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2FC79FEA-650A-4EDB-878D-3D8502212285}" xr6:coauthVersionLast="47" xr6:coauthVersionMax="47" xr10:uidLastSave="{00000000-0000-0000-0000-000000000000}"/>
  <bookViews>
    <workbookView xWindow="-108" yWindow="-108" windowWidth="23256" windowHeight="12456" tabRatio="924" firstSheet="1" activeTab="8" xr2:uid="{00000000-000D-0000-FFFF-FFFF00000000}"/>
  </bookViews>
  <sheets>
    <sheet name="Feuil2" sheetId="2" state="hidden" r:id="rId1"/>
    <sheet name="S 2 H BRUT" sheetId="20" r:id="rId2"/>
    <sheet name="S 2 H NET" sheetId="22" r:id="rId3"/>
    <sheet name="S 3 H BRUT" sheetId="21" r:id="rId4"/>
    <sheet name="S 3 H NET" sheetId="19" r:id="rId5"/>
    <sheet name="DAMES BRUT" sheetId="24" r:id="rId6"/>
    <sheet name="DAMES NET" sheetId="23" r:id="rId7"/>
    <sheet name="EQUIPE" sheetId="26" r:id="rId8"/>
    <sheet name="PALMARES 2025" sheetId="25" r:id="rId9"/>
    <sheet name="S 2 H BRUT+NET" sheetId="3" r:id="rId10"/>
    <sheet name="S 3 H BRUT + NET" sheetId="8" r:id="rId11"/>
    <sheet name="DAMES BRUT+ NET" sheetId="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44" i="26" l="1"/>
  <c r="O344" i="26"/>
  <c r="N344" i="26"/>
  <c r="Q344" i="26"/>
  <c r="F259" i="26"/>
  <c r="G259" i="26"/>
  <c r="E273" i="26"/>
  <c r="F273" i="26"/>
  <c r="E171" i="26"/>
  <c r="G171" i="26"/>
  <c r="O85" i="24"/>
  <c r="P85" i="24"/>
  <c r="S85" i="24" s="1"/>
  <c r="T85" i="24" l="1"/>
  <c r="R85" i="24"/>
  <c r="Q85" i="24"/>
  <c r="O67" i="19"/>
  <c r="O77" i="19"/>
  <c r="O63" i="19"/>
  <c r="O17" i="21"/>
  <c r="O65" i="21"/>
  <c r="O52" i="21"/>
  <c r="O67" i="21"/>
  <c r="O52" i="23"/>
  <c r="O35" i="23"/>
  <c r="O24" i="23"/>
  <c r="U85" i="24" l="1"/>
  <c r="F108" i="26"/>
  <c r="G108" i="26"/>
  <c r="F107" i="26"/>
  <c r="G107" i="26"/>
  <c r="F110" i="26"/>
  <c r="G110" i="26"/>
  <c r="E136" i="3"/>
  <c r="F136" i="3"/>
  <c r="H136" i="3"/>
  <c r="I136" i="3"/>
  <c r="J136" i="3" s="1"/>
  <c r="K136" i="3"/>
  <c r="L136" i="3"/>
  <c r="M136" i="3" s="1"/>
  <c r="N136" i="3"/>
  <c r="O136" i="3"/>
  <c r="P136" i="3" s="1"/>
  <c r="Q136" i="3"/>
  <c r="R136" i="3"/>
  <c r="S136" i="3" s="1"/>
  <c r="T136" i="3"/>
  <c r="U136" i="3"/>
  <c r="V136" i="3" s="1"/>
  <c r="W136" i="3"/>
  <c r="X136" i="3"/>
  <c r="Y136" i="3" s="1"/>
  <c r="Z136" i="3"/>
  <c r="AA136" i="3"/>
  <c r="AB136" i="3" s="1"/>
  <c r="AC136" i="3"/>
  <c r="AD136" i="3"/>
  <c r="AE136" i="3" s="1"/>
  <c r="AF136" i="3"/>
  <c r="AG136" i="3"/>
  <c r="AH136" i="3" s="1"/>
  <c r="E145" i="3"/>
  <c r="F145" i="3"/>
  <c r="H145" i="3"/>
  <c r="I145" i="3"/>
  <c r="J145" i="3" s="1"/>
  <c r="K145" i="3"/>
  <c r="L145" i="3"/>
  <c r="M145" i="3" s="1"/>
  <c r="N145" i="3"/>
  <c r="O145" i="3"/>
  <c r="P145" i="3" s="1"/>
  <c r="Q145" i="3"/>
  <c r="R145" i="3"/>
  <c r="S145" i="3" s="1"/>
  <c r="T145" i="3"/>
  <c r="U145" i="3"/>
  <c r="V145" i="3" s="1"/>
  <c r="W145" i="3"/>
  <c r="X145" i="3"/>
  <c r="Y145" i="3" s="1"/>
  <c r="Z145" i="3"/>
  <c r="AA145" i="3"/>
  <c r="AB145" i="3" s="1"/>
  <c r="AC145" i="3"/>
  <c r="AD145" i="3"/>
  <c r="AE145" i="3" s="1"/>
  <c r="AF145" i="3"/>
  <c r="AG145" i="3"/>
  <c r="AH145" i="3" s="1"/>
  <c r="E122" i="3"/>
  <c r="F122" i="3"/>
  <c r="H122" i="3"/>
  <c r="I122" i="3"/>
  <c r="J122" i="3" s="1"/>
  <c r="K122" i="3"/>
  <c r="L122" i="3"/>
  <c r="M122" i="3" s="1"/>
  <c r="N122" i="3"/>
  <c r="O122" i="3"/>
  <c r="P122" i="3" s="1"/>
  <c r="Q122" i="3"/>
  <c r="R122" i="3"/>
  <c r="T122" i="3"/>
  <c r="U122" i="3"/>
  <c r="V122" i="3" s="1"/>
  <c r="W122" i="3"/>
  <c r="X122" i="3"/>
  <c r="Y122" i="3" s="1"/>
  <c r="Z122" i="3"/>
  <c r="AA122" i="3"/>
  <c r="AB122" i="3" s="1"/>
  <c r="AC122" i="3"/>
  <c r="AD122" i="3"/>
  <c r="AE122" i="3" s="1"/>
  <c r="AF122" i="3"/>
  <c r="AG122" i="3"/>
  <c r="AH122" i="3" s="1"/>
  <c r="O138" i="22"/>
  <c r="P138" i="22"/>
  <c r="S138" i="22" s="1"/>
  <c r="O139" i="22"/>
  <c r="P139" i="22"/>
  <c r="S139" i="22" s="1"/>
  <c r="O123" i="22"/>
  <c r="P123" i="22"/>
  <c r="S123" i="22" s="1"/>
  <c r="O121" i="20"/>
  <c r="P121" i="20"/>
  <c r="S121" i="20" s="1"/>
  <c r="O149" i="20"/>
  <c r="P149" i="20"/>
  <c r="S149" i="20" s="1"/>
  <c r="O122" i="20"/>
  <c r="P122" i="20"/>
  <c r="S122" i="20" s="1"/>
  <c r="F21" i="26"/>
  <c r="G21" i="26"/>
  <c r="E133" i="3"/>
  <c r="F133" i="3"/>
  <c r="H133" i="3"/>
  <c r="I133" i="3"/>
  <c r="J133" i="3" s="1"/>
  <c r="K133" i="3"/>
  <c r="L133" i="3"/>
  <c r="M133" i="3" s="1"/>
  <c r="N133" i="3"/>
  <c r="O133" i="3"/>
  <c r="P133" i="3" s="1"/>
  <c r="Q133" i="3"/>
  <c r="R133" i="3"/>
  <c r="S133" i="3" s="1"/>
  <c r="T133" i="3"/>
  <c r="U133" i="3"/>
  <c r="V133" i="3" s="1"/>
  <c r="W133" i="3"/>
  <c r="X133" i="3"/>
  <c r="Y133" i="3" s="1"/>
  <c r="Z133" i="3"/>
  <c r="AA133" i="3"/>
  <c r="AB133" i="3" s="1"/>
  <c r="AC133" i="3"/>
  <c r="AD133" i="3"/>
  <c r="AE133" i="3" s="1"/>
  <c r="AF133" i="3"/>
  <c r="AG133" i="3"/>
  <c r="AH133" i="3" s="1"/>
  <c r="O140" i="22"/>
  <c r="P140" i="22"/>
  <c r="S140" i="22" s="1"/>
  <c r="O111" i="20"/>
  <c r="P111" i="20"/>
  <c r="S111" i="20" s="1"/>
  <c r="F285" i="26"/>
  <c r="G285" i="26"/>
  <c r="E149" i="3"/>
  <c r="F149" i="3"/>
  <c r="H149" i="3"/>
  <c r="I149" i="3"/>
  <c r="J149" i="3" s="1"/>
  <c r="K149" i="3"/>
  <c r="L149" i="3"/>
  <c r="M149" i="3" s="1"/>
  <c r="N149" i="3"/>
  <c r="O149" i="3"/>
  <c r="P149" i="3" s="1"/>
  <c r="Q149" i="3"/>
  <c r="R149" i="3"/>
  <c r="S149" i="3" s="1"/>
  <c r="T149" i="3"/>
  <c r="U149" i="3"/>
  <c r="V149" i="3" s="1"/>
  <c r="W149" i="3"/>
  <c r="X149" i="3"/>
  <c r="Y149" i="3" s="1"/>
  <c r="Z149" i="3"/>
  <c r="AA149" i="3"/>
  <c r="AB149" i="3" s="1"/>
  <c r="AC149" i="3"/>
  <c r="AD149" i="3"/>
  <c r="AE149" i="3" s="1"/>
  <c r="AF149" i="3"/>
  <c r="AG149" i="3"/>
  <c r="AH149" i="3" s="1"/>
  <c r="O149" i="22"/>
  <c r="P149" i="22"/>
  <c r="S149" i="22" s="1"/>
  <c r="O137" i="20"/>
  <c r="P137" i="20"/>
  <c r="S137" i="20" s="1"/>
  <c r="E14" i="5"/>
  <c r="F14" i="5"/>
  <c r="H14" i="5"/>
  <c r="I14" i="5"/>
  <c r="K14" i="5"/>
  <c r="L14" i="5"/>
  <c r="N14" i="5"/>
  <c r="O14" i="5"/>
  <c r="P14" i="5" s="1"/>
  <c r="Q14" i="5"/>
  <c r="R14" i="5"/>
  <c r="T14" i="5"/>
  <c r="U14" i="5"/>
  <c r="W14" i="5"/>
  <c r="X14" i="5"/>
  <c r="Y14" i="5" s="1"/>
  <c r="Z14" i="5"/>
  <c r="AA14" i="5"/>
  <c r="AB14" i="5" s="1"/>
  <c r="AC14" i="5"/>
  <c r="AD14" i="5"/>
  <c r="AF14" i="5"/>
  <c r="AG14" i="5"/>
  <c r="AH14" i="5" s="1"/>
  <c r="P52" i="21"/>
  <c r="S52" i="21" s="1"/>
  <c r="P63" i="19"/>
  <c r="R63" i="19" s="1"/>
  <c r="E60" i="8"/>
  <c r="F60" i="8"/>
  <c r="H60" i="8"/>
  <c r="I60" i="8"/>
  <c r="J60" i="8" s="1"/>
  <c r="K60" i="8"/>
  <c r="L60" i="8"/>
  <c r="M60" i="8" s="1"/>
  <c r="N60" i="8"/>
  <c r="O60" i="8"/>
  <c r="P60" i="8" s="1"/>
  <c r="Q60" i="8"/>
  <c r="R60" i="8"/>
  <c r="S60" i="8" s="1"/>
  <c r="T60" i="8"/>
  <c r="U60" i="8"/>
  <c r="V60" i="8" s="1"/>
  <c r="W60" i="8"/>
  <c r="X60" i="8"/>
  <c r="Z60" i="8"/>
  <c r="AA60" i="8"/>
  <c r="AB60" i="8" s="1"/>
  <c r="AC60" i="8"/>
  <c r="AD60" i="8"/>
  <c r="AE60" i="8" s="1"/>
  <c r="AF60" i="8"/>
  <c r="AG60" i="8"/>
  <c r="AH60" i="8" s="1"/>
  <c r="E76" i="8"/>
  <c r="F76" i="8"/>
  <c r="H76" i="8"/>
  <c r="I76" i="8"/>
  <c r="J76" i="8" s="1"/>
  <c r="K76" i="8"/>
  <c r="L76" i="8"/>
  <c r="M76" i="8" s="1"/>
  <c r="N76" i="8"/>
  <c r="O76" i="8"/>
  <c r="P76" i="8" s="1"/>
  <c r="Q76" i="8"/>
  <c r="R76" i="8"/>
  <c r="S76" i="8" s="1"/>
  <c r="T76" i="8"/>
  <c r="U76" i="8"/>
  <c r="V76" i="8" s="1"/>
  <c r="W76" i="8"/>
  <c r="X76" i="8"/>
  <c r="Y76" i="8" s="1"/>
  <c r="Z76" i="8"/>
  <c r="AA76" i="8"/>
  <c r="AB76" i="8" s="1"/>
  <c r="AC76" i="8"/>
  <c r="AD76" i="8"/>
  <c r="AE76" i="8" s="1"/>
  <c r="AF76" i="8"/>
  <c r="AG76" i="8"/>
  <c r="AH76" i="8" s="1"/>
  <c r="E113" i="26"/>
  <c r="F113" i="26"/>
  <c r="P77" i="19"/>
  <c r="R77" i="19" s="1"/>
  <c r="P67" i="21"/>
  <c r="R67" i="21" s="1"/>
  <c r="E116" i="26"/>
  <c r="F116" i="26"/>
  <c r="E79" i="8"/>
  <c r="F79" i="8"/>
  <c r="H79" i="8"/>
  <c r="I79" i="8"/>
  <c r="J79" i="8" s="1"/>
  <c r="K79" i="8"/>
  <c r="L79" i="8"/>
  <c r="M79" i="8" s="1"/>
  <c r="N79" i="8"/>
  <c r="O79" i="8"/>
  <c r="P79" i="8" s="1"/>
  <c r="Q79" i="8"/>
  <c r="R79" i="8"/>
  <c r="S79" i="8" s="1"/>
  <c r="T79" i="8"/>
  <c r="U79" i="8"/>
  <c r="V79" i="8" s="1"/>
  <c r="W79" i="8"/>
  <c r="X79" i="8"/>
  <c r="Y79" i="8" s="1"/>
  <c r="Z79" i="8"/>
  <c r="AA79" i="8"/>
  <c r="AB79" i="8" s="1"/>
  <c r="AC79" i="8"/>
  <c r="AD79" i="8"/>
  <c r="AE79" i="8" s="1"/>
  <c r="AF79" i="8"/>
  <c r="AG79" i="8"/>
  <c r="AH79" i="8" s="1"/>
  <c r="O78" i="19"/>
  <c r="P78" i="19"/>
  <c r="S78" i="19" s="1"/>
  <c r="O75" i="21"/>
  <c r="P75" i="21"/>
  <c r="S75" i="21" s="1"/>
  <c r="AE14" i="5" l="1"/>
  <c r="Q63" i="19"/>
  <c r="R52" i="21"/>
  <c r="T63" i="19"/>
  <c r="S63" i="19"/>
  <c r="G79" i="8"/>
  <c r="AJ79" i="8" s="1"/>
  <c r="R123" i="22"/>
  <c r="R139" i="22"/>
  <c r="Q123" i="22"/>
  <c r="Q139" i="22"/>
  <c r="R149" i="22"/>
  <c r="R111" i="20"/>
  <c r="Q111" i="20"/>
  <c r="Q149" i="20"/>
  <c r="R121" i="20"/>
  <c r="Q121" i="20"/>
  <c r="T149" i="20"/>
  <c r="R149" i="20"/>
  <c r="T121" i="20"/>
  <c r="G149" i="3"/>
  <c r="AJ149" i="3" s="1"/>
  <c r="S122" i="3"/>
  <c r="G14" i="5"/>
  <c r="M14" i="5"/>
  <c r="S14" i="5"/>
  <c r="R122" i="20"/>
  <c r="T122" i="20"/>
  <c r="Q122" i="20"/>
  <c r="V14" i="5"/>
  <c r="Q137" i="20"/>
  <c r="R137" i="20"/>
  <c r="G122" i="3"/>
  <c r="G145" i="3"/>
  <c r="AI145" i="3" s="1"/>
  <c r="G136" i="3"/>
  <c r="AI136" i="3" s="1"/>
  <c r="G133" i="3"/>
  <c r="AI133" i="3" s="1"/>
  <c r="T137" i="20"/>
  <c r="T149" i="22"/>
  <c r="T123" i="22"/>
  <c r="T139" i="22"/>
  <c r="R138" i="22"/>
  <c r="T138" i="22"/>
  <c r="Q138" i="22"/>
  <c r="T140" i="22"/>
  <c r="R140" i="22"/>
  <c r="Q140" i="22"/>
  <c r="T111" i="20"/>
  <c r="Q149" i="22"/>
  <c r="J14" i="5"/>
  <c r="Q52" i="21"/>
  <c r="T52" i="21"/>
  <c r="G60" i="8"/>
  <c r="Y60" i="8"/>
  <c r="S67" i="21"/>
  <c r="S77" i="19"/>
  <c r="G76" i="8"/>
  <c r="AJ76" i="8" s="1"/>
  <c r="T77" i="19"/>
  <c r="Q77" i="19"/>
  <c r="T67" i="21"/>
  <c r="Q67" i="21"/>
  <c r="R78" i="19"/>
  <c r="Q78" i="19"/>
  <c r="T78" i="19"/>
  <c r="R75" i="21"/>
  <c r="Q75" i="21"/>
  <c r="T75" i="21"/>
  <c r="E108" i="3"/>
  <c r="F108" i="3"/>
  <c r="H108" i="3"/>
  <c r="I108" i="3"/>
  <c r="J108" i="3" s="1"/>
  <c r="K108" i="3"/>
  <c r="L108" i="3"/>
  <c r="M108" i="3" s="1"/>
  <c r="N108" i="3"/>
  <c r="O108" i="3"/>
  <c r="P108" i="3" s="1"/>
  <c r="Q108" i="3"/>
  <c r="R108" i="3"/>
  <c r="T108" i="3"/>
  <c r="U108" i="3"/>
  <c r="V108" i="3" s="1"/>
  <c r="W108" i="3"/>
  <c r="X108" i="3"/>
  <c r="Y108" i="3" s="1"/>
  <c r="Z108" i="3"/>
  <c r="AA108" i="3"/>
  <c r="AB108" i="3" s="1"/>
  <c r="AC108" i="3"/>
  <c r="AD108" i="3"/>
  <c r="AE108" i="3" s="1"/>
  <c r="AF108" i="3"/>
  <c r="AG108" i="3"/>
  <c r="AH108" i="3" s="1"/>
  <c r="E129" i="3"/>
  <c r="F129" i="3"/>
  <c r="H129" i="3"/>
  <c r="I129" i="3"/>
  <c r="J129" i="3" s="1"/>
  <c r="K129" i="3"/>
  <c r="L129" i="3"/>
  <c r="M129" i="3" s="1"/>
  <c r="N129" i="3"/>
  <c r="O129" i="3"/>
  <c r="P129" i="3" s="1"/>
  <c r="Q129" i="3"/>
  <c r="R129" i="3"/>
  <c r="T129" i="3"/>
  <c r="U129" i="3"/>
  <c r="V129" i="3" s="1"/>
  <c r="W129" i="3"/>
  <c r="X129" i="3"/>
  <c r="Y129" i="3" s="1"/>
  <c r="Z129" i="3"/>
  <c r="AA129" i="3"/>
  <c r="AB129" i="3" s="1"/>
  <c r="AC129" i="3"/>
  <c r="AD129" i="3"/>
  <c r="AE129" i="3" s="1"/>
  <c r="AF129" i="3"/>
  <c r="AG129" i="3"/>
  <c r="AH129" i="3" s="1"/>
  <c r="E131" i="3"/>
  <c r="F131" i="3"/>
  <c r="H131" i="3"/>
  <c r="I131" i="3"/>
  <c r="J131" i="3" s="1"/>
  <c r="K131" i="3"/>
  <c r="L131" i="3"/>
  <c r="M131" i="3" s="1"/>
  <c r="N131" i="3"/>
  <c r="O131" i="3"/>
  <c r="P131" i="3" s="1"/>
  <c r="Q131" i="3"/>
  <c r="R131" i="3"/>
  <c r="T131" i="3"/>
  <c r="U131" i="3"/>
  <c r="V131" i="3" s="1"/>
  <c r="W131" i="3"/>
  <c r="X131" i="3"/>
  <c r="Y131" i="3" s="1"/>
  <c r="Z131" i="3"/>
  <c r="AA131" i="3"/>
  <c r="AB131" i="3" s="1"/>
  <c r="AC131" i="3"/>
  <c r="AD131" i="3"/>
  <c r="AE131" i="3" s="1"/>
  <c r="AF131" i="3"/>
  <c r="AG131" i="3"/>
  <c r="AH131" i="3" s="1"/>
  <c r="F307" i="26"/>
  <c r="G307" i="26"/>
  <c r="F308" i="26"/>
  <c r="G308" i="26"/>
  <c r="F309" i="26"/>
  <c r="O106" i="22"/>
  <c r="P106" i="22"/>
  <c r="S106" i="22" s="1"/>
  <c r="O129" i="22"/>
  <c r="P129" i="22"/>
  <c r="S129" i="22" s="1"/>
  <c r="O127" i="22"/>
  <c r="P127" i="22"/>
  <c r="T127" i="22" s="1"/>
  <c r="O108" i="20"/>
  <c r="P108" i="20"/>
  <c r="S108" i="20" s="1"/>
  <c r="O136" i="20"/>
  <c r="P136" i="20"/>
  <c r="S136" i="20" s="1"/>
  <c r="O155" i="20"/>
  <c r="P155" i="20"/>
  <c r="S155" i="20" s="1"/>
  <c r="U63" i="19" l="1"/>
  <c r="AI79" i="8"/>
  <c r="U52" i="21"/>
  <c r="U139" i="22"/>
  <c r="AI149" i="3"/>
  <c r="U111" i="20"/>
  <c r="U123" i="22"/>
  <c r="U122" i="20"/>
  <c r="AJ133" i="3"/>
  <c r="AM133" i="3" s="1"/>
  <c r="U140" i="22"/>
  <c r="U121" i="20"/>
  <c r="U149" i="20"/>
  <c r="AJ136" i="3"/>
  <c r="AM136" i="3" s="1"/>
  <c r="G129" i="3"/>
  <c r="G108" i="3"/>
  <c r="AJ122" i="3"/>
  <c r="AN122" i="3" s="1"/>
  <c r="AI122" i="3"/>
  <c r="AJ14" i="5"/>
  <c r="AK14" i="5" s="1"/>
  <c r="AI14" i="5"/>
  <c r="U149" i="22"/>
  <c r="AJ145" i="3"/>
  <c r="AM145" i="3" s="1"/>
  <c r="U137" i="20"/>
  <c r="U138" i="22"/>
  <c r="AK149" i="3"/>
  <c r="AM149" i="3"/>
  <c r="AL149" i="3"/>
  <c r="AN149" i="3"/>
  <c r="G131" i="3"/>
  <c r="AI60" i="8"/>
  <c r="AJ60" i="8"/>
  <c r="AK60" i="8" s="1"/>
  <c r="R136" i="20"/>
  <c r="AI76" i="8"/>
  <c r="R108" i="20"/>
  <c r="U77" i="19"/>
  <c r="U67" i="21"/>
  <c r="AK76" i="8"/>
  <c r="AL76" i="8"/>
  <c r="AM76" i="8"/>
  <c r="AN76" i="8"/>
  <c r="T136" i="20"/>
  <c r="T108" i="20"/>
  <c r="S108" i="3"/>
  <c r="U75" i="21"/>
  <c r="S129" i="3"/>
  <c r="T155" i="20"/>
  <c r="R155" i="20"/>
  <c r="S131" i="3"/>
  <c r="AK79" i="8"/>
  <c r="AN79" i="8"/>
  <c r="AL79" i="8"/>
  <c r="AM79" i="8"/>
  <c r="U78" i="19"/>
  <c r="T106" i="22"/>
  <c r="S127" i="22"/>
  <c r="R127" i="22"/>
  <c r="R129" i="22"/>
  <c r="R106" i="22"/>
  <c r="Q127" i="22"/>
  <c r="Q129" i="22"/>
  <c r="Q106" i="22"/>
  <c r="T129" i="22"/>
  <c r="Q155" i="20"/>
  <c r="Q136" i="20"/>
  <c r="Q108" i="20"/>
  <c r="E202" i="26"/>
  <c r="G202" i="26"/>
  <c r="E191" i="26"/>
  <c r="F191" i="26"/>
  <c r="AL133" i="3" l="1"/>
  <c r="AK133" i="3"/>
  <c r="AN133" i="3"/>
  <c r="AI108" i="3"/>
  <c r="AN136" i="3"/>
  <c r="AL136" i="3"/>
  <c r="AK136" i="3"/>
  <c r="AK122" i="3"/>
  <c r="AI129" i="3"/>
  <c r="AL122" i="3"/>
  <c r="AM122" i="3"/>
  <c r="AL14" i="5"/>
  <c r="AM14" i="5"/>
  <c r="AN14" i="5"/>
  <c r="AN145" i="3"/>
  <c r="AL145" i="3"/>
  <c r="AK145" i="3"/>
  <c r="AO149" i="3"/>
  <c r="AI131" i="3"/>
  <c r="AM60" i="8"/>
  <c r="U136" i="20"/>
  <c r="U108" i="20"/>
  <c r="AJ129" i="3"/>
  <c r="AK129" i="3" s="1"/>
  <c r="AN60" i="8"/>
  <c r="AL60" i="8"/>
  <c r="AJ108" i="3"/>
  <c r="AK108" i="3" s="1"/>
  <c r="U155" i="20"/>
  <c r="AO76" i="8"/>
  <c r="G113" i="26" s="1"/>
  <c r="U127" i="22"/>
  <c r="G309" i="26"/>
  <c r="AJ131" i="3"/>
  <c r="AL131" i="3" s="1"/>
  <c r="AO79" i="8"/>
  <c r="U129" i="22"/>
  <c r="U106" i="22"/>
  <c r="E87" i="26"/>
  <c r="F87" i="26"/>
  <c r="E68" i="8"/>
  <c r="F68" i="8"/>
  <c r="G68" i="8" s="1"/>
  <c r="H68" i="8"/>
  <c r="I68" i="8"/>
  <c r="J68" i="8" s="1"/>
  <c r="K68" i="8"/>
  <c r="L68" i="8"/>
  <c r="N68" i="8"/>
  <c r="O68" i="8"/>
  <c r="P68" i="8" s="1"/>
  <c r="Q68" i="8"/>
  <c r="R68" i="8"/>
  <c r="T68" i="8"/>
  <c r="U68" i="8"/>
  <c r="V68" i="8" s="1"/>
  <c r="W68" i="8"/>
  <c r="X68" i="8"/>
  <c r="Y68" i="8" s="1"/>
  <c r="Z68" i="8"/>
  <c r="AA68" i="8"/>
  <c r="AB68" i="8" s="1"/>
  <c r="AC68" i="8"/>
  <c r="AD68" i="8"/>
  <c r="AE68" i="8" s="1"/>
  <c r="AF68" i="8"/>
  <c r="AG68" i="8"/>
  <c r="AH68" i="8" s="1"/>
  <c r="P67" i="19"/>
  <c r="R67" i="19" s="1"/>
  <c r="Q67" i="19"/>
  <c r="P65" i="21"/>
  <c r="S65" i="21" s="1"/>
  <c r="T67" i="19" l="1"/>
  <c r="AO133" i="3"/>
  <c r="E21" i="26" s="1"/>
  <c r="AO136" i="3"/>
  <c r="E108" i="26" s="1"/>
  <c r="AO122" i="3"/>
  <c r="E110" i="26" s="1"/>
  <c r="AO14" i="5"/>
  <c r="AO145" i="3"/>
  <c r="E107" i="26" s="1"/>
  <c r="AO60" i="8"/>
  <c r="E285" i="26"/>
  <c r="AM129" i="3"/>
  <c r="AN129" i="3"/>
  <c r="AL129" i="3"/>
  <c r="AL108" i="3"/>
  <c r="AN108" i="3"/>
  <c r="AM108" i="3"/>
  <c r="AN131" i="3"/>
  <c r="AK131" i="3"/>
  <c r="AM131" i="3"/>
  <c r="G116" i="26"/>
  <c r="S68" i="8"/>
  <c r="M68" i="8"/>
  <c r="S67" i="19"/>
  <c r="U67" i="19" s="1"/>
  <c r="R65" i="21"/>
  <c r="Q65" i="21"/>
  <c r="T65" i="21"/>
  <c r="E313" i="26"/>
  <c r="F313" i="26"/>
  <c r="E49" i="8"/>
  <c r="F49" i="8"/>
  <c r="H49" i="8"/>
  <c r="I49" i="8"/>
  <c r="J49" i="8" s="1"/>
  <c r="K49" i="8"/>
  <c r="L49" i="8"/>
  <c r="N49" i="8"/>
  <c r="O49" i="8"/>
  <c r="Q49" i="8"/>
  <c r="R49" i="8"/>
  <c r="T49" i="8"/>
  <c r="U49" i="8"/>
  <c r="V49" i="8" s="1"/>
  <c r="W49" i="8"/>
  <c r="X49" i="8"/>
  <c r="Y49" i="8" s="1"/>
  <c r="Z49" i="8"/>
  <c r="AA49" i="8"/>
  <c r="AB49" i="8" s="1"/>
  <c r="AC49" i="8"/>
  <c r="AD49" i="8"/>
  <c r="AE49" i="8" s="1"/>
  <c r="AF49" i="8"/>
  <c r="AG49" i="8"/>
  <c r="AH49" i="8" s="1"/>
  <c r="O50" i="19"/>
  <c r="P50" i="19"/>
  <c r="S50" i="19" s="1"/>
  <c r="O45" i="21"/>
  <c r="P45" i="21"/>
  <c r="S45" i="21" s="1"/>
  <c r="O28" i="19"/>
  <c r="P28" i="19"/>
  <c r="S28" i="19" s="1"/>
  <c r="P49" i="8" l="1"/>
  <c r="G49" i="8"/>
  <c r="AO129" i="3"/>
  <c r="E308" i="26" s="1"/>
  <c r="AO108" i="3"/>
  <c r="E307" i="26" s="1"/>
  <c r="AO131" i="3"/>
  <c r="E309" i="26" s="1"/>
  <c r="AJ68" i="8"/>
  <c r="AM68" i="8" s="1"/>
  <c r="AI68" i="8"/>
  <c r="Q45" i="21"/>
  <c r="S49" i="8"/>
  <c r="M49" i="8"/>
  <c r="R45" i="21"/>
  <c r="U65" i="21"/>
  <c r="T50" i="19"/>
  <c r="R50" i="19"/>
  <c r="Q50" i="19"/>
  <c r="T45" i="21"/>
  <c r="R28" i="19"/>
  <c r="Q28" i="19"/>
  <c r="T28" i="19"/>
  <c r="E322" i="26"/>
  <c r="G322" i="26"/>
  <c r="E55" i="5"/>
  <c r="F55" i="5"/>
  <c r="H55" i="5"/>
  <c r="I55" i="5"/>
  <c r="J55" i="5" s="1"/>
  <c r="K55" i="5"/>
  <c r="L55" i="5"/>
  <c r="N55" i="5"/>
  <c r="O55" i="5"/>
  <c r="Q55" i="5"/>
  <c r="R55" i="5"/>
  <c r="S55" i="5" s="1"/>
  <c r="T55" i="5"/>
  <c r="U55" i="5"/>
  <c r="V55" i="5" s="1"/>
  <c r="W55" i="5"/>
  <c r="X55" i="5"/>
  <c r="Z55" i="5"/>
  <c r="AA55" i="5"/>
  <c r="AB55" i="5" s="1"/>
  <c r="AC55" i="5"/>
  <c r="AD55" i="5"/>
  <c r="AE55" i="5" s="1"/>
  <c r="AF55" i="5"/>
  <c r="AG55" i="5"/>
  <c r="AH55" i="5" s="1"/>
  <c r="P52" i="23"/>
  <c r="R52" i="23" s="1"/>
  <c r="O79" i="24"/>
  <c r="P79" i="24"/>
  <c r="S79" i="24" s="1"/>
  <c r="Q52" i="23" l="1"/>
  <c r="P55" i="5"/>
  <c r="G55" i="5"/>
  <c r="M55" i="5"/>
  <c r="AK68" i="8"/>
  <c r="U50" i="19"/>
  <c r="AN68" i="8"/>
  <c r="AL68" i="8"/>
  <c r="AI49" i="8"/>
  <c r="U45" i="21"/>
  <c r="AJ49" i="8"/>
  <c r="AK49" i="8" s="1"/>
  <c r="U28" i="19"/>
  <c r="T52" i="23"/>
  <c r="Y55" i="5"/>
  <c r="S52" i="23"/>
  <c r="R79" i="24"/>
  <c r="Q79" i="24"/>
  <c r="T79" i="24"/>
  <c r="E53" i="26"/>
  <c r="G53" i="26"/>
  <c r="E27" i="5"/>
  <c r="F27" i="5"/>
  <c r="H27" i="5"/>
  <c r="I27" i="5"/>
  <c r="K27" i="5"/>
  <c r="L27" i="5"/>
  <c r="M27" i="5" s="1"/>
  <c r="N27" i="5"/>
  <c r="O27" i="5"/>
  <c r="Q27" i="5"/>
  <c r="R27" i="5"/>
  <c r="T27" i="5"/>
  <c r="U27" i="5"/>
  <c r="V27" i="5" s="1"/>
  <c r="W27" i="5"/>
  <c r="X27" i="5"/>
  <c r="Z27" i="5"/>
  <c r="AA27" i="5"/>
  <c r="AB27" i="5" s="1"/>
  <c r="AC27" i="5"/>
  <c r="AD27" i="5"/>
  <c r="AE27" i="5" s="1"/>
  <c r="AF27" i="5"/>
  <c r="AG27" i="5"/>
  <c r="AH27" i="5" s="1"/>
  <c r="P24" i="23"/>
  <c r="S24" i="23" s="1"/>
  <c r="O28" i="24"/>
  <c r="P28" i="24"/>
  <c r="S28" i="24" s="1"/>
  <c r="F291" i="26"/>
  <c r="G291" i="26"/>
  <c r="E158" i="3"/>
  <c r="F158" i="3"/>
  <c r="G158" i="3" s="1"/>
  <c r="H158" i="3"/>
  <c r="I158" i="3"/>
  <c r="K158" i="3"/>
  <c r="L158" i="3"/>
  <c r="M158" i="3" s="1"/>
  <c r="N158" i="3"/>
  <c r="O158" i="3"/>
  <c r="P158" i="3" s="1"/>
  <c r="Q158" i="3"/>
  <c r="R158" i="3"/>
  <c r="S158" i="3" s="1"/>
  <c r="T158" i="3"/>
  <c r="U158" i="3"/>
  <c r="V158" i="3" s="1"/>
  <c r="W158" i="3"/>
  <c r="X158" i="3"/>
  <c r="Y158" i="3" s="1"/>
  <c r="Z158" i="3"/>
  <c r="AA158" i="3"/>
  <c r="AB158" i="3" s="1"/>
  <c r="AC158" i="3"/>
  <c r="AD158" i="3"/>
  <c r="AE158" i="3" s="1"/>
  <c r="AF158" i="3"/>
  <c r="AG158" i="3"/>
  <c r="AH158" i="3" s="1"/>
  <c r="O159" i="22"/>
  <c r="P159" i="22"/>
  <c r="S159" i="22" s="1"/>
  <c r="O147" i="20"/>
  <c r="P147" i="20"/>
  <c r="S147" i="20" s="1"/>
  <c r="F331" i="26"/>
  <c r="G331" i="26"/>
  <c r="E135" i="3"/>
  <c r="F135" i="3"/>
  <c r="G135" i="3" s="1"/>
  <c r="H135" i="3"/>
  <c r="I135" i="3"/>
  <c r="J135" i="3" s="1"/>
  <c r="K135" i="3"/>
  <c r="L135" i="3"/>
  <c r="M135" i="3" s="1"/>
  <c r="N135" i="3"/>
  <c r="O135" i="3"/>
  <c r="P135" i="3" s="1"/>
  <c r="Q135" i="3"/>
  <c r="R135" i="3"/>
  <c r="T135" i="3"/>
  <c r="U135" i="3"/>
  <c r="V135" i="3" s="1"/>
  <c r="W135" i="3"/>
  <c r="X135" i="3"/>
  <c r="Z135" i="3"/>
  <c r="AA135" i="3"/>
  <c r="AB135" i="3" s="1"/>
  <c r="AC135" i="3"/>
  <c r="AD135" i="3"/>
  <c r="AE135" i="3" s="1"/>
  <c r="AF135" i="3"/>
  <c r="AG135" i="3"/>
  <c r="AH135" i="3" s="1"/>
  <c r="O130" i="22"/>
  <c r="P130" i="22"/>
  <c r="S130" i="22" s="1"/>
  <c r="O162" i="20"/>
  <c r="P162" i="20"/>
  <c r="R162" i="20" s="1"/>
  <c r="F23" i="26"/>
  <c r="G23" i="26"/>
  <c r="E140" i="3"/>
  <c r="F140" i="3"/>
  <c r="G140" i="3" s="1"/>
  <c r="H140" i="3"/>
  <c r="I140" i="3"/>
  <c r="K140" i="3"/>
  <c r="L140" i="3"/>
  <c r="M140" i="3" s="1"/>
  <c r="N140" i="3"/>
  <c r="O140" i="3"/>
  <c r="P140" i="3" s="1"/>
  <c r="Q140" i="3"/>
  <c r="R140" i="3"/>
  <c r="S140" i="3" s="1"/>
  <c r="T140" i="3"/>
  <c r="U140" i="3"/>
  <c r="V140" i="3" s="1"/>
  <c r="W140" i="3"/>
  <c r="X140" i="3"/>
  <c r="Y140" i="3" s="1"/>
  <c r="Z140" i="3"/>
  <c r="AA140" i="3"/>
  <c r="AB140" i="3" s="1"/>
  <c r="AC140" i="3"/>
  <c r="AD140" i="3"/>
  <c r="AE140" i="3" s="1"/>
  <c r="AF140" i="3"/>
  <c r="AG140" i="3"/>
  <c r="AH140" i="3" s="1"/>
  <c r="O136" i="22"/>
  <c r="P136" i="22"/>
  <c r="S136" i="22" s="1"/>
  <c r="O140" i="20"/>
  <c r="P140" i="20"/>
  <c r="S140" i="20" s="1"/>
  <c r="F238" i="26"/>
  <c r="G238" i="26"/>
  <c r="E39" i="3"/>
  <c r="F39" i="3"/>
  <c r="H39" i="3"/>
  <c r="I39" i="3"/>
  <c r="K39" i="3"/>
  <c r="L39" i="3"/>
  <c r="M39" i="3" s="1"/>
  <c r="N39" i="3"/>
  <c r="O39" i="3"/>
  <c r="Q39" i="3"/>
  <c r="R39" i="3"/>
  <c r="T39" i="3"/>
  <c r="U39" i="3"/>
  <c r="V39" i="3" s="1"/>
  <c r="W39" i="3"/>
  <c r="X39" i="3"/>
  <c r="Z39" i="3"/>
  <c r="AA39" i="3"/>
  <c r="AB39" i="3" s="1"/>
  <c r="AC39" i="3"/>
  <c r="AD39" i="3"/>
  <c r="AF39" i="3"/>
  <c r="AG39" i="3"/>
  <c r="AH39" i="3" s="1"/>
  <c r="O22" i="22"/>
  <c r="P22" i="22"/>
  <c r="Q22" i="22" s="1"/>
  <c r="O57" i="20"/>
  <c r="P57" i="20"/>
  <c r="S57" i="20" s="1"/>
  <c r="AE39" i="3" l="1"/>
  <c r="U52" i="23"/>
  <c r="R28" i="24"/>
  <c r="Q28" i="24"/>
  <c r="P27" i="5"/>
  <c r="G27" i="5"/>
  <c r="T162" i="20"/>
  <c r="S39" i="3"/>
  <c r="G39" i="3"/>
  <c r="P39" i="3"/>
  <c r="S27" i="5"/>
  <c r="AI55" i="5"/>
  <c r="AO68" i="8"/>
  <c r="G87" i="26" s="1"/>
  <c r="T159" i="22"/>
  <c r="R159" i="22"/>
  <c r="Q162" i="20"/>
  <c r="AN49" i="8"/>
  <c r="AM49" i="8"/>
  <c r="AL49" i="8"/>
  <c r="T57" i="20"/>
  <c r="R57" i="20"/>
  <c r="Q57" i="20"/>
  <c r="J140" i="3"/>
  <c r="AJ140" i="3" s="1"/>
  <c r="J158" i="3"/>
  <c r="AI158" i="3" s="1"/>
  <c r="J39" i="3"/>
  <c r="Y27" i="5"/>
  <c r="S135" i="3"/>
  <c r="AJ55" i="5"/>
  <c r="AM55" i="5" s="1"/>
  <c r="T24" i="23"/>
  <c r="R24" i="23"/>
  <c r="Q24" i="23"/>
  <c r="U79" i="24"/>
  <c r="J27" i="5"/>
  <c r="Y135" i="3"/>
  <c r="Y39" i="3"/>
  <c r="T130" i="22"/>
  <c r="R130" i="22"/>
  <c r="S162" i="20"/>
  <c r="R136" i="22"/>
  <c r="T136" i="22"/>
  <c r="Q136" i="22"/>
  <c r="T22" i="22"/>
  <c r="S22" i="22"/>
  <c r="R22" i="22"/>
  <c r="T28" i="24"/>
  <c r="T147" i="20"/>
  <c r="R147" i="20"/>
  <c r="Q147" i="20"/>
  <c r="T140" i="20"/>
  <c r="R140" i="20"/>
  <c r="Q140" i="20"/>
  <c r="Q159" i="22"/>
  <c r="Q130" i="22"/>
  <c r="E321" i="26"/>
  <c r="G321" i="26"/>
  <c r="E323" i="26"/>
  <c r="G323" i="26"/>
  <c r="E326" i="26"/>
  <c r="G326" i="26"/>
  <c r="E327" i="26"/>
  <c r="G327" i="26"/>
  <c r="E328" i="26"/>
  <c r="G328" i="26"/>
  <c r="E84" i="5"/>
  <c r="F84" i="5"/>
  <c r="G84" i="5" s="1"/>
  <c r="H84" i="5"/>
  <c r="I84" i="5"/>
  <c r="J84" i="5" s="1"/>
  <c r="K84" i="5"/>
  <c r="L84" i="5"/>
  <c r="M84" i="5" s="1"/>
  <c r="N84" i="5"/>
  <c r="O84" i="5"/>
  <c r="P84" i="5" s="1"/>
  <c r="Q84" i="5"/>
  <c r="R84" i="5"/>
  <c r="S84" i="5" s="1"/>
  <c r="T84" i="5"/>
  <c r="U84" i="5"/>
  <c r="V84" i="5" s="1"/>
  <c r="W84" i="5"/>
  <c r="X84" i="5"/>
  <c r="Y84" i="5" s="1"/>
  <c r="Z84" i="5"/>
  <c r="AA84" i="5"/>
  <c r="AC84" i="5"/>
  <c r="AD84" i="5"/>
  <c r="AE84" i="5" s="1"/>
  <c r="AF84" i="5"/>
  <c r="AG84" i="5"/>
  <c r="AH84" i="5" s="1"/>
  <c r="E43" i="5"/>
  <c r="F43" i="5"/>
  <c r="G43" i="5" s="1"/>
  <c r="H43" i="5"/>
  <c r="I43" i="5"/>
  <c r="J43" i="5" s="1"/>
  <c r="K43" i="5"/>
  <c r="L43" i="5"/>
  <c r="M43" i="5" s="1"/>
  <c r="N43" i="5"/>
  <c r="O43" i="5"/>
  <c r="Q43" i="5"/>
  <c r="R43" i="5"/>
  <c r="T43" i="5"/>
  <c r="U43" i="5"/>
  <c r="V43" i="5" s="1"/>
  <c r="W43" i="5"/>
  <c r="X43" i="5"/>
  <c r="Z43" i="5"/>
  <c r="AA43" i="5"/>
  <c r="AC43" i="5"/>
  <c r="AD43" i="5"/>
  <c r="AE43" i="5" s="1"/>
  <c r="AF43" i="5"/>
  <c r="AG43" i="5"/>
  <c r="AH43" i="5" s="1"/>
  <c r="E79" i="5"/>
  <c r="F79" i="5"/>
  <c r="H79" i="5"/>
  <c r="I79" i="5"/>
  <c r="J79" i="5" s="1"/>
  <c r="K79" i="5"/>
  <c r="L79" i="5"/>
  <c r="N79" i="5"/>
  <c r="O79" i="5"/>
  <c r="P79" i="5" s="1"/>
  <c r="Q79" i="5"/>
  <c r="R79" i="5"/>
  <c r="S79" i="5" s="1"/>
  <c r="T79" i="5"/>
  <c r="U79" i="5"/>
  <c r="V79" i="5" s="1"/>
  <c r="W79" i="5"/>
  <c r="X79" i="5"/>
  <c r="Y79" i="5" s="1"/>
  <c r="Z79" i="5"/>
  <c r="AA79" i="5"/>
  <c r="AC79" i="5"/>
  <c r="AD79" i="5"/>
  <c r="AE79" i="5" s="1"/>
  <c r="AF79" i="5"/>
  <c r="AG79" i="5"/>
  <c r="AH79" i="5" s="1"/>
  <c r="E67" i="5"/>
  <c r="F67" i="5"/>
  <c r="H67" i="5"/>
  <c r="I67" i="5"/>
  <c r="J67" i="5" s="1"/>
  <c r="K67" i="5"/>
  <c r="L67" i="5"/>
  <c r="N67" i="5"/>
  <c r="O67" i="5"/>
  <c r="P67" i="5" s="1"/>
  <c r="Q67" i="5"/>
  <c r="R67" i="5"/>
  <c r="S67" i="5" s="1"/>
  <c r="T67" i="5"/>
  <c r="U67" i="5"/>
  <c r="V67" i="5" s="1"/>
  <c r="W67" i="5"/>
  <c r="X67" i="5"/>
  <c r="Y67" i="5" s="1"/>
  <c r="Z67" i="5"/>
  <c r="AA67" i="5"/>
  <c r="AC67" i="5"/>
  <c r="AD67" i="5"/>
  <c r="AE67" i="5" s="1"/>
  <c r="AF67" i="5"/>
  <c r="AG67" i="5"/>
  <c r="AH67" i="5" s="1"/>
  <c r="E80" i="5"/>
  <c r="F80" i="5"/>
  <c r="G80" i="5" s="1"/>
  <c r="H80" i="5"/>
  <c r="I80" i="5"/>
  <c r="J80" i="5" s="1"/>
  <c r="K80" i="5"/>
  <c r="L80" i="5"/>
  <c r="M80" i="5" s="1"/>
  <c r="N80" i="5"/>
  <c r="O80" i="5"/>
  <c r="P80" i="5" s="1"/>
  <c r="Q80" i="5"/>
  <c r="R80" i="5"/>
  <c r="S80" i="5" s="1"/>
  <c r="T80" i="5"/>
  <c r="U80" i="5"/>
  <c r="V80" i="5" s="1"/>
  <c r="W80" i="5"/>
  <c r="X80" i="5"/>
  <c r="Z80" i="5"/>
  <c r="AA80" i="5"/>
  <c r="AC80" i="5"/>
  <c r="AD80" i="5"/>
  <c r="AE80" i="5" s="1"/>
  <c r="AF80" i="5"/>
  <c r="AG80" i="5"/>
  <c r="AH80" i="5" s="1"/>
  <c r="O84" i="23"/>
  <c r="P84" i="23"/>
  <c r="S84" i="23" s="1"/>
  <c r="O42" i="23"/>
  <c r="P42" i="23"/>
  <c r="S42" i="23" s="1"/>
  <c r="O78" i="23"/>
  <c r="P78" i="23"/>
  <c r="S78" i="23" s="1"/>
  <c r="O66" i="23"/>
  <c r="P66" i="23"/>
  <c r="S66" i="23" s="1"/>
  <c r="O74" i="23"/>
  <c r="P74" i="23"/>
  <c r="S74" i="23" s="1"/>
  <c r="O84" i="24"/>
  <c r="P84" i="24"/>
  <c r="S84" i="24" s="1"/>
  <c r="O55" i="24"/>
  <c r="P55" i="24"/>
  <c r="S55" i="24" s="1"/>
  <c r="O80" i="24"/>
  <c r="P80" i="24"/>
  <c r="S80" i="24" s="1"/>
  <c r="O69" i="24"/>
  <c r="P69" i="24"/>
  <c r="S69" i="24" s="1"/>
  <c r="O83" i="24"/>
  <c r="P83" i="24"/>
  <c r="S83" i="24" s="1"/>
  <c r="E118" i="26"/>
  <c r="G118" i="26"/>
  <c r="E120" i="26"/>
  <c r="G120" i="26"/>
  <c r="E82" i="5"/>
  <c r="F82" i="5"/>
  <c r="G82" i="5" s="1"/>
  <c r="H82" i="5"/>
  <c r="I82" i="5"/>
  <c r="J82" i="5" s="1"/>
  <c r="K82" i="5"/>
  <c r="L82" i="5"/>
  <c r="M82" i="5" s="1"/>
  <c r="N82" i="5"/>
  <c r="O82" i="5"/>
  <c r="P82" i="5" s="1"/>
  <c r="Q82" i="5"/>
  <c r="R82" i="5"/>
  <c r="S82" i="5" s="1"/>
  <c r="T82" i="5"/>
  <c r="U82" i="5"/>
  <c r="V82" i="5" s="1"/>
  <c r="W82" i="5"/>
  <c r="X82" i="5"/>
  <c r="Y82" i="5" s="1"/>
  <c r="Z82" i="5"/>
  <c r="AA82" i="5"/>
  <c r="AC82" i="5"/>
  <c r="AD82" i="5"/>
  <c r="AE82" i="5" s="1"/>
  <c r="AF82" i="5"/>
  <c r="AG82" i="5"/>
  <c r="AH82" i="5" s="1"/>
  <c r="E32" i="5"/>
  <c r="F32" i="5"/>
  <c r="H32" i="5"/>
  <c r="I32" i="5"/>
  <c r="J32" i="5" s="1"/>
  <c r="K32" i="5"/>
  <c r="L32" i="5"/>
  <c r="M32" i="5" s="1"/>
  <c r="N32" i="5"/>
  <c r="O32" i="5"/>
  <c r="P32" i="5" s="1"/>
  <c r="Q32" i="5"/>
  <c r="R32" i="5"/>
  <c r="T32" i="5"/>
  <c r="U32" i="5"/>
  <c r="V32" i="5" s="1"/>
  <c r="W32" i="5"/>
  <c r="X32" i="5"/>
  <c r="Y32" i="5" s="1"/>
  <c r="Z32" i="5"/>
  <c r="AA32" i="5"/>
  <c r="AC32" i="5"/>
  <c r="AD32" i="5"/>
  <c r="AF32" i="5"/>
  <c r="AG32" i="5"/>
  <c r="AH32" i="5" s="1"/>
  <c r="O83" i="23"/>
  <c r="P83" i="23"/>
  <c r="S83" i="23" s="1"/>
  <c r="O36" i="23"/>
  <c r="P36" i="23"/>
  <c r="S36" i="23" s="1"/>
  <c r="O71" i="24"/>
  <c r="P71" i="24"/>
  <c r="S71" i="24" s="1"/>
  <c r="O20" i="24"/>
  <c r="P20" i="24"/>
  <c r="S20" i="24" s="1"/>
  <c r="E91" i="26"/>
  <c r="G91" i="26"/>
  <c r="E64" i="5"/>
  <c r="F64" i="5"/>
  <c r="G64" i="5" s="1"/>
  <c r="H64" i="5"/>
  <c r="I64" i="5"/>
  <c r="J64" i="5" s="1"/>
  <c r="K64" i="5"/>
  <c r="L64" i="5"/>
  <c r="M64" i="5" s="1"/>
  <c r="N64" i="5"/>
  <c r="O64" i="5"/>
  <c r="P64" i="5" s="1"/>
  <c r="Q64" i="5"/>
  <c r="R64" i="5"/>
  <c r="S64" i="5" s="1"/>
  <c r="T64" i="5"/>
  <c r="U64" i="5"/>
  <c r="V64" i="5" s="1"/>
  <c r="W64" i="5"/>
  <c r="X64" i="5"/>
  <c r="Z64" i="5"/>
  <c r="AA64" i="5"/>
  <c r="AC64" i="5"/>
  <c r="AD64" i="5"/>
  <c r="AE64" i="5" s="1"/>
  <c r="AF64" i="5"/>
  <c r="AG64" i="5"/>
  <c r="AH64" i="5" s="1"/>
  <c r="O61" i="23"/>
  <c r="P61" i="23"/>
  <c r="S61" i="23" s="1"/>
  <c r="O72" i="24"/>
  <c r="P72" i="24"/>
  <c r="S72" i="24" s="1"/>
  <c r="E311" i="26"/>
  <c r="F311" i="26"/>
  <c r="E312" i="26"/>
  <c r="F312" i="26"/>
  <c r="E314" i="26"/>
  <c r="F314" i="26"/>
  <c r="E315" i="26"/>
  <c r="F315" i="26"/>
  <c r="E316" i="26"/>
  <c r="F316" i="26"/>
  <c r="E317" i="26"/>
  <c r="F317" i="26"/>
  <c r="E318" i="26"/>
  <c r="F318" i="26"/>
  <c r="E83" i="8"/>
  <c r="F83" i="8"/>
  <c r="G83" i="8" s="1"/>
  <c r="H83" i="8"/>
  <c r="I83" i="8"/>
  <c r="J83" i="8" s="1"/>
  <c r="K83" i="8"/>
  <c r="L83" i="8"/>
  <c r="M83" i="8" s="1"/>
  <c r="N83" i="8"/>
  <c r="O83" i="8"/>
  <c r="P83" i="8" s="1"/>
  <c r="Q83" i="8"/>
  <c r="R83" i="8"/>
  <c r="S83" i="8" s="1"/>
  <c r="T83" i="8"/>
  <c r="U83" i="8"/>
  <c r="V83" i="8" s="1"/>
  <c r="W83" i="8"/>
  <c r="X83" i="8"/>
  <c r="Y83" i="8" s="1"/>
  <c r="Z83" i="8"/>
  <c r="AA83" i="8"/>
  <c r="AC83" i="8"/>
  <c r="AD83" i="8"/>
  <c r="AE83" i="8" s="1"/>
  <c r="AF83" i="8"/>
  <c r="AG83" i="8"/>
  <c r="AH83" i="8" s="1"/>
  <c r="E59" i="8"/>
  <c r="F59" i="8"/>
  <c r="G59" i="8" s="1"/>
  <c r="H59" i="8"/>
  <c r="I59" i="8"/>
  <c r="J59" i="8" s="1"/>
  <c r="K59" i="8"/>
  <c r="L59" i="8"/>
  <c r="N59" i="8"/>
  <c r="O59" i="8"/>
  <c r="Q59" i="8"/>
  <c r="R59" i="8"/>
  <c r="T59" i="8"/>
  <c r="U59" i="8"/>
  <c r="V59" i="8" s="1"/>
  <c r="W59" i="8"/>
  <c r="X59" i="8"/>
  <c r="Y59" i="8" s="1"/>
  <c r="Z59" i="8"/>
  <c r="AA59" i="8"/>
  <c r="AC59" i="8"/>
  <c r="AD59" i="8"/>
  <c r="AE59" i="8" s="1"/>
  <c r="AF59" i="8"/>
  <c r="AG59" i="8"/>
  <c r="AH59" i="8" s="1"/>
  <c r="O38" i="19"/>
  <c r="P38" i="19"/>
  <c r="S38" i="19" s="1"/>
  <c r="O80" i="19"/>
  <c r="P80" i="19"/>
  <c r="S80" i="19" s="1"/>
  <c r="O31" i="19"/>
  <c r="P31" i="19"/>
  <c r="S31" i="19" s="1"/>
  <c r="O47" i="19"/>
  <c r="P47" i="19"/>
  <c r="S47" i="19" s="1"/>
  <c r="O74" i="19"/>
  <c r="P74" i="19"/>
  <c r="S74" i="19" s="1"/>
  <c r="O58" i="19"/>
  <c r="P58" i="19"/>
  <c r="S58" i="19" s="1"/>
  <c r="O25" i="19"/>
  <c r="P25" i="19"/>
  <c r="S25" i="19" s="1"/>
  <c r="O42" i="21"/>
  <c r="P42" i="21"/>
  <c r="S42" i="21" s="1"/>
  <c r="O24" i="21"/>
  <c r="P24" i="21"/>
  <c r="R24" i="21" s="1"/>
  <c r="O85" i="21"/>
  <c r="P85" i="21"/>
  <c r="S85" i="21" s="1"/>
  <c r="O28" i="21"/>
  <c r="P28" i="21"/>
  <c r="S28" i="21" s="1"/>
  <c r="O13" i="21"/>
  <c r="P13" i="21"/>
  <c r="S13" i="21" s="1"/>
  <c r="O69" i="21"/>
  <c r="P69" i="21"/>
  <c r="S69" i="21" s="1"/>
  <c r="O70" i="21"/>
  <c r="P70" i="21"/>
  <c r="S70" i="21" s="1"/>
  <c r="F300" i="26"/>
  <c r="G300" i="26"/>
  <c r="E16" i="3"/>
  <c r="F16" i="3"/>
  <c r="G16" i="3" s="1"/>
  <c r="H16" i="3"/>
  <c r="I16" i="3"/>
  <c r="J16" i="3" s="1"/>
  <c r="K16" i="3"/>
  <c r="L16" i="3"/>
  <c r="M16" i="3" s="1"/>
  <c r="N16" i="3"/>
  <c r="O16" i="3"/>
  <c r="Q16" i="3"/>
  <c r="R16" i="3"/>
  <c r="T16" i="3"/>
  <c r="U16" i="3"/>
  <c r="V16" i="3" s="1"/>
  <c r="W16" i="3"/>
  <c r="X16" i="3"/>
  <c r="Z16" i="3"/>
  <c r="AA16" i="3"/>
  <c r="AC16" i="3"/>
  <c r="AD16" i="3"/>
  <c r="AF16" i="3"/>
  <c r="AG16" i="3"/>
  <c r="AH16" i="3" s="1"/>
  <c r="O19" i="22"/>
  <c r="P19" i="22"/>
  <c r="S19" i="22" s="1"/>
  <c r="O21" i="20"/>
  <c r="P21" i="20"/>
  <c r="S21" i="20" s="1"/>
  <c r="F97" i="26"/>
  <c r="G97" i="26"/>
  <c r="E150" i="3"/>
  <c r="F150" i="3"/>
  <c r="G150" i="3" s="1"/>
  <c r="H150" i="3"/>
  <c r="I150" i="3"/>
  <c r="J150" i="3" s="1"/>
  <c r="K150" i="3"/>
  <c r="L150" i="3"/>
  <c r="M150" i="3" s="1"/>
  <c r="N150" i="3"/>
  <c r="O150" i="3"/>
  <c r="P150" i="3" s="1"/>
  <c r="Q150" i="3"/>
  <c r="R150" i="3"/>
  <c r="S150" i="3" s="1"/>
  <c r="T150" i="3"/>
  <c r="U150" i="3"/>
  <c r="V150" i="3" s="1"/>
  <c r="W150" i="3"/>
  <c r="X150" i="3"/>
  <c r="Y150" i="3" s="1"/>
  <c r="Z150" i="3"/>
  <c r="AA150" i="3"/>
  <c r="AC150" i="3"/>
  <c r="AD150" i="3"/>
  <c r="AE150" i="3" s="1"/>
  <c r="AF150" i="3"/>
  <c r="AG150" i="3"/>
  <c r="AH150" i="3" s="1"/>
  <c r="O141" i="22"/>
  <c r="P141" i="22"/>
  <c r="S141" i="22" s="1"/>
  <c r="O154" i="20"/>
  <c r="P154" i="20"/>
  <c r="S154" i="20" s="1"/>
  <c r="F61" i="26"/>
  <c r="G61" i="26"/>
  <c r="E162" i="3"/>
  <c r="F162" i="3"/>
  <c r="G162" i="3" s="1"/>
  <c r="H162" i="3"/>
  <c r="I162" i="3"/>
  <c r="J162" i="3" s="1"/>
  <c r="K162" i="3"/>
  <c r="L162" i="3"/>
  <c r="M162" i="3" s="1"/>
  <c r="N162" i="3"/>
  <c r="O162" i="3"/>
  <c r="P162" i="3" s="1"/>
  <c r="Q162" i="3"/>
  <c r="R162" i="3"/>
  <c r="S162" i="3" s="1"/>
  <c r="T162" i="3"/>
  <c r="U162" i="3"/>
  <c r="V162" i="3" s="1"/>
  <c r="W162" i="3"/>
  <c r="X162" i="3"/>
  <c r="Y162" i="3" s="1"/>
  <c r="Z162" i="3"/>
  <c r="AA162" i="3"/>
  <c r="AC162" i="3"/>
  <c r="AD162" i="3"/>
  <c r="AE162" i="3" s="1"/>
  <c r="AF162" i="3"/>
  <c r="AG162" i="3"/>
  <c r="AH162" i="3" s="1"/>
  <c r="O161" i="22"/>
  <c r="P161" i="22"/>
  <c r="S161" i="22" s="1"/>
  <c r="O158" i="20"/>
  <c r="P158" i="20"/>
  <c r="S158" i="20" s="1"/>
  <c r="AE16" i="3" l="1"/>
  <c r="AE32" i="5"/>
  <c r="U28" i="24"/>
  <c r="P59" i="8"/>
  <c r="AK55" i="5"/>
  <c r="R36" i="23"/>
  <c r="Q141" i="22"/>
  <c r="U162" i="20"/>
  <c r="U57" i="20"/>
  <c r="T61" i="23"/>
  <c r="R61" i="23"/>
  <c r="R83" i="23"/>
  <c r="Q84" i="24"/>
  <c r="Q71" i="24"/>
  <c r="T71" i="24"/>
  <c r="P43" i="5"/>
  <c r="R71" i="24"/>
  <c r="P16" i="3"/>
  <c r="T42" i="23"/>
  <c r="S32" i="5"/>
  <c r="G32" i="5"/>
  <c r="U24" i="23"/>
  <c r="AI135" i="3"/>
  <c r="AI39" i="3"/>
  <c r="G67" i="5"/>
  <c r="G79" i="5"/>
  <c r="T20" i="24"/>
  <c r="R20" i="24"/>
  <c r="Q20" i="24"/>
  <c r="M67" i="5"/>
  <c r="M79" i="5"/>
  <c r="AJ27" i="5"/>
  <c r="AL27" i="5" s="1"/>
  <c r="R47" i="19"/>
  <c r="U159" i="22"/>
  <c r="Q13" i="21"/>
  <c r="U136" i="22"/>
  <c r="T25" i="19"/>
  <c r="T58" i="19"/>
  <c r="T74" i="19"/>
  <c r="R25" i="19"/>
  <c r="R58" i="19"/>
  <c r="R74" i="19"/>
  <c r="Q161" i="22"/>
  <c r="Q70" i="21"/>
  <c r="Q24" i="21"/>
  <c r="AJ158" i="3"/>
  <c r="AN158" i="3" s="1"/>
  <c r="AO49" i="8"/>
  <c r="G313" i="26" s="1"/>
  <c r="S59" i="8"/>
  <c r="T24" i="21"/>
  <c r="R154" i="20"/>
  <c r="AI140" i="3"/>
  <c r="U147" i="20"/>
  <c r="S16" i="3"/>
  <c r="S43" i="5"/>
  <c r="AI27" i="5"/>
  <c r="AN55" i="5"/>
  <c r="AL55" i="5"/>
  <c r="AJ39" i="3"/>
  <c r="AN39" i="3" s="1"/>
  <c r="AJ135" i="3"/>
  <c r="AL135" i="3" s="1"/>
  <c r="T21" i="20"/>
  <c r="Q21" i="20"/>
  <c r="M59" i="8"/>
  <c r="T47" i="19"/>
  <c r="T69" i="21"/>
  <c r="R69" i="21"/>
  <c r="Q69" i="21"/>
  <c r="S24" i="21"/>
  <c r="R13" i="21"/>
  <c r="Q78" i="23"/>
  <c r="R80" i="24"/>
  <c r="Q80" i="24"/>
  <c r="Q69" i="24"/>
  <c r="Y80" i="5"/>
  <c r="Y43" i="5"/>
  <c r="R42" i="23"/>
  <c r="Q42" i="23"/>
  <c r="Y64" i="5"/>
  <c r="Q61" i="23"/>
  <c r="R83" i="24"/>
  <c r="T83" i="24"/>
  <c r="Q83" i="24"/>
  <c r="T72" i="24"/>
  <c r="R72" i="24"/>
  <c r="Q72" i="24"/>
  <c r="AB64" i="5"/>
  <c r="T28" i="21"/>
  <c r="R28" i="21"/>
  <c r="Q28" i="21"/>
  <c r="Y16" i="3"/>
  <c r="U22" i="22"/>
  <c r="U130" i="22"/>
  <c r="R21" i="20"/>
  <c r="AB32" i="5"/>
  <c r="AB82" i="5"/>
  <c r="AI82" i="5" s="1"/>
  <c r="AB80" i="5"/>
  <c r="AB67" i="5"/>
  <c r="AB79" i="5"/>
  <c r="AB43" i="5"/>
  <c r="AB84" i="5"/>
  <c r="AI84" i="5" s="1"/>
  <c r="AB83" i="8"/>
  <c r="AJ83" i="8" s="1"/>
  <c r="AB162" i="3"/>
  <c r="AI162" i="3" s="1"/>
  <c r="AB150" i="3"/>
  <c r="AJ150" i="3" s="1"/>
  <c r="AB59" i="8"/>
  <c r="U140" i="20"/>
  <c r="AB16" i="3"/>
  <c r="T31" i="19"/>
  <c r="R31" i="19"/>
  <c r="T38" i="19"/>
  <c r="R38" i="19"/>
  <c r="T80" i="19"/>
  <c r="R80" i="19"/>
  <c r="T85" i="21"/>
  <c r="R85" i="21"/>
  <c r="Q85" i="21"/>
  <c r="T70" i="21"/>
  <c r="R70" i="21"/>
  <c r="T42" i="21"/>
  <c r="R42" i="21"/>
  <c r="Q42" i="21"/>
  <c r="T13" i="21"/>
  <c r="T78" i="23"/>
  <c r="R78" i="23"/>
  <c r="T66" i="23"/>
  <c r="R66" i="23"/>
  <c r="Q66" i="23"/>
  <c r="T84" i="23"/>
  <c r="R84" i="23"/>
  <c r="Q84" i="23"/>
  <c r="T74" i="23"/>
  <c r="R74" i="23"/>
  <c r="Q74" i="23"/>
  <c r="T83" i="23"/>
  <c r="T36" i="23"/>
  <c r="T84" i="24"/>
  <c r="R84" i="24"/>
  <c r="T80" i="24"/>
  <c r="T69" i="24"/>
  <c r="R69" i="24"/>
  <c r="T55" i="24"/>
  <c r="R55" i="24"/>
  <c r="Q55" i="24"/>
  <c r="T19" i="22"/>
  <c r="R19" i="22"/>
  <c r="T161" i="22"/>
  <c r="R161" i="22"/>
  <c r="T141" i="22"/>
  <c r="R141" i="22"/>
  <c r="Q154" i="20"/>
  <c r="AK140" i="3"/>
  <c r="AM140" i="3"/>
  <c r="AN140" i="3"/>
  <c r="AL140" i="3"/>
  <c r="Q36" i="23"/>
  <c r="Q83" i="23"/>
  <c r="Q38" i="19"/>
  <c r="Q25" i="19"/>
  <c r="Q58" i="19"/>
  <c r="Q74" i="19"/>
  <c r="Q47" i="19"/>
  <c r="Q31" i="19"/>
  <c r="Q80" i="19"/>
  <c r="Q19" i="22"/>
  <c r="T154" i="20"/>
  <c r="R158" i="20"/>
  <c r="Q158" i="20"/>
  <c r="T158" i="20"/>
  <c r="E117" i="26"/>
  <c r="G117" i="26"/>
  <c r="E122" i="26"/>
  <c r="G122" i="26"/>
  <c r="E31" i="5"/>
  <c r="F31" i="5"/>
  <c r="G31" i="5" s="1"/>
  <c r="H31" i="5"/>
  <c r="I31" i="5"/>
  <c r="J31" i="5" s="1"/>
  <c r="K31" i="5"/>
  <c r="L31" i="5"/>
  <c r="N31" i="5"/>
  <c r="O31" i="5"/>
  <c r="Q31" i="5"/>
  <c r="R31" i="5"/>
  <c r="S31" i="5" s="1"/>
  <c r="T31" i="5"/>
  <c r="U31" i="5"/>
  <c r="V31" i="5" s="1"/>
  <c r="W31" i="5"/>
  <c r="X31" i="5"/>
  <c r="Y31" i="5" s="1"/>
  <c r="Z31" i="5"/>
  <c r="AA31" i="5"/>
  <c r="AC31" i="5"/>
  <c r="AD31" i="5"/>
  <c r="AE31" i="5" s="1"/>
  <c r="AF31" i="5"/>
  <c r="AG31" i="5"/>
  <c r="AH31" i="5" s="1"/>
  <c r="E69" i="5"/>
  <c r="F69" i="5"/>
  <c r="H69" i="5"/>
  <c r="I69" i="5"/>
  <c r="J69" i="5" s="1"/>
  <c r="K69" i="5"/>
  <c r="L69" i="5"/>
  <c r="N69" i="5"/>
  <c r="O69" i="5"/>
  <c r="P69" i="5" s="1"/>
  <c r="Q69" i="5"/>
  <c r="R69" i="5"/>
  <c r="S69" i="5" s="1"/>
  <c r="T69" i="5"/>
  <c r="U69" i="5"/>
  <c r="V69" i="5" s="1"/>
  <c r="W69" i="5"/>
  <c r="X69" i="5"/>
  <c r="Y69" i="5" s="1"/>
  <c r="Z69" i="5"/>
  <c r="AA69" i="5"/>
  <c r="AB69" i="5" s="1"/>
  <c r="AC69" i="5"/>
  <c r="AD69" i="5"/>
  <c r="AE69" i="5" s="1"/>
  <c r="AF69" i="5"/>
  <c r="AG69" i="5"/>
  <c r="AH69" i="5" s="1"/>
  <c r="P35" i="23"/>
  <c r="S35" i="23" s="1"/>
  <c r="O69" i="23"/>
  <c r="P69" i="23"/>
  <c r="S69" i="23" s="1"/>
  <c r="O56" i="24"/>
  <c r="P56" i="24"/>
  <c r="S56" i="24" s="1"/>
  <c r="O22" i="24"/>
  <c r="P22" i="24"/>
  <c r="S22" i="24" s="1"/>
  <c r="F237" i="26"/>
  <c r="E68" i="3"/>
  <c r="F68" i="3"/>
  <c r="H68" i="3"/>
  <c r="I68" i="3"/>
  <c r="K68" i="3"/>
  <c r="L68" i="3"/>
  <c r="N68" i="3"/>
  <c r="O68" i="3"/>
  <c r="Q68" i="3"/>
  <c r="R68" i="3"/>
  <c r="S68" i="3" s="1"/>
  <c r="T68" i="3"/>
  <c r="U68" i="3"/>
  <c r="V68" i="3" s="1"/>
  <c r="W68" i="3"/>
  <c r="X68" i="3"/>
  <c r="Z68" i="3"/>
  <c r="AA68" i="3"/>
  <c r="AB68" i="3" s="1"/>
  <c r="AC68" i="3"/>
  <c r="AD68" i="3"/>
  <c r="AE68" i="3" s="1"/>
  <c r="AF68" i="3"/>
  <c r="AG68" i="3"/>
  <c r="AH68" i="3" s="1"/>
  <c r="O55" i="22"/>
  <c r="P55" i="22"/>
  <c r="S55" i="22" s="1"/>
  <c r="O93" i="20"/>
  <c r="P93" i="20"/>
  <c r="S93" i="20" s="1"/>
  <c r="U58" i="19" l="1"/>
  <c r="U47" i="19"/>
  <c r="U74" i="19"/>
  <c r="U69" i="21"/>
  <c r="U70" i="21"/>
  <c r="U84" i="24"/>
  <c r="U36" i="23"/>
  <c r="U61" i="23"/>
  <c r="U71" i="24"/>
  <c r="Q69" i="23"/>
  <c r="U83" i="23"/>
  <c r="U42" i="23"/>
  <c r="U72" i="24"/>
  <c r="U80" i="24"/>
  <c r="U69" i="24"/>
  <c r="U20" i="24"/>
  <c r="U83" i="24"/>
  <c r="P31" i="5"/>
  <c r="AK158" i="3"/>
  <c r="P68" i="3"/>
  <c r="R35" i="23"/>
  <c r="Q35" i="23"/>
  <c r="AI32" i="5"/>
  <c r="G68" i="3"/>
  <c r="AM158" i="3"/>
  <c r="G69" i="5"/>
  <c r="U78" i="23"/>
  <c r="R69" i="23"/>
  <c r="R56" i="24"/>
  <c r="AN27" i="5"/>
  <c r="AM27" i="5"/>
  <c r="AK27" i="5"/>
  <c r="AI79" i="5"/>
  <c r="AI67" i="5"/>
  <c r="AL158" i="3"/>
  <c r="U25" i="19"/>
  <c r="AM39" i="3"/>
  <c r="U161" i="22"/>
  <c r="U154" i="20"/>
  <c r="U21" i="20"/>
  <c r="AK135" i="3"/>
  <c r="Q93" i="20"/>
  <c r="U80" i="19"/>
  <c r="U141" i="22"/>
  <c r="U19" i="22"/>
  <c r="U24" i="21"/>
  <c r="U13" i="21"/>
  <c r="AJ59" i="8"/>
  <c r="AN59" i="8" s="1"/>
  <c r="U28" i="21"/>
  <c r="AN135" i="3"/>
  <c r="AI16" i="3"/>
  <c r="J68" i="3"/>
  <c r="AK39" i="3"/>
  <c r="AL39" i="3"/>
  <c r="AO55" i="5"/>
  <c r="F322" i="26" s="1"/>
  <c r="U31" i="19"/>
  <c r="AM135" i="3"/>
  <c r="AJ80" i="5"/>
  <c r="AM80" i="5" s="1"/>
  <c r="AI43" i="5"/>
  <c r="AJ64" i="5"/>
  <c r="AK64" i="5" s="1"/>
  <c r="U55" i="24"/>
  <c r="AI80" i="5"/>
  <c r="AI64" i="5"/>
  <c r="AJ32" i="5"/>
  <c r="AN32" i="5" s="1"/>
  <c r="AJ82" i="5"/>
  <c r="AM82" i="5" s="1"/>
  <c r="U38" i="19"/>
  <c r="U42" i="21"/>
  <c r="AI83" i="8"/>
  <c r="Y68" i="3"/>
  <c r="Q55" i="22"/>
  <c r="AJ162" i="3"/>
  <c r="AL162" i="3" s="1"/>
  <c r="AJ16" i="3"/>
  <c r="AN16" i="3" s="1"/>
  <c r="R93" i="20"/>
  <c r="T55" i="22"/>
  <c r="R55" i="22"/>
  <c r="AI150" i="3"/>
  <c r="AJ84" i="5"/>
  <c r="AL84" i="5" s="1"/>
  <c r="AJ67" i="5"/>
  <c r="AL67" i="5" s="1"/>
  <c r="AB31" i="5"/>
  <c r="AJ43" i="5"/>
  <c r="AM43" i="5" s="1"/>
  <c r="AJ79" i="5"/>
  <c r="AK79" i="5" s="1"/>
  <c r="AI59" i="8"/>
  <c r="U85" i="21"/>
  <c r="U66" i="23"/>
  <c r="U84" i="23"/>
  <c r="U74" i="23"/>
  <c r="Q22" i="24"/>
  <c r="AO140" i="3"/>
  <c r="M69" i="5"/>
  <c r="M31" i="5"/>
  <c r="AK83" i="8"/>
  <c r="AM83" i="8"/>
  <c r="AL83" i="8"/>
  <c r="AN83" i="8"/>
  <c r="M68" i="3"/>
  <c r="AK150" i="3"/>
  <c r="AL150" i="3"/>
  <c r="AM150" i="3"/>
  <c r="AN150" i="3"/>
  <c r="U158" i="20"/>
  <c r="T69" i="23"/>
  <c r="T35" i="23"/>
  <c r="Q56" i="24"/>
  <c r="T56" i="24"/>
  <c r="T22" i="24"/>
  <c r="R22" i="24"/>
  <c r="T93" i="20"/>
  <c r="F36" i="26"/>
  <c r="G36" i="26"/>
  <c r="E163" i="3"/>
  <c r="F163" i="3"/>
  <c r="G163" i="3" s="1"/>
  <c r="H163" i="3"/>
  <c r="I163" i="3"/>
  <c r="J163" i="3" s="1"/>
  <c r="K163" i="3"/>
  <c r="L163" i="3"/>
  <c r="M163" i="3" s="1"/>
  <c r="N163" i="3"/>
  <c r="O163" i="3"/>
  <c r="P163" i="3" s="1"/>
  <c r="Q163" i="3"/>
  <c r="R163" i="3"/>
  <c r="S163" i="3" s="1"/>
  <c r="T163" i="3"/>
  <c r="U163" i="3"/>
  <c r="W163" i="3"/>
  <c r="X163" i="3"/>
  <c r="Y163" i="3" s="1"/>
  <c r="AA163" i="3"/>
  <c r="AB163" i="3" s="1"/>
  <c r="AC163" i="3"/>
  <c r="AD163" i="3"/>
  <c r="AE163" i="3" s="1"/>
  <c r="AF163" i="3"/>
  <c r="AG163" i="3"/>
  <c r="AH163" i="3" s="1"/>
  <c r="O163" i="22"/>
  <c r="P163" i="22"/>
  <c r="S163" i="22" s="1"/>
  <c r="O161" i="20"/>
  <c r="P161" i="20"/>
  <c r="S161" i="20" s="1"/>
  <c r="F34" i="26"/>
  <c r="G34" i="26"/>
  <c r="E111" i="3"/>
  <c r="F111" i="3"/>
  <c r="G111" i="3" s="1"/>
  <c r="H111" i="3"/>
  <c r="I111" i="3"/>
  <c r="K111" i="3"/>
  <c r="L111" i="3"/>
  <c r="M111" i="3" s="1"/>
  <c r="N111" i="3"/>
  <c r="O111" i="3"/>
  <c r="P111" i="3" s="1"/>
  <c r="Q111" i="3"/>
  <c r="R111" i="3"/>
  <c r="S111" i="3" s="1"/>
  <c r="T111" i="3"/>
  <c r="U111" i="3"/>
  <c r="W111" i="3"/>
  <c r="X111" i="3"/>
  <c r="Y111" i="3" s="1"/>
  <c r="Z111" i="3"/>
  <c r="AA111" i="3"/>
  <c r="AB111" i="3" s="1"/>
  <c r="AC111" i="3"/>
  <c r="AD111" i="3"/>
  <c r="AE111" i="3" s="1"/>
  <c r="AF111" i="3"/>
  <c r="AG111" i="3"/>
  <c r="AH111" i="3" s="1"/>
  <c r="O114" i="22"/>
  <c r="P114" i="22"/>
  <c r="S114" i="22" s="1"/>
  <c r="O105" i="20"/>
  <c r="P105" i="20"/>
  <c r="Q105" i="20" s="1"/>
  <c r="E17" i="8"/>
  <c r="F17" i="8"/>
  <c r="H17" i="8"/>
  <c r="I17" i="8"/>
  <c r="J17" i="8" s="1"/>
  <c r="K17" i="8"/>
  <c r="L17" i="8"/>
  <c r="N17" i="8"/>
  <c r="O17" i="8"/>
  <c r="Q17" i="8"/>
  <c r="R17" i="8"/>
  <c r="T17" i="8"/>
  <c r="U17" i="8"/>
  <c r="W17" i="8"/>
  <c r="X17" i="8"/>
  <c r="Y17" i="8" s="1"/>
  <c r="Z17" i="8"/>
  <c r="AA17" i="8"/>
  <c r="AC17" i="8"/>
  <c r="AD17" i="8"/>
  <c r="AE17" i="8" s="1"/>
  <c r="AF17" i="8"/>
  <c r="AG17" i="8"/>
  <c r="AH17" i="8" s="1"/>
  <c r="P17" i="21"/>
  <c r="S17" i="21" s="1"/>
  <c r="AI69" i="5" l="1"/>
  <c r="U93" i="20"/>
  <c r="U55" i="22"/>
  <c r="U69" i="23"/>
  <c r="U35" i="23"/>
  <c r="U56" i="24"/>
  <c r="P17" i="8"/>
  <c r="AO158" i="3"/>
  <c r="E291" i="26" s="1"/>
  <c r="AO27" i="5"/>
  <c r="F53" i="26" s="1"/>
  <c r="AO135" i="3"/>
  <c r="E331" i="26" s="1"/>
  <c r="AM59" i="8"/>
  <c r="AL59" i="8"/>
  <c r="AK59" i="8"/>
  <c r="AO39" i="3"/>
  <c r="E238" i="26" s="1"/>
  <c r="J111" i="3"/>
  <c r="AL80" i="5"/>
  <c r="S17" i="8"/>
  <c r="M17" i="8"/>
  <c r="AN162" i="3"/>
  <c r="Q17" i="21"/>
  <c r="AM32" i="5"/>
  <c r="AN80" i="5"/>
  <c r="AK80" i="5"/>
  <c r="AM64" i="5"/>
  <c r="AL64" i="5"/>
  <c r="AN64" i="5"/>
  <c r="AK32" i="5"/>
  <c r="AL32" i="5"/>
  <c r="AK82" i="5"/>
  <c r="AK67" i="5"/>
  <c r="AL82" i="5"/>
  <c r="AN82" i="5"/>
  <c r="AI68" i="3"/>
  <c r="AK16" i="3"/>
  <c r="AM162" i="3"/>
  <c r="AK162" i="3"/>
  <c r="AM16" i="3"/>
  <c r="AL16" i="3"/>
  <c r="AM67" i="5"/>
  <c r="AK84" i="5"/>
  <c r="AN84" i="5"/>
  <c r="AM84" i="5"/>
  <c r="T114" i="22"/>
  <c r="R114" i="22"/>
  <c r="AJ31" i="5"/>
  <c r="AM31" i="5" s="1"/>
  <c r="AN67" i="5"/>
  <c r="AK43" i="5"/>
  <c r="AN43" i="5"/>
  <c r="AL43" i="5"/>
  <c r="AN79" i="5"/>
  <c r="AM79" i="5"/>
  <c r="AL79" i="5"/>
  <c r="AB17" i="8"/>
  <c r="U22" i="24"/>
  <c r="E23" i="26"/>
  <c r="AJ68" i="3"/>
  <c r="AL68" i="3" s="1"/>
  <c r="AJ69" i="5"/>
  <c r="AL69" i="5" s="1"/>
  <c r="AI31" i="5"/>
  <c r="AO83" i="8"/>
  <c r="AO150" i="3"/>
  <c r="G17" i="8"/>
  <c r="V111" i="3"/>
  <c r="V163" i="3"/>
  <c r="AJ163" i="3" s="1"/>
  <c r="T163" i="22"/>
  <c r="R163" i="22"/>
  <c r="Q163" i="22"/>
  <c r="Q114" i="22"/>
  <c r="T161" i="20"/>
  <c r="R161" i="20"/>
  <c r="Q161" i="20"/>
  <c r="T105" i="20"/>
  <c r="S105" i="20"/>
  <c r="R105" i="20"/>
  <c r="T17" i="21"/>
  <c r="V17" i="8"/>
  <c r="R17" i="21"/>
  <c r="F229" i="26"/>
  <c r="G229" i="26"/>
  <c r="F231" i="26"/>
  <c r="G231" i="26"/>
  <c r="F233" i="26"/>
  <c r="G233" i="26"/>
  <c r="F236" i="26"/>
  <c r="G236" i="26"/>
  <c r="F239" i="26"/>
  <c r="G239" i="26"/>
  <c r="F242" i="26"/>
  <c r="G242" i="26"/>
  <c r="E141" i="3"/>
  <c r="F141" i="3"/>
  <c r="G141" i="3" s="1"/>
  <c r="H141" i="3"/>
  <c r="I141" i="3"/>
  <c r="J141" i="3" s="1"/>
  <c r="K141" i="3"/>
  <c r="L141" i="3"/>
  <c r="M141" i="3" s="1"/>
  <c r="N141" i="3"/>
  <c r="O141" i="3"/>
  <c r="P141" i="3" s="1"/>
  <c r="Q141" i="3"/>
  <c r="R141" i="3"/>
  <c r="S141" i="3" s="1"/>
  <c r="T141" i="3"/>
  <c r="U141" i="3"/>
  <c r="W141" i="3"/>
  <c r="X141" i="3"/>
  <c r="Y141" i="3" s="1"/>
  <c r="Z141" i="3"/>
  <c r="AA141" i="3"/>
  <c r="AB141" i="3" s="1"/>
  <c r="AC141" i="3"/>
  <c r="AD141" i="3"/>
  <c r="AE141" i="3" s="1"/>
  <c r="AF141" i="3"/>
  <c r="AG141" i="3"/>
  <c r="AH141" i="3" s="1"/>
  <c r="E130" i="3"/>
  <c r="F130" i="3"/>
  <c r="G130" i="3" s="1"/>
  <c r="H130" i="3"/>
  <c r="I130" i="3"/>
  <c r="J130" i="3" s="1"/>
  <c r="K130" i="3"/>
  <c r="L130" i="3"/>
  <c r="M130" i="3" s="1"/>
  <c r="N130" i="3"/>
  <c r="O130" i="3"/>
  <c r="P130" i="3" s="1"/>
  <c r="Q130" i="3"/>
  <c r="R130" i="3"/>
  <c r="S130" i="3" s="1"/>
  <c r="T130" i="3"/>
  <c r="U130" i="3"/>
  <c r="W130" i="3"/>
  <c r="X130" i="3"/>
  <c r="Y130" i="3" s="1"/>
  <c r="Z130" i="3"/>
  <c r="AA130" i="3"/>
  <c r="AB130" i="3" s="1"/>
  <c r="AC130" i="3"/>
  <c r="AD130" i="3"/>
  <c r="AE130" i="3" s="1"/>
  <c r="AF130" i="3"/>
  <c r="AG130" i="3"/>
  <c r="AH130" i="3" s="1"/>
  <c r="E151" i="3"/>
  <c r="F151" i="3"/>
  <c r="G151" i="3" s="1"/>
  <c r="H151" i="3"/>
  <c r="I151" i="3"/>
  <c r="J151" i="3" s="1"/>
  <c r="K151" i="3"/>
  <c r="L151" i="3"/>
  <c r="M151" i="3" s="1"/>
  <c r="N151" i="3"/>
  <c r="O151" i="3"/>
  <c r="P151" i="3" s="1"/>
  <c r="Q151" i="3"/>
  <c r="R151" i="3"/>
  <c r="S151" i="3" s="1"/>
  <c r="T151" i="3"/>
  <c r="U151" i="3"/>
  <c r="W151" i="3"/>
  <c r="X151" i="3"/>
  <c r="Y151" i="3" s="1"/>
  <c r="Z151" i="3"/>
  <c r="AA151" i="3"/>
  <c r="AB151" i="3" s="1"/>
  <c r="AC151" i="3"/>
  <c r="AD151" i="3"/>
  <c r="AE151" i="3" s="1"/>
  <c r="AF151" i="3"/>
  <c r="AG151" i="3"/>
  <c r="AH151" i="3" s="1"/>
  <c r="E79" i="3"/>
  <c r="F79" i="3"/>
  <c r="H79" i="3"/>
  <c r="I79" i="3"/>
  <c r="K79" i="3"/>
  <c r="L79" i="3"/>
  <c r="M79" i="3" s="1"/>
  <c r="N79" i="3"/>
  <c r="O79" i="3"/>
  <c r="P79" i="3" s="1"/>
  <c r="Q79" i="3"/>
  <c r="R79" i="3"/>
  <c r="S79" i="3" s="1"/>
  <c r="T79" i="3"/>
  <c r="U79" i="3"/>
  <c r="W79" i="3"/>
  <c r="X79" i="3"/>
  <c r="Y79" i="3" s="1"/>
  <c r="Z79" i="3"/>
  <c r="AA79" i="3"/>
  <c r="AB79" i="3" s="1"/>
  <c r="AC79" i="3"/>
  <c r="AD79" i="3"/>
  <c r="AE79" i="3" s="1"/>
  <c r="AF79" i="3"/>
  <c r="AG79" i="3"/>
  <c r="AH79" i="3" s="1"/>
  <c r="E84" i="3"/>
  <c r="F84" i="3"/>
  <c r="G84" i="3" s="1"/>
  <c r="H84" i="3"/>
  <c r="I84" i="3"/>
  <c r="K84" i="3"/>
  <c r="L84" i="3"/>
  <c r="N84" i="3"/>
  <c r="O84" i="3"/>
  <c r="P84" i="3" s="1"/>
  <c r="Q84" i="3"/>
  <c r="R84" i="3"/>
  <c r="S84" i="3" s="1"/>
  <c r="T84" i="3"/>
  <c r="U84" i="3"/>
  <c r="W84" i="3"/>
  <c r="X84" i="3"/>
  <c r="Y84" i="3" s="1"/>
  <c r="Z84" i="3"/>
  <c r="AA84" i="3"/>
  <c r="AB84" i="3" s="1"/>
  <c r="AC84" i="3"/>
  <c r="AD84" i="3"/>
  <c r="AE84" i="3" s="1"/>
  <c r="AF84" i="3"/>
  <c r="AG84" i="3"/>
  <c r="AH84" i="3" s="1"/>
  <c r="E143" i="3"/>
  <c r="F143" i="3"/>
  <c r="G143" i="3" s="1"/>
  <c r="H143" i="3"/>
  <c r="I143" i="3"/>
  <c r="J143" i="3" s="1"/>
  <c r="K143" i="3"/>
  <c r="L143" i="3"/>
  <c r="M143" i="3" s="1"/>
  <c r="N143" i="3"/>
  <c r="O143" i="3"/>
  <c r="P143" i="3" s="1"/>
  <c r="Q143" i="3"/>
  <c r="R143" i="3"/>
  <c r="S143" i="3" s="1"/>
  <c r="T143" i="3"/>
  <c r="U143" i="3"/>
  <c r="W143" i="3"/>
  <c r="X143" i="3"/>
  <c r="Y143" i="3" s="1"/>
  <c r="Z143" i="3"/>
  <c r="AA143" i="3"/>
  <c r="AB143" i="3" s="1"/>
  <c r="AC143" i="3"/>
  <c r="AD143" i="3"/>
  <c r="AE143" i="3" s="1"/>
  <c r="AF143" i="3"/>
  <c r="AG143" i="3"/>
  <c r="AH143" i="3" s="1"/>
  <c r="O150" i="22"/>
  <c r="P150" i="22"/>
  <c r="S150" i="22" s="1"/>
  <c r="O132" i="22"/>
  <c r="P132" i="22"/>
  <c r="S132" i="22" s="1"/>
  <c r="O144" i="22"/>
  <c r="P144" i="22"/>
  <c r="S144" i="22" s="1"/>
  <c r="O80" i="22"/>
  <c r="P80" i="22"/>
  <c r="S80" i="22" s="1"/>
  <c r="O82" i="22"/>
  <c r="P82" i="22"/>
  <c r="S82" i="22" s="1"/>
  <c r="O135" i="22"/>
  <c r="P135" i="22"/>
  <c r="S135" i="22" s="1"/>
  <c r="O120" i="20"/>
  <c r="P120" i="20"/>
  <c r="S120" i="20" s="1"/>
  <c r="O100" i="20"/>
  <c r="P100" i="20"/>
  <c r="S100" i="20" s="1"/>
  <c r="O153" i="20"/>
  <c r="P153" i="20"/>
  <c r="S153" i="20" s="1"/>
  <c r="O60" i="20"/>
  <c r="P60" i="20"/>
  <c r="S60" i="20" s="1"/>
  <c r="O87" i="20"/>
  <c r="P87" i="20"/>
  <c r="S87" i="20" s="1"/>
  <c r="O156" i="20"/>
  <c r="P156" i="20"/>
  <c r="S156" i="20" s="1"/>
  <c r="U114" i="22" l="1"/>
  <c r="G79" i="3"/>
  <c r="AO80" i="5"/>
  <c r="F328" i="26" s="1"/>
  <c r="U163" i="22"/>
  <c r="R80" i="22"/>
  <c r="AO59" i="8"/>
  <c r="G318" i="26" s="1"/>
  <c r="U17" i="21"/>
  <c r="J84" i="3"/>
  <c r="J79" i="3"/>
  <c r="AJ111" i="3"/>
  <c r="AK111" i="3" s="1"/>
  <c r="AO64" i="5"/>
  <c r="F91" i="26" s="1"/>
  <c r="AK31" i="5"/>
  <c r="AO32" i="5"/>
  <c r="F120" i="26" s="1"/>
  <c r="AO82" i="5"/>
  <c r="F118" i="26" s="1"/>
  <c r="AL31" i="5"/>
  <c r="AO162" i="3"/>
  <c r="E61" i="26" s="1"/>
  <c r="AO16" i="3"/>
  <c r="E300" i="26" s="1"/>
  <c r="AO67" i="5"/>
  <c r="F327" i="26" s="1"/>
  <c r="AO84" i="5"/>
  <c r="F321" i="26" s="1"/>
  <c r="AN31" i="5"/>
  <c r="AO43" i="5"/>
  <c r="F323" i="26" s="1"/>
  <c r="AO79" i="5"/>
  <c r="F326" i="26" s="1"/>
  <c r="AN69" i="5"/>
  <c r="AM69" i="5"/>
  <c r="AK69" i="5"/>
  <c r="AK68" i="3"/>
  <c r="AN68" i="3"/>
  <c r="AM68" i="3"/>
  <c r="AI17" i="8"/>
  <c r="G312" i="26"/>
  <c r="E97" i="26"/>
  <c r="M84" i="3"/>
  <c r="AI111" i="3"/>
  <c r="AI163" i="3"/>
  <c r="U105" i="20"/>
  <c r="V143" i="3"/>
  <c r="AJ143" i="3" s="1"/>
  <c r="V84" i="3"/>
  <c r="V79" i="3"/>
  <c r="V151" i="3"/>
  <c r="AI151" i="3" s="1"/>
  <c r="V130" i="3"/>
  <c r="AJ130" i="3" s="1"/>
  <c r="V141" i="3"/>
  <c r="AJ141" i="3" s="1"/>
  <c r="R135" i="22"/>
  <c r="U161" i="20"/>
  <c r="AK163" i="3"/>
  <c r="AN163" i="3"/>
  <c r="AL163" i="3"/>
  <c r="AM163" i="3"/>
  <c r="AJ17" i="8"/>
  <c r="AK17" i="8" s="1"/>
  <c r="R82" i="22"/>
  <c r="T100" i="20"/>
  <c r="T120" i="20"/>
  <c r="T153" i="20"/>
  <c r="R100" i="20"/>
  <c r="R120" i="20"/>
  <c r="T132" i="22"/>
  <c r="T150" i="22"/>
  <c r="T135" i="22"/>
  <c r="T82" i="22"/>
  <c r="T80" i="22"/>
  <c r="R144" i="22"/>
  <c r="R132" i="22"/>
  <c r="R150" i="22"/>
  <c r="T60" i="20"/>
  <c r="Q135" i="22"/>
  <c r="Q82" i="22"/>
  <c r="Q80" i="22"/>
  <c r="Q144" i="22"/>
  <c r="Q132" i="22"/>
  <c r="Q150" i="22"/>
  <c r="T144" i="22"/>
  <c r="R156" i="20"/>
  <c r="R87" i="20"/>
  <c r="R60" i="20"/>
  <c r="R153" i="20"/>
  <c r="Q156" i="20"/>
  <c r="Q87" i="20"/>
  <c r="Q60" i="20"/>
  <c r="Q153" i="20"/>
  <c r="Q100" i="20"/>
  <c r="Q120" i="20"/>
  <c r="T156" i="20"/>
  <c r="T87" i="20"/>
  <c r="AN111" i="3" l="1"/>
  <c r="AM111" i="3"/>
  <c r="AL111" i="3"/>
  <c r="AI79" i="3"/>
  <c r="AI130" i="3"/>
  <c r="AO31" i="5"/>
  <c r="F117" i="26" s="1"/>
  <c r="AO68" i="3"/>
  <c r="E237" i="26" s="1"/>
  <c r="AO69" i="5"/>
  <c r="F122" i="26" s="1"/>
  <c r="AJ84" i="3"/>
  <c r="AN84" i="3" s="1"/>
  <c r="AJ79" i="3"/>
  <c r="AN79" i="3" s="1"/>
  <c r="AJ151" i="3"/>
  <c r="AL151" i="3" s="1"/>
  <c r="AI143" i="3"/>
  <c r="AI84" i="3"/>
  <c r="AI141" i="3"/>
  <c r="U132" i="22"/>
  <c r="U135" i="22"/>
  <c r="U87" i="20"/>
  <c r="U120" i="20"/>
  <c r="AO163" i="3"/>
  <c r="AL17" i="8"/>
  <c r="AM17" i="8"/>
  <c r="AN17" i="8"/>
  <c r="U60" i="20"/>
  <c r="U80" i="22"/>
  <c r="U100" i="20"/>
  <c r="U156" i="20"/>
  <c r="U153" i="20"/>
  <c r="U82" i="22"/>
  <c r="U150" i="22"/>
  <c r="U144" i="22"/>
  <c r="AM143" i="3"/>
  <c r="AN143" i="3"/>
  <c r="AL143" i="3"/>
  <c r="AK143" i="3"/>
  <c r="AM130" i="3"/>
  <c r="AL130" i="3"/>
  <c r="AN130" i="3"/>
  <c r="AK130" i="3"/>
  <c r="AK141" i="3"/>
  <c r="AL141" i="3"/>
  <c r="AN141" i="3"/>
  <c r="AM141" i="3"/>
  <c r="AO111" i="3" l="1"/>
  <c r="E34" i="26" s="1"/>
  <c r="AK84" i="3"/>
  <c r="AL84" i="3"/>
  <c r="AM84" i="3"/>
  <c r="AK151" i="3"/>
  <c r="AL79" i="3"/>
  <c r="AK79" i="3"/>
  <c r="AM79" i="3"/>
  <c r="AN151" i="3"/>
  <c r="AM151" i="3"/>
  <c r="AO17" i="8"/>
  <c r="E36" i="26"/>
  <c r="AO130" i="3"/>
  <c r="E231" i="26" s="1"/>
  <c r="AO141" i="3"/>
  <c r="E229" i="26" s="1"/>
  <c r="AO143" i="3"/>
  <c r="AO84" i="3" l="1"/>
  <c r="E239" i="26" s="1"/>
  <c r="AO79" i="3"/>
  <c r="E236" i="26" s="1"/>
  <c r="AO151" i="3"/>
  <c r="E233" i="26" s="1"/>
  <c r="E242" i="26"/>
  <c r="E296" i="26" l="1"/>
  <c r="G296" i="26"/>
  <c r="E54" i="5"/>
  <c r="F54" i="5"/>
  <c r="G54" i="5" s="1"/>
  <c r="H54" i="5"/>
  <c r="I54" i="5"/>
  <c r="K54" i="5"/>
  <c r="L54" i="5"/>
  <c r="M54" i="5" s="1"/>
  <c r="N54" i="5"/>
  <c r="O54" i="5"/>
  <c r="P54" i="5" s="1"/>
  <c r="Q54" i="5"/>
  <c r="R54" i="5"/>
  <c r="S54" i="5" s="1"/>
  <c r="T54" i="5"/>
  <c r="U54" i="5"/>
  <c r="W54" i="5"/>
  <c r="X54" i="5"/>
  <c r="Y54" i="5" s="1"/>
  <c r="Z54" i="5"/>
  <c r="AA54" i="5"/>
  <c r="AB54" i="5" s="1"/>
  <c r="AC54" i="5"/>
  <c r="AD54" i="5"/>
  <c r="AE54" i="5" s="1"/>
  <c r="AF54" i="5"/>
  <c r="AG54" i="5"/>
  <c r="AH54" i="5" s="1"/>
  <c r="O53" i="23"/>
  <c r="P53" i="23"/>
  <c r="S53" i="23" s="1"/>
  <c r="O70" i="24"/>
  <c r="P70" i="24"/>
  <c r="S70" i="24" s="1"/>
  <c r="F288" i="26"/>
  <c r="G288" i="26"/>
  <c r="E21" i="3"/>
  <c r="F21" i="3"/>
  <c r="H21" i="3"/>
  <c r="I21" i="3"/>
  <c r="K21" i="3"/>
  <c r="L21" i="3"/>
  <c r="M21" i="3" s="1"/>
  <c r="N21" i="3"/>
  <c r="O21" i="3"/>
  <c r="Q21" i="3"/>
  <c r="R21" i="3"/>
  <c r="S21" i="3" s="1"/>
  <c r="T21" i="3"/>
  <c r="U21" i="3"/>
  <c r="W21" i="3"/>
  <c r="X21" i="3"/>
  <c r="Y21" i="3" s="1"/>
  <c r="Z21" i="3"/>
  <c r="AA21" i="3"/>
  <c r="AB21" i="3" s="1"/>
  <c r="AC21" i="3"/>
  <c r="AD21" i="3"/>
  <c r="AE21" i="3" s="1"/>
  <c r="AF21" i="3"/>
  <c r="AG21" i="3"/>
  <c r="AH21" i="3" s="1"/>
  <c r="O35" i="22"/>
  <c r="P35" i="22"/>
  <c r="R35" i="22" s="1"/>
  <c r="O22" i="20"/>
  <c r="P22" i="20"/>
  <c r="R22" i="20" s="1"/>
  <c r="E74" i="8"/>
  <c r="F74" i="8"/>
  <c r="G74" i="8" s="1"/>
  <c r="H74" i="8"/>
  <c r="I74" i="8"/>
  <c r="J74" i="8" s="1"/>
  <c r="K74" i="8"/>
  <c r="L74" i="8"/>
  <c r="M74" i="8" s="1"/>
  <c r="N74" i="8"/>
  <c r="O74" i="8"/>
  <c r="P74" i="8" s="1"/>
  <c r="Q74" i="8"/>
  <c r="R74" i="8"/>
  <c r="S74" i="8" s="1"/>
  <c r="T74" i="8"/>
  <c r="U74" i="8"/>
  <c r="W74" i="8"/>
  <c r="X74" i="8"/>
  <c r="Y74" i="8" s="1"/>
  <c r="Z74" i="8"/>
  <c r="AA74" i="8"/>
  <c r="AC74" i="8"/>
  <c r="AD74" i="8"/>
  <c r="AE74" i="8" s="1"/>
  <c r="AF74" i="8"/>
  <c r="AG74" i="8"/>
  <c r="AH74" i="8" s="1"/>
  <c r="E22" i="8"/>
  <c r="F22" i="8"/>
  <c r="H22" i="8"/>
  <c r="I22" i="8"/>
  <c r="K22" i="8"/>
  <c r="L22" i="8"/>
  <c r="N22" i="8"/>
  <c r="O22" i="8"/>
  <c r="P22" i="8" s="1"/>
  <c r="Q22" i="8"/>
  <c r="R22" i="8"/>
  <c r="T22" i="8"/>
  <c r="U22" i="8"/>
  <c r="W22" i="8"/>
  <c r="X22" i="8"/>
  <c r="Y22" i="8" s="1"/>
  <c r="Z22" i="8"/>
  <c r="AA22" i="8"/>
  <c r="AB22" i="8" s="1"/>
  <c r="AC22" i="8"/>
  <c r="AD22" i="8"/>
  <c r="AF22" i="8"/>
  <c r="AG22" i="8"/>
  <c r="AH22" i="8" s="1"/>
  <c r="E39" i="8"/>
  <c r="F39" i="8"/>
  <c r="H39" i="8"/>
  <c r="I39" i="8"/>
  <c r="K39" i="8"/>
  <c r="L39" i="8"/>
  <c r="N39" i="8"/>
  <c r="O39" i="8"/>
  <c r="P39" i="8" s="1"/>
  <c r="Q39" i="8"/>
  <c r="R39" i="8"/>
  <c r="T39" i="8"/>
  <c r="U39" i="8"/>
  <c r="W39" i="8"/>
  <c r="X39" i="8"/>
  <c r="Z39" i="8"/>
  <c r="AA39" i="8"/>
  <c r="AC39" i="8"/>
  <c r="AD39" i="8"/>
  <c r="AF39" i="8"/>
  <c r="AG39" i="8"/>
  <c r="AH39" i="8" s="1"/>
  <c r="E30" i="8"/>
  <c r="F30" i="8"/>
  <c r="G30" i="8" s="1"/>
  <c r="H30" i="8"/>
  <c r="I30" i="8"/>
  <c r="K30" i="8"/>
  <c r="L30" i="8"/>
  <c r="N30" i="8"/>
  <c r="O30" i="8"/>
  <c r="P30" i="8" s="1"/>
  <c r="Q30" i="8"/>
  <c r="R30" i="8"/>
  <c r="S30" i="8" s="1"/>
  <c r="T30" i="8"/>
  <c r="U30" i="8"/>
  <c r="W30" i="8"/>
  <c r="X30" i="8"/>
  <c r="Z30" i="8"/>
  <c r="AA30" i="8"/>
  <c r="AC30" i="8"/>
  <c r="AD30" i="8"/>
  <c r="AF30" i="8"/>
  <c r="AG30" i="8"/>
  <c r="AH30" i="8" s="1"/>
  <c r="E28" i="8"/>
  <c r="F28" i="8"/>
  <c r="H28" i="8"/>
  <c r="I28" i="8"/>
  <c r="K28" i="8"/>
  <c r="L28" i="8"/>
  <c r="N28" i="8"/>
  <c r="O28" i="8"/>
  <c r="Q28" i="8"/>
  <c r="R28" i="8"/>
  <c r="T28" i="8"/>
  <c r="U28" i="8"/>
  <c r="W28" i="8"/>
  <c r="X28" i="8"/>
  <c r="Z28" i="8"/>
  <c r="AA28" i="8"/>
  <c r="AC28" i="8"/>
  <c r="AD28" i="8"/>
  <c r="AF28" i="8"/>
  <c r="AG28" i="8"/>
  <c r="AH28" i="8" s="1"/>
  <c r="E18" i="8"/>
  <c r="F18" i="8"/>
  <c r="G18" i="8" s="1"/>
  <c r="H18" i="8"/>
  <c r="I18" i="8"/>
  <c r="K18" i="8"/>
  <c r="L18" i="8"/>
  <c r="N18" i="8"/>
  <c r="O18" i="8"/>
  <c r="Q18" i="8"/>
  <c r="R18" i="8"/>
  <c r="T18" i="8"/>
  <c r="U18" i="8"/>
  <c r="W18" i="8"/>
  <c r="X18" i="8"/>
  <c r="Z18" i="8"/>
  <c r="AA18" i="8"/>
  <c r="AC18" i="8"/>
  <c r="AD18" i="8"/>
  <c r="AF18" i="8"/>
  <c r="AG18" i="8"/>
  <c r="AH18" i="8" s="1"/>
  <c r="E61" i="8"/>
  <c r="F61" i="8"/>
  <c r="H61" i="8"/>
  <c r="I61" i="8"/>
  <c r="J61" i="8" s="1"/>
  <c r="K61" i="8"/>
  <c r="L61" i="8"/>
  <c r="N61" i="8"/>
  <c r="O61" i="8"/>
  <c r="P61" i="8" s="1"/>
  <c r="Q61" i="8"/>
  <c r="R61" i="8"/>
  <c r="S61" i="8" s="1"/>
  <c r="T61" i="8"/>
  <c r="U61" i="8"/>
  <c r="W61" i="8"/>
  <c r="X61" i="8"/>
  <c r="Z61" i="8"/>
  <c r="AA61" i="8"/>
  <c r="AC61" i="8"/>
  <c r="AD61" i="8"/>
  <c r="AE61" i="8" s="1"/>
  <c r="AF61" i="8"/>
  <c r="AG61" i="8"/>
  <c r="AH61" i="8" s="1"/>
  <c r="O57" i="19"/>
  <c r="P57" i="19"/>
  <c r="S57" i="19" s="1"/>
  <c r="O77" i="21"/>
  <c r="P77" i="21"/>
  <c r="S77" i="21" s="1"/>
  <c r="F306" i="26"/>
  <c r="G306" i="26"/>
  <c r="F319" i="26"/>
  <c r="F305" i="26"/>
  <c r="G305" i="26"/>
  <c r="F320" i="26"/>
  <c r="E310" i="26"/>
  <c r="F310" i="26"/>
  <c r="O12" i="19"/>
  <c r="P12" i="19"/>
  <c r="S12" i="19" s="1"/>
  <c r="O22" i="21"/>
  <c r="P22" i="21"/>
  <c r="R22" i="21" s="1"/>
  <c r="E123" i="26"/>
  <c r="G123" i="26"/>
  <c r="E45" i="5"/>
  <c r="F45" i="5"/>
  <c r="H45" i="5"/>
  <c r="I45" i="5"/>
  <c r="J45" i="5" s="1"/>
  <c r="K45" i="5"/>
  <c r="L45" i="5"/>
  <c r="M45" i="5" s="1"/>
  <c r="N45" i="5"/>
  <c r="O45" i="5"/>
  <c r="P45" i="5" s="1"/>
  <c r="Q45" i="5"/>
  <c r="R45" i="5"/>
  <c r="T45" i="5"/>
  <c r="U45" i="5"/>
  <c r="W45" i="5"/>
  <c r="X45" i="5"/>
  <c r="Y45" i="5" s="1"/>
  <c r="Z45" i="5"/>
  <c r="AA45" i="5"/>
  <c r="AB45" i="5" s="1"/>
  <c r="AC45" i="5"/>
  <c r="AD45" i="5"/>
  <c r="AE45" i="5" s="1"/>
  <c r="AF45" i="5"/>
  <c r="AG45" i="5"/>
  <c r="AH45" i="5" s="1"/>
  <c r="O49" i="23"/>
  <c r="P49" i="23"/>
  <c r="S49" i="23" s="1"/>
  <c r="O39" i="24"/>
  <c r="P39" i="24"/>
  <c r="S39" i="24" s="1"/>
  <c r="F230" i="26"/>
  <c r="G230" i="26"/>
  <c r="E33" i="3"/>
  <c r="F33" i="3"/>
  <c r="H33" i="3"/>
  <c r="I33" i="3"/>
  <c r="K33" i="3"/>
  <c r="L33" i="3"/>
  <c r="N33" i="3"/>
  <c r="O33" i="3"/>
  <c r="Q33" i="3"/>
  <c r="R33" i="3"/>
  <c r="S33" i="3" s="1"/>
  <c r="T33" i="3"/>
  <c r="U33" i="3"/>
  <c r="W33" i="3"/>
  <c r="X33" i="3"/>
  <c r="Z33" i="3"/>
  <c r="AA33" i="3"/>
  <c r="AB33" i="3" s="1"/>
  <c r="AC33" i="3"/>
  <c r="AD33" i="3"/>
  <c r="AF33" i="3"/>
  <c r="AG33" i="3"/>
  <c r="AH33" i="3" s="1"/>
  <c r="O20" i="22"/>
  <c r="P20" i="22"/>
  <c r="S20" i="22" s="1"/>
  <c r="O46" i="20"/>
  <c r="P46" i="20"/>
  <c r="S46" i="20" s="1"/>
  <c r="E225" i="26"/>
  <c r="G225" i="26"/>
  <c r="E44" i="5"/>
  <c r="F44" i="5"/>
  <c r="H44" i="5"/>
  <c r="I44" i="5"/>
  <c r="K44" i="5"/>
  <c r="L44" i="5"/>
  <c r="N44" i="5"/>
  <c r="O44" i="5"/>
  <c r="Q44" i="5"/>
  <c r="R44" i="5"/>
  <c r="T44" i="5"/>
  <c r="U44" i="5"/>
  <c r="W44" i="5"/>
  <c r="X44" i="5"/>
  <c r="Y44" i="5" s="1"/>
  <c r="Z44" i="5"/>
  <c r="AA44" i="5"/>
  <c r="AB44" i="5" s="1"/>
  <c r="AC44" i="5"/>
  <c r="AD44" i="5"/>
  <c r="AE44" i="5" s="1"/>
  <c r="AF44" i="5"/>
  <c r="AG44" i="5"/>
  <c r="AH44" i="5" s="1"/>
  <c r="O37" i="23"/>
  <c r="P37" i="23"/>
  <c r="S37" i="23" s="1"/>
  <c r="O75" i="24"/>
  <c r="P75" i="24"/>
  <c r="S75" i="24" s="1"/>
  <c r="E214" i="26"/>
  <c r="F214" i="26"/>
  <c r="E55" i="8"/>
  <c r="F55" i="8"/>
  <c r="H55" i="8"/>
  <c r="I55" i="8"/>
  <c r="K55" i="8"/>
  <c r="L55" i="8"/>
  <c r="N55" i="8"/>
  <c r="O55" i="8"/>
  <c r="P55" i="8" s="1"/>
  <c r="Q55" i="8"/>
  <c r="R55" i="8"/>
  <c r="S55" i="8" s="1"/>
  <c r="T55" i="8"/>
  <c r="U55" i="8"/>
  <c r="W55" i="8"/>
  <c r="X55" i="8"/>
  <c r="Y55" i="8" s="1"/>
  <c r="Z55" i="8"/>
  <c r="AA55" i="8"/>
  <c r="AB55" i="8" s="1"/>
  <c r="AC55" i="8"/>
  <c r="AD55" i="8"/>
  <c r="AE55" i="8" s="1"/>
  <c r="AF55" i="8"/>
  <c r="AG55" i="8"/>
  <c r="AH55" i="8" s="1"/>
  <c r="O60" i="19"/>
  <c r="P60" i="19"/>
  <c r="S60" i="19" s="1"/>
  <c r="O31" i="21"/>
  <c r="P31" i="21"/>
  <c r="R31" i="21" s="1"/>
  <c r="E150" i="26"/>
  <c r="F150" i="26"/>
  <c r="E66" i="8"/>
  <c r="F66" i="8"/>
  <c r="H66" i="8"/>
  <c r="I66" i="8"/>
  <c r="J66" i="8" s="1"/>
  <c r="K66" i="8"/>
  <c r="L66" i="8"/>
  <c r="N66" i="8"/>
  <c r="O66" i="8"/>
  <c r="P66" i="8" s="1"/>
  <c r="Q66" i="8"/>
  <c r="R66" i="8"/>
  <c r="S66" i="8" s="1"/>
  <c r="T66" i="8"/>
  <c r="U66" i="8"/>
  <c r="V66" i="8" s="1"/>
  <c r="W66" i="8"/>
  <c r="X66" i="8"/>
  <c r="Y66" i="8" s="1"/>
  <c r="Z66" i="8"/>
  <c r="AA66" i="8"/>
  <c r="AB66" i="8" s="1"/>
  <c r="AC66" i="8"/>
  <c r="AD66" i="8"/>
  <c r="AE66" i="8" s="1"/>
  <c r="AF66" i="8"/>
  <c r="AG66" i="8"/>
  <c r="AH66" i="8" s="1"/>
  <c r="O69" i="19"/>
  <c r="P69" i="19"/>
  <c r="S69" i="19" s="1"/>
  <c r="O61" i="21"/>
  <c r="P61" i="21"/>
  <c r="S61" i="21" s="1"/>
  <c r="F176" i="26"/>
  <c r="G176" i="26"/>
  <c r="E59" i="3"/>
  <c r="F59" i="3"/>
  <c r="H59" i="3"/>
  <c r="I59" i="3"/>
  <c r="J59" i="3" s="1"/>
  <c r="K59" i="3"/>
  <c r="L59" i="3"/>
  <c r="M59" i="3" s="1"/>
  <c r="N59" i="3"/>
  <c r="O59" i="3"/>
  <c r="Q59" i="3"/>
  <c r="R59" i="3"/>
  <c r="T59" i="3"/>
  <c r="U59" i="3"/>
  <c r="V59" i="3" s="1"/>
  <c r="W59" i="3"/>
  <c r="X59" i="3"/>
  <c r="Z59" i="3"/>
  <c r="AA59" i="3"/>
  <c r="AB59" i="3" s="1"/>
  <c r="AC59" i="3"/>
  <c r="AD59" i="3"/>
  <c r="AE59" i="3" s="1"/>
  <c r="AF59" i="3"/>
  <c r="AG59" i="3"/>
  <c r="AH59" i="3" s="1"/>
  <c r="O67" i="22"/>
  <c r="P67" i="22"/>
  <c r="S67" i="22" s="1"/>
  <c r="O51" i="20"/>
  <c r="P51" i="20"/>
  <c r="S51" i="20" s="1"/>
  <c r="F142" i="26"/>
  <c r="G142" i="26"/>
  <c r="E125" i="3"/>
  <c r="F125" i="3"/>
  <c r="H125" i="3"/>
  <c r="I125" i="3"/>
  <c r="J125" i="3" s="1"/>
  <c r="K125" i="3"/>
  <c r="L125" i="3"/>
  <c r="M125" i="3" s="1"/>
  <c r="N125" i="3"/>
  <c r="O125" i="3"/>
  <c r="P125" i="3" s="1"/>
  <c r="Q125" i="3"/>
  <c r="R125" i="3"/>
  <c r="S125" i="3" s="1"/>
  <c r="T125" i="3"/>
  <c r="U125" i="3"/>
  <c r="V125" i="3" s="1"/>
  <c r="W125" i="3"/>
  <c r="X125" i="3"/>
  <c r="Y125" i="3" s="1"/>
  <c r="Z125" i="3"/>
  <c r="AA125" i="3"/>
  <c r="AC125" i="3"/>
  <c r="AD125" i="3"/>
  <c r="AE125" i="3" s="1"/>
  <c r="AF125" i="3"/>
  <c r="AG125" i="3"/>
  <c r="AH125" i="3" s="1"/>
  <c r="O110" i="22"/>
  <c r="P110" i="22"/>
  <c r="S110" i="22" s="1"/>
  <c r="O142" i="20"/>
  <c r="P142" i="20"/>
  <c r="S142" i="20" s="1"/>
  <c r="F71" i="26"/>
  <c r="G71" i="26"/>
  <c r="E58" i="3"/>
  <c r="F58" i="3"/>
  <c r="H58" i="3"/>
  <c r="I58" i="3"/>
  <c r="J58" i="3" s="1"/>
  <c r="K58" i="3"/>
  <c r="L58" i="3"/>
  <c r="M58" i="3" s="1"/>
  <c r="N58" i="3"/>
  <c r="O58" i="3"/>
  <c r="Q58" i="3"/>
  <c r="R58" i="3"/>
  <c r="T58" i="3"/>
  <c r="U58" i="3"/>
  <c r="V58" i="3" s="1"/>
  <c r="W58" i="3"/>
  <c r="X58" i="3"/>
  <c r="Z58" i="3"/>
  <c r="AA58" i="3"/>
  <c r="AC58" i="3"/>
  <c r="AD58" i="3"/>
  <c r="AF58" i="3"/>
  <c r="AG58" i="3"/>
  <c r="AH58" i="3" s="1"/>
  <c r="O57" i="22"/>
  <c r="P57" i="22"/>
  <c r="S57" i="22" s="1"/>
  <c r="O61" i="20"/>
  <c r="P61" i="20"/>
  <c r="S61" i="20" s="1"/>
  <c r="E14" i="8"/>
  <c r="F14" i="8"/>
  <c r="H14" i="8"/>
  <c r="I14" i="8"/>
  <c r="K14" i="8"/>
  <c r="L14" i="8"/>
  <c r="N14" i="8"/>
  <c r="O14" i="8"/>
  <c r="Q14" i="8"/>
  <c r="R14" i="8"/>
  <c r="T14" i="8"/>
  <c r="U14" i="8"/>
  <c r="V14" i="8" s="1"/>
  <c r="W14" i="8"/>
  <c r="X14" i="8"/>
  <c r="Z14" i="8"/>
  <c r="AA14" i="8"/>
  <c r="AB14" i="8" s="1"/>
  <c r="AC14" i="8"/>
  <c r="AD14" i="8"/>
  <c r="AF14" i="8"/>
  <c r="AG14" i="8"/>
  <c r="AH14" i="8" s="1"/>
  <c r="O16" i="19"/>
  <c r="P16" i="19"/>
  <c r="S16" i="19" s="1"/>
  <c r="O16" i="21"/>
  <c r="P16" i="21"/>
  <c r="S16" i="21" s="1"/>
  <c r="AE58" i="3" l="1"/>
  <c r="AE33" i="3"/>
  <c r="AE30" i="8"/>
  <c r="AE28" i="8"/>
  <c r="AE22" i="8"/>
  <c r="AE14" i="8"/>
  <c r="AE18" i="8"/>
  <c r="AE39" i="8"/>
  <c r="P14" i="8"/>
  <c r="P18" i="8"/>
  <c r="P28" i="8"/>
  <c r="G55" i="8"/>
  <c r="G33" i="3"/>
  <c r="Q49" i="23"/>
  <c r="R53" i="23"/>
  <c r="Q53" i="23"/>
  <c r="G45" i="5"/>
  <c r="P44" i="5"/>
  <c r="T70" i="24"/>
  <c r="P58" i="3"/>
  <c r="P59" i="3"/>
  <c r="P21" i="3"/>
  <c r="P33" i="3"/>
  <c r="S45" i="5"/>
  <c r="S44" i="5"/>
  <c r="G61" i="8"/>
  <c r="G21" i="3"/>
  <c r="G28" i="8"/>
  <c r="G39" i="8"/>
  <c r="G22" i="8"/>
  <c r="G44" i="5"/>
  <c r="R49" i="23"/>
  <c r="M44" i="5"/>
  <c r="Q22" i="20"/>
  <c r="S14" i="8"/>
  <c r="S18" i="8"/>
  <c r="S28" i="8"/>
  <c r="S39" i="8"/>
  <c r="S22" i="8"/>
  <c r="J21" i="3"/>
  <c r="J33" i="3"/>
  <c r="S58" i="3"/>
  <c r="S59" i="3"/>
  <c r="J14" i="8"/>
  <c r="J55" i="8"/>
  <c r="M14" i="8"/>
  <c r="M55" i="8"/>
  <c r="M18" i="8"/>
  <c r="M28" i="8"/>
  <c r="M30" i="8"/>
  <c r="M39" i="8"/>
  <c r="M22" i="8"/>
  <c r="M66" i="8"/>
  <c r="M61" i="8"/>
  <c r="Y59" i="3"/>
  <c r="Y58" i="3"/>
  <c r="T37" i="23"/>
  <c r="J44" i="5"/>
  <c r="J54" i="5"/>
  <c r="Y61" i="8"/>
  <c r="Y18" i="8"/>
  <c r="Y28" i="8"/>
  <c r="Y30" i="8"/>
  <c r="Y39" i="8"/>
  <c r="Y14" i="8"/>
  <c r="Q22" i="21"/>
  <c r="Y33" i="3"/>
  <c r="T53" i="23"/>
  <c r="R70" i="24"/>
  <c r="Q70" i="24"/>
  <c r="AB18" i="8"/>
  <c r="AB28" i="8"/>
  <c r="AB30" i="8"/>
  <c r="AB39" i="8"/>
  <c r="AB74" i="8"/>
  <c r="AB125" i="3"/>
  <c r="AB58" i="3"/>
  <c r="AB61" i="8"/>
  <c r="T22" i="21"/>
  <c r="T57" i="19"/>
  <c r="R77" i="21"/>
  <c r="Q77" i="21"/>
  <c r="G14" i="8"/>
  <c r="G66" i="8"/>
  <c r="V55" i="8"/>
  <c r="M33" i="3"/>
  <c r="V44" i="5"/>
  <c r="V45" i="5"/>
  <c r="V54" i="5"/>
  <c r="V18" i="8"/>
  <c r="V28" i="8"/>
  <c r="V30" i="8"/>
  <c r="V39" i="8"/>
  <c r="V22" i="8"/>
  <c r="V61" i="8"/>
  <c r="V74" i="8"/>
  <c r="G59" i="3"/>
  <c r="V21" i="3"/>
  <c r="V33" i="3"/>
  <c r="Q35" i="22"/>
  <c r="R12" i="19"/>
  <c r="T49" i="23"/>
  <c r="Q39" i="24"/>
  <c r="T39" i="24"/>
  <c r="R39" i="24"/>
  <c r="T75" i="24"/>
  <c r="R75" i="24"/>
  <c r="Q75" i="24"/>
  <c r="T77" i="21"/>
  <c r="S22" i="21"/>
  <c r="T31" i="21"/>
  <c r="G58" i="3"/>
  <c r="T22" i="20"/>
  <c r="G125" i="3"/>
  <c r="T35" i="22"/>
  <c r="Q12" i="19"/>
  <c r="R57" i="19"/>
  <c r="T12" i="19"/>
  <c r="S22" i="20"/>
  <c r="J39" i="8"/>
  <c r="S35" i="22"/>
  <c r="J22" i="8"/>
  <c r="J30" i="8"/>
  <c r="J28" i="8"/>
  <c r="J18" i="8"/>
  <c r="Q57" i="19"/>
  <c r="Q60" i="19"/>
  <c r="T67" i="22"/>
  <c r="R110" i="22"/>
  <c r="R67" i="22"/>
  <c r="R60" i="19"/>
  <c r="T20" i="22"/>
  <c r="R57" i="22"/>
  <c r="R69" i="19"/>
  <c r="R20" i="22"/>
  <c r="T57" i="22"/>
  <c r="T69" i="19"/>
  <c r="Q57" i="22"/>
  <c r="Q69" i="19"/>
  <c r="T60" i="19"/>
  <c r="Q20" i="22"/>
  <c r="R61" i="20"/>
  <c r="Q31" i="21"/>
  <c r="Q61" i="20"/>
  <c r="T61" i="20"/>
  <c r="Q142" i="20"/>
  <c r="T51" i="20"/>
  <c r="T61" i="21"/>
  <c r="T46" i="20"/>
  <c r="R61" i="21"/>
  <c r="S31" i="21"/>
  <c r="R46" i="20"/>
  <c r="R142" i="20"/>
  <c r="Q61" i="21"/>
  <c r="Q46" i="20"/>
  <c r="Q37" i="23"/>
  <c r="R37" i="23"/>
  <c r="R51" i="20"/>
  <c r="T142" i="20"/>
  <c r="Q51" i="20"/>
  <c r="Q67" i="22"/>
  <c r="Q110" i="22"/>
  <c r="T110" i="22"/>
  <c r="Q16" i="21"/>
  <c r="T16" i="21"/>
  <c r="R16" i="21"/>
  <c r="R16" i="19"/>
  <c r="Q16" i="19"/>
  <c r="T16" i="19"/>
  <c r="E51" i="8"/>
  <c r="F51" i="8"/>
  <c r="H51" i="8"/>
  <c r="I51" i="8"/>
  <c r="K51" i="8"/>
  <c r="L51" i="8"/>
  <c r="N51" i="8"/>
  <c r="O51" i="8"/>
  <c r="P51" i="8" s="1"/>
  <c r="Q51" i="8"/>
  <c r="R51" i="8"/>
  <c r="T51" i="8"/>
  <c r="U51" i="8"/>
  <c r="W51" i="8"/>
  <c r="X51" i="8"/>
  <c r="Z51" i="8"/>
  <c r="AA51" i="8"/>
  <c r="AC51" i="8"/>
  <c r="AD51" i="8"/>
  <c r="AE51" i="8" s="1"/>
  <c r="AF51" i="8"/>
  <c r="AG51" i="8"/>
  <c r="AH51" i="8" s="1"/>
  <c r="O45" i="19"/>
  <c r="P45" i="19"/>
  <c r="S45" i="19" s="1"/>
  <c r="O58" i="21"/>
  <c r="P58" i="21"/>
  <c r="S58" i="21" s="1"/>
  <c r="F99" i="26"/>
  <c r="G99" i="26"/>
  <c r="F98" i="26"/>
  <c r="G98" i="26"/>
  <c r="F105" i="26"/>
  <c r="G105" i="26"/>
  <c r="F103" i="26"/>
  <c r="G103" i="26"/>
  <c r="F104" i="26"/>
  <c r="G104" i="26"/>
  <c r="E124" i="3"/>
  <c r="F124" i="3"/>
  <c r="G124" i="3" s="1"/>
  <c r="H124" i="3"/>
  <c r="I124" i="3"/>
  <c r="K124" i="3"/>
  <c r="L124" i="3"/>
  <c r="M124" i="3" s="1"/>
  <c r="N124" i="3"/>
  <c r="O124" i="3"/>
  <c r="P124" i="3" s="1"/>
  <c r="Q124" i="3"/>
  <c r="R124" i="3"/>
  <c r="S124" i="3" s="1"/>
  <c r="T124" i="3"/>
  <c r="U124" i="3"/>
  <c r="W124" i="3"/>
  <c r="X124" i="3"/>
  <c r="Y124" i="3" s="1"/>
  <c r="Z124" i="3"/>
  <c r="AA124" i="3"/>
  <c r="AB124" i="3" s="1"/>
  <c r="AC124" i="3"/>
  <c r="AD124" i="3"/>
  <c r="AE124" i="3" s="1"/>
  <c r="AF124" i="3"/>
  <c r="AG124" i="3"/>
  <c r="AH124" i="3" s="1"/>
  <c r="E154" i="3"/>
  <c r="F154" i="3"/>
  <c r="G154" i="3" s="1"/>
  <c r="H154" i="3"/>
  <c r="I154" i="3"/>
  <c r="K154" i="3"/>
  <c r="L154" i="3"/>
  <c r="M154" i="3" s="1"/>
  <c r="N154" i="3"/>
  <c r="O154" i="3"/>
  <c r="P154" i="3" s="1"/>
  <c r="Q154" i="3"/>
  <c r="R154" i="3"/>
  <c r="S154" i="3" s="1"/>
  <c r="T154" i="3"/>
  <c r="U154" i="3"/>
  <c r="V154" i="3" s="1"/>
  <c r="W154" i="3"/>
  <c r="X154" i="3"/>
  <c r="Y154" i="3" s="1"/>
  <c r="Z154" i="3"/>
  <c r="AA154" i="3"/>
  <c r="AB154" i="3" s="1"/>
  <c r="AC154" i="3"/>
  <c r="AD154" i="3"/>
  <c r="AE154" i="3" s="1"/>
  <c r="AF154" i="3"/>
  <c r="AG154" i="3"/>
  <c r="AH154" i="3" s="1"/>
  <c r="E121" i="3"/>
  <c r="F121" i="3"/>
  <c r="H121" i="3"/>
  <c r="I121" i="3"/>
  <c r="K121" i="3"/>
  <c r="L121" i="3"/>
  <c r="M121" i="3" s="1"/>
  <c r="N121" i="3"/>
  <c r="O121" i="3"/>
  <c r="P121" i="3" s="1"/>
  <c r="Q121" i="3"/>
  <c r="R121" i="3"/>
  <c r="S121" i="3" s="1"/>
  <c r="T121" i="3"/>
  <c r="U121" i="3"/>
  <c r="V121" i="3" s="1"/>
  <c r="W121" i="3"/>
  <c r="X121" i="3"/>
  <c r="Y121" i="3" s="1"/>
  <c r="Z121" i="3"/>
  <c r="AA121" i="3"/>
  <c r="AB121" i="3" s="1"/>
  <c r="AC121" i="3"/>
  <c r="AD121" i="3"/>
  <c r="AE121" i="3" s="1"/>
  <c r="AF121" i="3"/>
  <c r="AG121" i="3"/>
  <c r="AH121" i="3" s="1"/>
  <c r="E53" i="3"/>
  <c r="F53" i="3"/>
  <c r="H53" i="3"/>
  <c r="I53" i="3"/>
  <c r="K53" i="3"/>
  <c r="L53" i="3"/>
  <c r="M53" i="3" s="1"/>
  <c r="N53" i="3"/>
  <c r="O53" i="3"/>
  <c r="P53" i="3" s="1"/>
  <c r="Q53" i="3"/>
  <c r="R53" i="3"/>
  <c r="T53" i="3"/>
  <c r="U53" i="3"/>
  <c r="W53" i="3"/>
  <c r="X53" i="3"/>
  <c r="Y53" i="3" s="1"/>
  <c r="Z53" i="3"/>
  <c r="AA53" i="3"/>
  <c r="AB53" i="3" s="1"/>
  <c r="AC53" i="3"/>
  <c r="AD53" i="3"/>
  <c r="AF53" i="3"/>
  <c r="AG53" i="3"/>
  <c r="AH53" i="3" s="1"/>
  <c r="E60" i="3"/>
  <c r="F60" i="3"/>
  <c r="H60" i="3"/>
  <c r="I60" i="3"/>
  <c r="K60" i="3"/>
  <c r="L60" i="3"/>
  <c r="N60" i="3"/>
  <c r="O60" i="3"/>
  <c r="Q60" i="3"/>
  <c r="R60" i="3"/>
  <c r="S60" i="3" s="1"/>
  <c r="T60" i="3"/>
  <c r="U60" i="3"/>
  <c r="V60" i="3" s="1"/>
  <c r="W60" i="3"/>
  <c r="X60" i="3"/>
  <c r="Y60" i="3" s="1"/>
  <c r="Z60" i="3"/>
  <c r="AA60" i="3"/>
  <c r="AB60" i="3" s="1"/>
  <c r="AC60" i="3"/>
  <c r="AD60" i="3"/>
  <c r="AF60" i="3"/>
  <c r="AG60" i="3"/>
  <c r="AH60" i="3" s="1"/>
  <c r="O122" i="22"/>
  <c r="P122" i="22"/>
  <c r="S122" i="22" s="1"/>
  <c r="O153" i="22"/>
  <c r="P153" i="22"/>
  <c r="S153" i="22" s="1"/>
  <c r="O120" i="22"/>
  <c r="P120" i="22"/>
  <c r="S120" i="22" s="1"/>
  <c r="O36" i="22"/>
  <c r="P36" i="22"/>
  <c r="S36" i="22" s="1"/>
  <c r="O64" i="22"/>
  <c r="P64" i="22"/>
  <c r="S64" i="22" s="1"/>
  <c r="O124" i="20"/>
  <c r="P124" i="20"/>
  <c r="S124" i="20" s="1"/>
  <c r="O157" i="20"/>
  <c r="P157" i="20"/>
  <c r="S157" i="20" s="1"/>
  <c r="O125" i="20"/>
  <c r="P125" i="20"/>
  <c r="S125" i="20" s="1"/>
  <c r="O68" i="20"/>
  <c r="P68" i="20"/>
  <c r="S68" i="20" s="1"/>
  <c r="O58" i="20"/>
  <c r="P58" i="20"/>
  <c r="S58" i="20" s="1"/>
  <c r="F79" i="26"/>
  <c r="G79" i="26"/>
  <c r="E56" i="3"/>
  <c r="F56" i="3"/>
  <c r="H56" i="3"/>
  <c r="I56" i="3"/>
  <c r="K56" i="3"/>
  <c r="L56" i="3"/>
  <c r="N56" i="3"/>
  <c r="O56" i="3"/>
  <c r="Q56" i="3"/>
  <c r="R56" i="3"/>
  <c r="T56" i="3"/>
  <c r="U56" i="3"/>
  <c r="V56" i="3" s="1"/>
  <c r="W56" i="3"/>
  <c r="X56" i="3"/>
  <c r="Y56" i="3" s="1"/>
  <c r="Z56" i="3"/>
  <c r="AA56" i="3"/>
  <c r="AC56" i="3"/>
  <c r="AD56" i="3"/>
  <c r="AE56" i="3" s="1"/>
  <c r="AF56" i="3"/>
  <c r="AG56" i="3"/>
  <c r="AH56" i="3" s="1"/>
  <c r="O52" i="22"/>
  <c r="P52" i="22"/>
  <c r="S52" i="22" s="1"/>
  <c r="O64" i="20"/>
  <c r="P64" i="20"/>
  <c r="S64" i="20" s="1"/>
  <c r="F74" i="26"/>
  <c r="G74" i="26"/>
  <c r="E72" i="3"/>
  <c r="F72" i="3"/>
  <c r="H72" i="3"/>
  <c r="I72" i="3"/>
  <c r="K72" i="3"/>
  <c r="L72" i="3"/>
  <c r="N72" i="3"/>
  <c r="O72" i="3"/>
  <c r="P72" i="3" s="1"/>
  <c r="Q72" i="3"/>
  <c r="R72" i="3"/>
  <c r="T72" i="3"/>
  <c r="U72" i="3"/>
  <c r="V72" i="3" s="1"/>
  <c r="W72" i="3"/>
  <c r="X72" i="3"/>
  <c r="Y72" i="3" s="1"/>
  <c r="Z72" i="3"/>
  <c r="AA72" i="3"/>
  <c r="AB72" i="3" s="1"/>
  <c r="AC72" i="3"/>
  <c r="AD72" i="3"/>
  <c r="AE72" i="3" s="1"/>
  <c r="AF72" i="3"/>
  <c r="AG72" i="3"/>
  <c r="AH72" i="3" s="1"/>
  <c r="O78" i="22"/>
  <c r="P78" i="22"/>
  <c r="S78" i="22" s="1"/>
  <c r="O47" i="20"/>
  <c r="P47" i="20"/>
  <c r="S47" i="20" s="1"/>
  <c r="F298" i="26"/>
  <c r="G298" i="26"/>
  <c r="F304" i="26"/>
  <c r="G304" i="26"/>
  <c r="F302" i="26"/>
  <c r="G302" i="26"/>
  <c r="F299" i="26"/>
  <c r="G299" i="26"/>
  <c r="F301" i="26"/>
  <c r="G301" i="26"/>
  <c r="F303" i="26"/>
  <c r="G303" i="26"/>
  <c r="F297" i="26"/>
  <c r="G297" i="26"/>
  <c r="E78" i="3"/>
  <c r="F78" i="3"/>
  <c r="G78" i="3" s="1"/>
  <c r="H78" i="3"/>
  <c r="I78" i="3"/>
  <c r="K78" i="3"/>
  <c r="L78" i="3"/>
  <c r="M78" i="3" s="1"/>
  <c r="N78" i="3"/>
  <c r="O78" i="3"/>
  <c r="Q78" i="3"/>
  <c r="R78" i="3"/>
  <c r="T78" i="3"/>
  <c r="U78" i="3"/>
  <c r="V78" i="3" s="1"/>
  <c r="W78" i="3"/>
  <c r="X78" i="3"/>
  <c r="Y78" i="3" s="1"/>
  <c r="Z78" i="3"/>
  <c r="AA78" i="3"/>
  <c r="AB78" i="3" s="1"/>
  <c r="AC78" i="3"/>
  <c r="AD78" i="3"/>
  <c r="AE78" i="3" s="1"/>
  <c r="AF78" i="3"/>
  <c r="AG78" i="3"/>
  <c r="AH78" i="3" s="1"/>
  <c r="E99" i="3"/>
  <c r="F99" i="3"/>
  <c r="G99" i="3" s="1"/>
  <c r="H99" i="3"/>
  <c r="I99" i="3"/>
  <c r="K99" i="3"/>
  <c r="L99" i="3"/>
  <c r="M99" i="3" s="1"/>
  <c r="N99" i="3"/>
  <c r="O99" i="3"/>
  <c r="Q99" i="3"/>
  <c r="R99" i="3"/>
  <c r="S99" i="3" s="1"/>
  <c r="T99" i="3"/>
  <c r="U99" i="3"/>
  <c r="V99" i="3" s="1"/>
  <c r="W99" i="3"/>
  <c r="X99" i="3"/>
  <c r="Y99" i="3" s="1"/>
  <c r="Z99" i="3"/>
  <c r="AA99" i="3"/>
  <c r="AB99" i="3" s="1"/>
  <c r="AC99" i="3"/>
  <c r="AD99" i="3"/>
  <c r="AE99" i="3" s="1"/>
  <c r="AF99" i="3"/>
  <c r="AG99" i="3"/>
  <c r="AH99" i="3" s="1"/>
  <c r="E161" i="3"/>
  <c r="F161" i="3"/>
  <c r="G161" i="3" s="1"/>
  <c r="H161" i="3"/>
  <c r="I161" i="3"/>
  <c r="K161" i="3"/>
  <c r="L161" i="3"/>
  <c r="M161" i="3" s="1"/>
  <c r="N161" i="3"/>
  <c r="O161" i="3"/>
  <c r="P161" i="3" s="1"/>
  <c r="Q161" i="3"/>
  <c r="R161" i="3"/>
  <c r="S161" i="3" s="1"/>
  <c r="T161" i="3"/>
  <c r="U161" i="3"/>
  <c r="V161" i="3" s="1"/>
  <c r="W161" i="3"/>
  <c r="X161" i="3"/>
  <c r="Y161" i="3" s="1"/>
  <c r="Z161" i="3"/>
  <c r="AA161" i="3"/>
  <c r="AB161" i="3" s="1"/>
  <c r="AC161" i="3"/>
  <c r="AD161" i="3"/>
  <c r="AE161" i="3" s="1"/>
  <c r="AF161" i="3"/>
  <c r="AG161" i="3"/>
  <c r="AH161" i="3" s="1"/>
  <c r="E31" i="3"/>
  <c r="F31" i="3"/>
  <c r="H31" i="3"/>
  <c r="I31" i="3"/>
  <c r="K31" i="3"/>
  <c r="L31" i="3"/>
  <c r="N31" i="3"/>
  <c r="O31" i="3"/>
  <c r="Q31" i="3"/>
  <c r="R31" i="3"/>
  <c r="T31" i="3"/>
  <c r="U31" i="3"/>
  <c r="W31" i="3"/>
  <c r="X31" i="3"/>
  <c r="Z31" i="3"/>
  <c r="AA31" i="3"/>
  <c r="AC31" i="3"/>
  <c r="AD31" i="3"/>
  <c r="AE31" i="3" s="1"/>
  <c r="AF31" i="3"/>
  <c r="AG31" i="3"/>
  <c r="AH31" i="3" s="1"/>
  <c r="E126" i="3"/>
  <c r="F126" i="3"/>
  <c r="H126" i="3"/>
  <c r="I126" i="3"/>
  <c r="K126" i="3"/>
  <c r="L126" i="3"/>
  <c r="M126" i="3" s="1"/>
  <c r="N126" i="3"/>
  <c r="O126" i="3"/>
  <c r="P126" i="3" s="1"/>
  <c r="Q126" i="3"/>
  <c r="R126" i="3"/>
  <c r="S126" i="3" s="1"/>
  <c r="T126" i="3"/>
  <c r="U126" i="3"/>
  <c r="V126" i="3" s="1"/>
  <c r="W126" i="3"/>
  <c r="X126" i="3"/>
  <c r="Y126" i="3" s="1"/>
  <c r="Z126" i="3"/>
  <c r="AA126" i="3"/>
  <c r="AB126" i="3" s="1"/>
  <c r="AC126" i="3"/>
  <c r="AD126" i="3"/>
  <c r="AE126" i="3" s="1"/>
  <c r="AF126" i="3"/>
  <c r="AG126" i="3"/>
  <c r="AH126" i="3" s="1"/>
  <c r="E65" i="3"/>
  <c r="F65" i="3"/>
  <c r="H65" i="3"/>
  <c r="I65" i="3"/>
  <c r="K65" i="3"/>
  <c r="L65" i="3"/>
  <c r="N65" i="3"/>
  <c r="O65" i="3"/>
  <c r="Q65" i="3"/>
  <c r="R65" i="3"/>
  <c r="T65" i="3"/>
  <c r="U65" i="3"/>
  <c r="W65" i="3"/>
  <c r="X65" i="3"/>
  <c r="Y65" i="3" s="1"/>
  <c r="Z65" i="3"/>
  <c r="AA65" i="3"/>
  <c r="AC65" i="3"/>
  <c r="AD65" i="3"/>
  <c r="AF65" i="3"/>
  <c r="AG65" i="3"/>
  <c r="AH65" i="3" s="1"/>
  <c r="E66" i="3"/>
  <c r="F66" i="3"/>
  <c r="H66" i="3"/>
  <c r="I66" i="3"/>
  <c r="K66" i="3"/>
  <c r="L66" i="3"/>
  <c r="N66" i="3"/>
  <c r="O66" i="3"/>
  <c r="P66" i="3" s="1"/>
  <c r="Q66" i="3"/>
  <c r="R66" i="3"/>
  <c r="T66" i="3"/>
  <c r="U66" i="3"/>
  <c r="W66" i="3"/>
  <c r="X66" i="3"/>
  <c r="Z66" i="3"/>
  <c r="AA66" i="3"/>
  <c r="AC66" i="3"/>
  <c r="AD66" i="3"/>
  <c r="AE66" i="3" s="1"/>
  <c r="AF66" i="3"/>
  <c r="AG66" i="3"/>
  <c r="AH66" i="3" s="1"/>
  <c r="E76" i="3"/>
  <c r="F76" i="3"/>
  <c r="H76" i="3"/>
  <c r="I76" i="3"/>
  <c r="K76" i="3"/>
  <c r="L76" i="3"/>
  <c r="N76" i="3"/>
  <c r="O76" i="3"/>
  <c r="P76" i="3" s="1"/>
  <c r="Q76" i="3"/>
  <c r="R76" i="3"/>
  <c r="T76" i="3"/>
  <c r="U76" i="3"/>
  <c r="W76" i="3"/>
  <c r="X76" i="3"/>
  <c r="Y76" i="3" s="1"/>
  <c r="Z76" i="3"/>
  <c r="AA76" i="3"/>
  <c r="AC76" i="3"/>
  <c r="AD76" i="3"/>
  <c r="AE76" i="3" s="1"/>
  <c r="AF76" i="3"/>
  <c r="AG76" i="3"/>
  <c r="AH76" i="3" s="1"/>
  <c r="E93" i="3"/>
  <c r="F93" i="3"/>
  <c r="G93" i="3" s="1"/>
  <c r="H93" i="3"/>
  <c r="I93" i="3"/>
  <c r="K93" i="3"/>
  <c r="L93" i="3"/>
  <c r="N93" i="3"/>
  <c r="O93" i="3"/>
  <c r="P93" i="3" s="1"/>
  <c r="Q93" i="3"/>
  <c r="R93" i="3"/>
  <c r="S93" i="3" s="1"/>
  <c r="T93" i="3"/>
  <c r="U93" i="3"/>
  <c r="V93" i="3" s="1"/>
  <c r="W93" i="3"/>
  <c r="X93" i="3"/>
  <c r="Z93" i="3"/>
  <c r="AA93" i="3"/>
  <c r="AB93" i="3" s="1"/>
  <c r="AC93" i="3"/>
  <c r="AD93" i="3"/>
  <c r="AE93" i="3" s="1"/>
  <c r="AF93" i="3"/>
  <c r="AG93" i="3"/>
  <c r="AH93" i="3" s="1"/>
  <c r="P87" i="22"/>
  <c r="R87" i="22" s="1"/>
  <c r="O87" i="22"/>
  <c r="P65" i="22"/>
  <c r="R65" i="22" s="1"/>
  <c r="O65" i="22"/>
  <c r="P49" i="22"/>
  <c r="R49" i="22" s="1"/>
  <c r="O49" i="22"/>
  <c r="P34" i="22"/>
  <c r="R34" i="22" s="1"/>
  <c r="O34" i="22"/>
  <c r="P125" i="22"/>
  <c r="R125" i="22" s="1"/>
  <c r="O125" i="22"/>
  <c r="P11" i="22"/>
  <c r="R11" i="22" s="1"/>
  <c r="O11" i="22"/>
  <c r="P162" i="22"/>
  <c r="R162" i="22" s="1"/>
  <c r="O162" i="22"/>
  <c r="P109" i="22"/>
  <c r="R109" i="22" s="1"/>
  <c r="O109" i="22"/>
  <c r="P83" i="22"/>
  <c r="R83" i="22" s="1"/>
  <c r="O83" i="22"/>
  <c r="O49" i="20"/>
  <c r="P49" i="20"/>
  <c r="S49" i="20" s="1"/>
  <c r="O69" i="20"/>
  <c r="P69" i="20"/>
  <c r="S69" i="20" s="1"/>
  <c r="O146" i="20"/>
  <c r="P146" i="20"/>
  <c r="S146" i="20" s="1"/>
  <c r="O53" i="20"/>
  <c r="P53" i="20"/>
  <c r="S53" i="20" s="1"/>
  <c r="O139" i="20"/>
  <c r="P139" i="20"/>
  <c r="S139" i="20" s="1"/>
  <c r="O99" i="20"/>
  <c r="P99" i="20"/>
  <c r="S99" i="20" s="1"/>
  <c r="O96" i="20"/>
  <c r="P96" i="20"/>
  <c r="S96" i="20" s="1"/>
  <c r="O103" i="20"/>
  <c r="P103" i="20"/>
  <c r="S103" i="20" s="1"/>
  <c r="O118" i="20"/>
  <c r="P118" i="20"/>
  <c r="S118" i="20" s="1"/>
  <c r="O128" i="22"/>
  <c r="P128" i="22"/>
  <c r="S128" i="22" s="1"/>
  <c r="O124" i="22"/>
  <c r="P124" i="22"/>
  <c r="S124" i="22" s="1"/>
  <c r="O100" i="22"/>
  <c r="P100" i="22"/>
  <c r="S100" i="22" s="1"/>
  <c r="O71" i="22"/>
  <c r="P71" i="22"/>
  <c r="S71" i="22" s="1"/>
  <c r="E111" i="26"/>
  <c r="F111" i="26"/>
  <c r="E115" i="26"/>
  <c r="F115" i="26"/>
  <c r="E56" i="8"/>
  <c r="F56" i="8"/>
  <c r="G56" i="8" s="1"/>
  <c r="H56" i="8"/>
  <c r="I56" i="8"/>
  <c r="K56" i="8"/>
  <c r="L56" i="8"/>
  <c r="N56" i="8"/>
  <c r="O56" i="8"/>
  <c r="P56" i="8" s="1"/>
  <c r="Q56" i="8"/>
  <c r="R56" i="8"/>
  <c r="T56" i="8"/>
  <c r="U56" i="8"/>
  <c r="V56" i="8" s="1"/>
  <c r="W56" i="8"/>
  <c r="X56" i="8"/>
  <c r="Y56" i="8" s="1"/>
  <c r="Z56" i="8"/>
  <c r="AA56" i="8"/>
  <c r="AB56" i="8" s="1"/>
  <c r="AC56" i="8"/>
  <c r="AD56" i="8"/>
  <c r="AF56" i="8"/>
  <c r="AG56" i="8"/>
  <c r="AH56" i="8" s="1"/>
  <c r="E72" i="8"/>
  <c r="F72" i="8"/>
  <c r="G72" i="8" s="1"/>
  <c r="H72" i="8"/>
  <c r="I72" i="8"/>
  <c r="K72" i="8"/>
  <c r="L72" i="8"/>
  <c r="M72" i="8" s="1"/>
  <c r="N72" i="8"/>
  <c r="O72" i="8"/>
  <c r="P72" i="8" s="1"/>
  <c r="Q72" i="8"/>
  <c r="R72" i="8"/>
  <c r="S72" i="8" s="1"/>
  <c r="T72" i="8"/>
  <c r="U72" i="8"/>
  <c r="W72" i="8"/>
  <c r="X72" i="8"/>
  <c r="Y72" i="8" s="1"/>
  <c r="Z72" i="8"/>
  <c r="AA72" i="8"/>
  <c r="AC72" i="8"/>
  <c r="AD72" i="8"/>
  <c r="AE72" i="8" s="1"/>
  <c r="AF72" i="8"/>
  <c r="AG72" i="8"/>
  <c r="AH72" i="8" s="1"/>
  <c r="O54" i="19"/>
  <c r="P54" i="19"/>
  <c r="S54" i="19" s="1"/>
  <c r="O64" i="19"/>
  <c r="P64" i="19"/>
  <c r="S64" i="19" s="1"/>
  <c r="O49" i="21"/>
  <c r="P49" i="21"/>
  <c r="S49" i="21" s="1"/>
  <c r="O82" i="21"/>
  <c r="P82" i="21"/>
  <c r="S82" i="21" s="1"/>
  <c r="E84" i="26"/>
  <c r="F84" i="26"/>
  <c r="E188" i="26"/>
  <c r="F188" i="26"/>
  <c r="E85" i="8"/>
  <c r="F85" i="8"/>
  <c r="G85" i="8" s="1"/>
  <c r="H85" i="8"/>
  <c r="I85" i="8"/>
  <c r="K85" i="8"/>
  <c r="L85" i="8"/>
  <c r="M85" i="8" s="1"/>
  <c r="N85" i="8"/>
  <c r="O85" i="8"/>
  <c r="P85" i="8" s="1"/>
  <c r="Q85" i="8"/>
  <c r="R85" i="8"/>
  <c r="S85" i="8" s="1"/>
  <c r="T85" i="8"/>
  <c r="U85" i="8"/>
  <c r="V85" i="8" s="1"/>
  <c r="W85" i="8"/>
  <c r="X85" i="8"/>
  <c r="Y85" i="8" s="1"/>
  <c r="Z85" i="8"/>
  <c r="AA85" i="8"/>
  <c r="AB85" i="8" s="1"/>
  <c r="AC85" i="8"/>
  <c r="AD85" i="8"/>
  <c r="AE85" i="8" s="1"/>
  <c r="AF85" i="8"/>
  <c r="AG85" i="8"/>
  <c r="AH85" i="8" s="1"/>
  <c r="O84" i="19"/>
  <c r="P84" i="19"/>
  <c r="S84" i="19" s="1"/>
  <c r="O84" i="21"/>
  <c r="P84" i="21"/>
  <c r="Q84" i="21" s="1"/>
  <c r="E57" i="8"/>
  <c r="F57" i="8"/>
  <c r="G57" i="8" s="1"/>
  <c r="H57" i="8"/>
  <c r="I57" i="8"/>
  <c r="K57" i="8"/>
  <c r="L57" i="8"/>
  <c r="M57" i="8" s="1"/>
  <c r="N57" i="8"/>
  <c r="O57" i="8"/>
  <c r="P57" i="8" s="1"/>
  <c r="Q57" i="8"/>
  <c r="R57" i="8"/>
  <c r="S57" i="8" s="1"/>
  <c r="T57" i="8"/>
  <c r="U57" i="8"/>
  <c r="V57" i="8" s="1"/>
  <c r="W57" i="8"/>
  <c r="X57" i="8"/>
  <c r="Z57" i="8"/>
  <c r="AA57" i="8"/>
  <c r="AC57" i="8"/>
  <c r="AD57" i="8"/>
  <c r="AE57" i="8" s="1"/>
  <c r="AF57" i="8"/>
  <c r="AG57" i="8"/>
  <c r="AH57" i="8" s="1"/>
  <c r="O59" i="19"/>
  <c r="P59" i="19"/>
  <c r="S59" i="19" s="1"/>
  <c r="O37" i="21"/>
  <c r="P37" i="21"/>
  <c r="S37" i="21" s="1"/>
  <c r="E12" i="8"/>
  <c r="F12" i="8"/>
  <c r="G12" i="8" s="1"/>
  <c r="H12" i="8"/>
  <c r="I12" i="8"/>
  <c r="K12" i="8"/>
  <c r="L12" i="8"/>
  <c r="N12" i="8"/>
  <c r="O12" i="8"/>
  <c r="Q12" i="8"/>
  <c r="R12" i="8"/>
  <c r="T12" i="8"/>
  <c r="U12" i="8"/>
  <c r="V12" i="8" s="1"/>
  <c r="W12" i="8"/>
  <c r="X12" i="8"/>
  <c r="Y12" i="8" s="1"/>
  <c r="Z12" i="8"/>
  <c r="AA12" i="8"/>
  <c r="AC12" i="8"/>
  <c r="AD12" i="8"/>
  <c r="AF12" i="8"/>
  <c r="AG12" i="8"/>
  <c r="AH12" i="8" s="1"/>
  <c r="O13" i="19"/>
  <c r="P13" i="19"/>
  <c r="S13" i="19" s="1"/>
  <c r="O11" i="21"/>
  <c r="P11" i="21"/>
  <c r="S11" i="21" s="1"/>
  <c r="E325" i="26"/>
  <c r="G325" i="26"/>
  <c r="E324" i="26"/>
  <c r="G324" i="26"/>
  <c r="E329" i="26"/>
  <c r="G329" i="26"/>
  <c r="E51" i="5"/>
  <c r="F51" i="5"/>
  <c r="H51" i="5"/>
  <c r="I51" i="5"/>
  <c r="K51" i="5"/>
  <c r="L51" i="5"/>
  <c r="M51" i="5" s="1"/>
  <c r="N51" i="5"/>
  <c r="O51" i="5"/>
  <c r="Q51" i="5"/>
  <c r="R51" i="5"/>
  <c r="S51" i="5" s="1"/>
  <c r="T51" i="5"/>
  <c r="U51" i="5"/>
  <c r="W51" i="5"/>
  <c r="X51" i="5"/>
  <c r="Z51" i="5"/>
  <c r="AA51" i="5"/>
  <c r="AC51" i="5"/>
  <c r="AD51" i="5"/>
  <c r="AF51" i="5"/>
  <c r="AG51" i="5"/>
  <c r="AH51" i="5" s="1"/>
  <c r="E53" i="5"/>
  <c r="F53" i="5"/>
  <c r="G53" i="5" s="1"/>
  <c r="H53" i="5"/>
  <c r="I53" i="5"/>
  <c r="K53" i="5"/>
  <c r="L53" i="5"/>
  <c r="M53" i="5" s="1"/>
  <c r="N53" i="5"/>
  <c r="O53" i="5"/>
  <c r="Q53" i="5"/>
  <c r="R53" i="5"/>
  <c r="T53" i="5"/>
  <c r="U53" i="5"/>
  <c r="V53" i="5" s="1"/>
  <c r="W53" i="5"/>
  <c r="X53" i="5"/>
  <c r="Y53" i="5" s="1"/>
  <c r="Z53" i="5"/>
  <c r="AA53" i="5"/>
  <c r="AB53" i="5" s="1"/>
  <c r="AC53" i="5"/>
  <c r="AD53" i="5"/>
  <c r="AE53" i="5" s="1"/>
  <c r="AF53" i="5"/>
  <c r="AG53" i="5"/>
  <c r="AH53" i="5" s="1"/>
  <c r="E36" i="5"/>
  <c r="F36" i="5"/>
  <c r="G36" i="5" s="1"/>
  <c r="H36" i="5"/>
  <c r="I36" i="5"/>
  <c r="K36" i="5"/>
  <c r="L36" i="5"/>
  <c r="N36" i="5"/>
  <c r="O36" i="5"/>
  <c r="Q36" i="5"/>
  <c r="R36" i="5"/>
  <c r="T36" i="5"/>
  <c r="U36" i="5"/>
  <c r="V36" i="5" s="1"/>
  <c r="W36" i="5"/>
  <c r="X36" i="5"/>
  <c r="Z36" i="5"/>
  <c r="AA36" i="5"/>
  <c r="AB36" i="5" s="1"/>
  <c r="AC36" i="5"/>
  <c r="AD36" i="5"/>
  <c r="AF36" i="5"/>
  <c r="AG36" i="5"/>
  <c r="AH36" i="5" s="1"/>
  <c r="O48" i="23"/>
  <c r="P48" i="23"/>
  <c r="S48" i="23" s="1"/>
  <c r="O51" i="23"/>
  <c r="P51" i="23"/>
  <c r="S51" i="23" s="1"/>
  <c r="O29" i="23"/>
  <c r="P29" i="23"/>
  <c r="S29" i="23" s="1"/>
  <c r="O62" i="24"/>
  <c r="P62" i="24"/>
  <c r="S62" i="24" s="1"/>
  <c r="O61" i="24"/>
  <c r="P61" i="24"/>
  <c r="S61" i="24" s="1"/>
  <c r="O47" i="24"/>
  <c r="P47" i="24"/>
  <c r="S47" i="24" s="1"/>
  <c r="E92" i="26"/>
  <c r="G92" i="26"/>
  <c r="E93" i="26"/>
  <c r="G93" i="26"/>
  <c r="E49" i="5"/>
  <c r="F49" i="5"/>
  <c r="G49" i="5" s="1"/>
  <c r="H49" i="5"/>
  <c r="I49" i="5"/>
  <c r="K49" i="5"/>
  <c r="L49" i="5"/>
  <c r="M49" i="5" s="1"/>
  <c r="N49" i="5"/>
  <c r="O49" i="5"/>
  <c r="P49" i="5" s="1"/>
  <c r="Q49" i="5"/>
  <c r="R49" i="5"/>
  <c r="T49" i="5"/>
  <c r="U49" i="5"/>
  <c r="V49" i="5" s="1"/>
  <c r="W49" i="5"/>
  <c r="X49" i="5"/>
  <c r="Y49" i="5" s="1"/>
  <c r="Z49" i="5"/>
  <c r="AA49" i="5"/>
  <c r="AB49" i="5" s="1"/>
  <c r="AC49" i="5"/>
  <c r="AD49" i="5"/>
  <c r="AE49" i="5" s="1"/>
  <c r="AF49" i="5"/>
  <c r="AG49" i="5"/>
  <c r="AH49" i="5" s="1"/>
  <c r="O55" i="23"/>
  <c r="P55" i="23"/>
  <c r="S55" i="23" s="1"/>
  <c r="O33" i="24"/>
  <c r="P33" i="24"/>
  <c r="S33" i="24" s="1"/>
  <c r="E195" i="26"/>
  <c r="G195" i="26"/>
  <c r="E26" i="5"/>
  <c r="F26" i="5"/>
  <c r="H26" i="5"/>
  <c r="I26" i="5"/>
  <c r="K26" i="5"/>
  <c r="L26" i="5"/>
  <c r="N26" i="5"/>
  <c r="O26" i="5"/>
  <c r="P26" i="5" s="1"/>
  <c r="Q26" i="5"/>
  <c r="R26" i="5"/>
  <c r="T26" i="5"/>
  <c r="U26" i="5"/>
  <c r="V26" i="5" s="1"/>
  <c r="W26" i="5"/>
  <c r="X26" i="5"/>
  <c r="Y26" i="5" s="1"/>
  <c r="Z26" i="5"/>
  <c r="AA26" i="5"/>
  <c r="AB26" i="5" s="1"/>
  <c r="AC26" i="5"/>
  <c r="AD26" i="5"/>
  <c r="AE26" i="5" s="1"/>
  <c r="AF26" i="5"/>
  <c r="AG26" i="5"/>
  <c r="AH26" i="5" s="1"/>
  <c r="O38" i="23"/>
  <c r="P38" i="23"/>
  <c r="Q38" i="23" s="1"/>
  <c r="O7" i="24"/>
  <c r="P7" i="24"/>
  <c r="S7" i="24" s="1"/>
  <c r="E168" i="26"/>
  <c r="G168" i="26"/>
  <c r="E170" i="26"/>
  <c r="G170" i="26"/>
  <c r="E165" i="26"/>
  <c r="G165" i="26"/>
  <c r="E22" i="5"/>
  <c r="F22" i="5"/>
  <c r="G22" i="5" s="1"/>
  <c r="H22" i="5"/>
  <c r="I22" i="5"/>
  <c r="K22" i="5"/>
  <c r="L22" i="5"/>
  <c r="N22" i="5"/>
  <c r="O22" i="5"/>
  <c r="Q22" i="5"/>
  <c r="R22" i="5"/>
  <c r="T22" i="5"/>
  <c r="U22" i="5"/>
  <c r="V22" i="5" s="1"/>
  <c r="W22" i="5"/>
  <c r="X22" i="5"/>
  <c r="Y22" i="5" s="1"/>
  <c r="Z22" i="5"/>
  <c r="AA22" i="5"/>
  <c r="AC22" i="5"/>
  <c r="AD22" i="5"/>
  <c r="AE22" i="5" s="1"/>
  <c r="AF22" i="5"/>
  <c r="AG22" i="5"/>
  <c r="AH22" i="5" s="1"/>
  <c r="E47" i="5"/>
  <c r="F47" i="5"/>
  <c r="G47" i="5" s="1"/>
  <c r="H47" i="5"/>
  <c r="I47" i="5"/>
  <c r="K47" i="5"/>
  <c r="L47" i="5"/>
  <c r="N47" i="5"/>
  <c r="O47" i="5"/>
  <c r="P47" i="5" s="1"/>
  <c r="Q47" i="5"/>
  <c r="R47" i="5"/>
  <c r="S47" i="5" s="1"/>
  <c r="T47" i="5"/>
  <c r="U47" i="5"/>
  <c r="V47" i="5" s="1"/>
  <c r="W47" i="5"/>
  <c r="X47" i="5"/>
  <c r="Y47" i="5" s="1"/>
  <c r="Z47" i="5"/>
  <c r="AA47" i="5"/>
  <c r="AC47" i="5"/>
  <c r="AD47" i="5"/>
  <c r="AE47" i="5" s="1"/>
  <c r="AF47" i="5"/>
  <c r="AG47" i="5"/>
  <c r="AH47" i="5" s="1"/>
  <c r="E21" i="5"/>
  <c r="F21" i="5"/>
  <c r="G21" i="5" s="1"/>
  <c r="H21" i="5"/>
  <c r="I21" i="5"/>
  <c r="K21" i="5"/>
  <c r="L21" i="5"/>
  <c r="N21" i="5"/>
  <c r="O21" i="5"/>
  <c r="Q21" i="5"/>
  <c r="R21" i="5"/>
  <c r="T21" i="5"/>
  <c r="U21" i="5"/>
  <c r="V21" i="5" s="1"/>
  <c r="W21" i="5"/>
  <c r="X21" i="5"/>
  <c r="Y21" i="5" s="1"/>
  <c r="Z21" i="5"/>
  <c r="AA21" i="5"/>
  <c r="AC21" i="5"/>
  <c r="AD21" i="5"/>
  <c r="AF21" i="5"/>
  <c r="AG21" i="5"/>
  <c r="AH21" i="5" s="1"/>
  <c r="O19" i="23"/>
  <c r="P19" i="23"/>
  <c r="S19" i="23" s="1"/>
  <c r="O50" i="23"/>
  <c r="P50" i="23"/>
  <c r="S50" i="23" s="1"/>
  <c r="O8" i="23"/>
  <c r="P8" i="23"/>
  <c r="S8" i="23" s="1"/>
  <c r="O30" i="24"/>
  <c r="P30" i="24"/>
  <c r="S30" i="24" s="1"/>
  <c r="O43" i="24"/>
  <c r="P43" i="24"/>
  <c r="S43" i="24" s="1"/>
  <c r="O36" i="24"/>
  <c r="P36" i="24"/>
  <c r="S36" i="24" s="1"/>
  <c r="E280" i="26"/>
  <c r="G280" i="26"/>
  <c r="E276" i="26"/>
  <c r="G276" i="26"/>
  <c r="E65" i="5"/>
  <c r="F65" i="5"/>
  <c r="H65" i="5"/>
  <c r="I65" i="5"/>
  <c r="J65" i="5" s="1"/>
  <c r="K65" i="5"/>
  <c r="L65" i="5"/>
  <c r="M65" i="5" s="1"/>
  <c r="N65" i="5"/>
  <c r="O65" i="5"/>
  <c r="P65" i="5" s="1"/>
  <c r="Q65" i="5"/>
  <c r="R65" i="5"/>
  <c r="S65" i="5" s="1"/>
  <c r="T65" i="5"/>
  <c r="U65" i="5"/>
  <c r="V65" i="5" s="1"/>
  <c r="W65" i="5"/>
  <c r="X65" i="5"/>
  <c r="Z65" i="5"/>
  <c r="AA65" i="5"/>
  <c r="AC65" i="5"/>
  <c r="AD65" i="5"/>
  <c r="AE65" i="5" s="1"/>
  <c r="AF65" i="5"/>
  <c r="AG65" i="5"/>
  <c r="AH65" i="5" s="1"/>
  <c r="E60" i="5"/>
  <c r="F60" i="5"/>
  <c r="G60" i="5" s="1"/>
  <c r="H60" i="5"/>
  <c r="I60" i="5"/>
  <c r="K60" i="5"/>
  <c r="L60" i="5"/>
  <c r="M60" i="5" s="1"/>
  <c r="N60" i="5"/>
  <c r="O60" i="5"/>
  <c r="P60" i="5" s="1"/>
  <c r="Q60" i="5"/>
  <c r="R60" i="5"/>
  <c r="S60" i="5" s="1"/>
  <c r="T60" i="5"/>
  <c r="U60" i="5"/>
  <c r="V60" i="5" s="1"/>
  <c r="W60" i="5"/>
  <c r="X60" i="5"/>
  <c r="Y60" i="5" s="1"/>
  <c r="Z60" i="5"/>
  <c r="AA60" i="5"/>
  <c r="AC60" i="5"/>
  <c r="AD60" i="5"/>
  <c r="AE60" i="5" s="1"/>
  <c r="AF60" i="5"/>
  <c r="AG60" i="5"/>
  <c r="AH60" i="5" s="1"/>
  <c r="O65" i="23"/>
  <c r="P65" i="23"/>
  <c r="Q65" i="23" s="1"/>
  <c r="O57" i="23"/>
  <c r="P57" i="23"/>
  <c r="Q57" i="23" s="1"/>
  <c r="O78" i="24"/>
  <c r="P78" i="24"/>
  <c r="S78" i="24" s="1"/>
  <c r="O60" i="24"/>
  <c r="P60" i="24"/>
  <c r="S60" i="24" s="1"/>
  <c r="E223" i="26"/>
  <c r="G223" i="26"/>
  <c r="E224" i="26"/>
  <c r="G224" i="26"/>
  <c r="E35" i="5"/>
  <c r="F35" i="5"/>
  <c r="H35" i="5"/>
  <c r="I35" i="5"/>
  <c r="J35" i="5" s="1"/>
  <c r="K35" i="5"/>
  <c r="L35" i="5"/>
  <c r="M35" i="5" s="1"/>
  <c r="N35" i="5"/>
  <c r="O35" i="5"/>
  <c r="Q35" i="5"/>
  <c r="R35" i="5"/>
  <c r="S35" i="5" s="1"/>
  <c r="T35" i="5"/>
  <c r="U35" i="5"/>
  <c r="W35" i="5"/>
  <c r="X35" i="5"/>
  <c r="Z35" i="5"/>
  <c r="AA35" i="5"/>
  <c r="AC35" i="5"/>
  <c r="AD35" i="5"/>
  <c r="AE35" i="5" s="1"/>
  <c r="AF35" i="5"/>
  <c r="AG35" i="5"/>
  <c r="AH35" i="5" s="1"/>
  <c r="E28" i="5"/>
  <c r="F28" i="5"/>
  <c r="H28" i="5"/>
  <c r="I28" i="5"/>
  <c r="J28" i="5" s="1"/>
  <c r="K28" i="5"/>
  <c r="L28" i="5"/>
  <c r="N28" i="5"/>
  <c r="O28" i="5"/>
  <c r="Q28" i="5"/>
  <c r="R28" i="5"/>
  <c r="T28" i="5"/>
  <c r="U28" i="5"/>
  <c r="W28" i="5"/>
  <c r="X28" i="5"/>
  <c r="Z28" i="5"/>
  <c r="AA28" i="5"/>
  <c r="AC28" i="5"/>
  <c r="AD28" i="5"/>
  <c r="AE28" i="5" s="1"/>
  <c r="AF28" i="5"/>
  <c r="AG28" i="5"/>
  <c r="AH28" i="5" s="1"/>
  <c r="O34" i="23"/>
  <c r="P34" i="23"/>
  <c r="S34" i="23" s="1"/>
  <c r="O22" i="23"/>
  <c r="P22" i="23"/>
  <c r="S22" i="23" s="1"/>
  <c r="O32" i="24"/>
  <c r="P32" i="24"/>
  <c r="S32" i="24" s="1"/>
  <c r="O37" i="24"/>
  <c r="P37" i="24"/>
  <c r="S37" i="24" s="1"/>
  <c r="E57" i="26"/>
  <c r="G57" i="26"/>
  <c r="E48" i="26"/>
  <c r="G48" i="26"/>
  <c r="E70" i="5"/>
  <c r="F70" i="5"/>
  <c r="G70" i="5" s="1"/>
  <c r="H70" i="5"/>
  <c r="I70" i="5"/>
  <c r="J70" i="5" s="1"/>
  <c r="K70" i="5"/>
  <c r="L70" i="5"/>
  <c r="M70" i="5" s="1"/>
  <c r="N70" i="5"/>
  <c r="O70" i="5"/>
  <c r="P70" i="5" s="1"/>
  <c r="Q70" i="5"/>
  <c r="R70" i="5"/>
  <c r="S70" i="5" s="1"/>
  <c r="T70" i="5"/>
  <c r="U70" i="5"/>
  <c r="V70" i="5" s="1"/>
  <c r="W70" i="5"/>
  <c r="X70" i="5"/>
  <c r="Y70" i="5" s="1"/>
  <c r="Z70" i="5"/>
  <c r="AA70" i="5"/>
  <c r="AC70" i="5"/>
  <c r="AD70" i="5"/>
  <c r="AE70" i="5" s="1"/>
  <c r="AF70" i="5"/>
  <c r="AG70" i="5"/>
  <c r="AH70" i="5" s="1"/>
  <c r="E77" i="5"/>
  <c r="F77" i="5"/>
  <c r="G77" i="5" s="1"/>
  <c r="H77" i="5"/>
  <c r="I77" i="5"/>
  <c r="J77" i="5" s="1"/>
  <c r="K77" i="5"/>
  <c r="L77" i="5"/>
  <c r="M77" i="5" s="1"/>
  <c r="N77" i="5"/>
  <c r="O77" i="5"/>
  <c r="P77" i="5" s="1"/>
  <c r="Q77" i="5"/>
  <c r="R77" i="5"/>
  <c r="S77" i="5" s="1"/>
  <c r="T77" i="5"/>
  <c r="U77" i="5"/>
  <c r="V77" i="5" s="1"/>
  <c r="W77" i="5"/>
  <c r="X77" i="5"/>
  <c r="Y77" i="5" s="1"/>
  <c r="Z77" i="5"/>
  <c r="AA77" i="5"/>
  <c r="AC77" i="5"/>
  <c r="AD77" i="5"/>
  <c r="AE77" i="5" s="1"/>
  <c r="AF77" i="5"/>
  <c r="AG77" i="5"/>
  <c r="AH77" i="5" s="1"/>
  <c r="O68" i="23"/>
  <c r="P68" i="23"/>
  <c r="S68" i="23" s="1"/>
  <c r="O75" i="23"/>
  <c r="P75" i="23"/>
  <c r="S75" i="23" s="1"/>
  <c r="O63" i="24"/>
  <c r="P63" i="24"/>
  <c r="S63" i="24" s="1"/>
  <c r="O68" i="24"/>
  <c r="P68" i="24"/>
  <c r="S68" i="24" s="1"/>
  <c r="E342" i="26"/>
  <c r="G342" i="26"/>
  <c r="E73" i="5"/>
  <c r="F73" i="5"/>
  <c r="G73" i="5" s="1"/>
  <c r="H73" i="5"/>
  <c r="I73" i="5"/>
  <c r="J73" i="5" s="1"/>
  <c r="K73" i="5"/>
  <c r="L73" i="5"/>
  <c r="M73" i="5" s="1"/>
  <c r="N73" i="5"/>
  <c r="O73" i="5"/>
  <c r="P73" i="5" s="1"/>
  <c r="Q73" i="5"/>
  <c r="R73" i="5"/>
  <c r="S73" i="5" s="1"/>
  <c r="T73" i="5"/>
  <c r="U73" i="5"/>
  <c r="V73" i="5" s="1"/>
  <c r="W73" i="5"/>
  <c r="X73" i="5"/>
  <c r="Y73" i="5" s="1"/>
  <c r="Z73" i="5"/>
  <c r="AA73" i="5"/>
  <c r="AC73" i="5"/>
  <c r="AD73" i="5"/>
  <c r="AE73" i="5" s="1"/>
  <c r="AF73" i="5"/>
  <c r="AG73" i="5"/>
  <c r="AH73" i="5" s="1"/>
  <c r="O77" i="23"/>
  <c r="P77" i="23"/>
  <c r="S77" i="23" s="1"/>
  <c r="O53" i="24"/>
  <c r="P53" i="24"/>
  <c r="S53" i="24" s="1"/>
  <c r="E336" i="26"/>
  <c r="F336" i="26"/>
  <c r="E87" i="8"/>
  <c r="F87" i="8"/>
  <c r="G87" i="8" s="1"/>
  <c r="H87" i="8"/>
  <c r="I87" i="8"/>
  <c r="J87" i="8" s="1"/>
  <c r="K87" i="8"/>
  <c r="L87" i="8"/>
  <c r="M87" i="8" s="1"/>
  <c r="N87" i="8"/>
  <c r="O87" i="8"/>
  <c r="P87" i="8" s="1"/>
  <c r="Q87" i="8"/>
  <c r="R87" i="8"/>
  <c r="S87" i="8" s="1"/>
  <c r="T87" i="8"/>
  <c r="U87" i="8"/>
  <c r="V87" i="8" s="1"/>
  <c r="W87" i="8"/>
  <c r="X87" i="8"/>
  <c r="Y87" i="8" s="1"/>
  <c r="Z87" i="8"/>
  <c r="AA87" i="8"/>
  <c r="AC87" i="8"/>
  <c r="AD87" i="8"/>
  <c r="AE87" i="8" s="1"/>
  <c r="AF87" i="8"/>
  <c r="AG87" i="8"/>
  <c r="AH87" i="8" s="1"/>
  <c r="O87" i="19"/>
  <c r="P87" i="19"/>
  <c r="S87" i="19" s="1"/>
  <c r="O88" i="21"/>
  <c r="P88" i="21"/>
  <c r="S88" i="21" s="1"/>
  <c r="E266" i="26"/>
  <c r="F266" i="26"/>
  <c r="E270" i="26"/>
  <c r="F270" i="26"/>
  <c r="E75" i="8"/>
  <c r="F75" i="8"/>
  <c r="G75" i="8" s="1"/>
  <c r="H75" i="8"/>
  <c r="I75" i="8"/>
  <c r="K75" i="8"/>
  <c r="L75" i="8"/>
  <c r="M75" i="8" s="1"/>
  <c r="N75" i="8"/>
  <c r="O75" i="8"/>
  <c r="P75" i="8" s="1"/>
  <c r="Q75" i="8"/>
  <c r="R75" i="8"/>
  <c r="S75" i="8" s="1"/>
  <c r="T75" i="8"/>
  <c r="U75" i="8"/>
  <c r="V75" i="8" s="1"/>
  <c r="W75" i="8"/>
  <c r="X75" i="8"/>
  <c r="Y75" i="8" s="1"/>
  <c r="Z75" i="8"/>
  <c r="AA75" i="8"/>
  <c r="AC75" i="8"/>
  <c r="AD75" i="8"/>
  <c r="AE75" i="8" s="1"/>
  <c r="AF75" i="8"/>
  <c r="AG75" i="8"/>
  <c r="AH75" i="8" s="1"/>
  <c r="E88" i="8"/>
  <c r="F88" i="8"/>
  <c r="H88" i="8"/>
  <c r="I88" i="8"/>
  <c r="J88" i="8" s="1"/>
  <c r="K88" i="8"/>
  <c r="L88" i="8"/>
  <c r="M88" i="8" s="1"/>
  <c r="N88" i="8"/>
  <c r="O88" i="8"/>
  <c r="P88" i="8" s="1"/>
  <c r="Q88" i="8"/>
  <c r="R88" i="8"/>
  <c r="S88" i="8" s="1"/>
  <c r="T88" i="8"/>
  <c r="U88" i="8"/>
  <c r="V88" i="8" s="1"/>
  <c r="W88" i="8"/>
  <c r="X88" i="8"/>
  <c r="Y88" i="8" s="1"/>
  <c r="Z88" i="8"/>
  <c r="AA88" i="8"/>
  <c r="AC88" i="8"/>
  <c r="AD88" i="8"/>
  <c r="AE88" i="8" s="1"/>
  <c r="AF88" i="8"/>
  <c r="AG88" i="8"/>
  <c r="AH88" i="8" s="1"/>
  <c r="O75" i="19"/>
  <c r="P75" i="19"/>
  <c r="S75" i="19" s="1"/>
  <c r="O88" i="19"/>
  <c r="P88" i="19"/>
  <c r="S88" i="19" s="1"/>
  <c r="O80" i="21"/>
  <c r="P80" i="21"/>
  <c r="S80" i="21" s="1"/>
  <c r="O86" i="21"/>
  <c r="P86" i="21"/>
  <c r="S86" i="21" s="1"/>
  <c r="O39" i="21"/>
  <c r="P39" i="21"/>
  <c r="S39" i="21" s="1"/>
  <c r="O37" i="19"/>
  <c r="P37" i="19"/>
  <c r="S37" i="19" s="1"/>
  <c r="E36" i="8"/>
  <c r="F36" i="8"/>
  <c r="H36" i="8"/>
  <c r="I36" i="8"/>
  <c r="K36" i="8"/>
  <c r="L36" i="8"/>
  <c r="N36" i="8"/>
  <c r="O36" i="8"/>
  <c r="Q36" i="8"/>
  <c r="R36" i="8"/>
  <c r="S36" i="8" s="1"/>
  <c r="T36" i="8"/>
  <c r="U36" i="8"/>
  <c r="W36" i="8"/>
  <c r="X36" i="8"/>
  <c r="Y36" i="8" s="1"/>
  <c r="Z36" i="8"/>
  <c r="AA36" i="8"/>
  <c r="AC36" i="8"/>
  <c r="AD36" i="8"/>
  <c r="AE36" i="8" s="1"/>
  <c r="AF36" i="8"/>
  <c r="AG36" i="8"/>
  <c r="AH36" i="8" s="1"/>
  <c r="F332" i="26"/>
  <c r="G332" i="26"/>
  <c r="E82" i="3"/>
  <c r="F82" i="3"/>
  <c r="H82" i="3"/>
  <c r="I82" i="3"/>
  <c r="K82" i="3"/>
  <c r="L82" i="3"/>
  <c r="N82" i="3"/>
  <c r="O82" i="3"/>
  <c r="P82" i="3" s="1"/>
  <c r="Q82" i="3"/>
  <c r="R82" i="3"/>
  <c r="S82" i="3" s="1"/>
  <c r="T82" i="3"/>
  <c r="U82" i="3"/>
  <c r="W82" i="3"/>
  <c r="X82" i="3"/>
  <c r="Z82" i="3"/>
  <c r="AA82" i="3"/>
  <c r="AC82" i="3"/>
  <c r="AD82" i="3"/>
  <c r="AE82" i="3" s="1"/>
  <c r="AF82" i="3"/>
  <c r="AG82" i="3"/>
  <c r="AH82" i="3" s="1"/>
  <c r="O81" i="22"/>
  <c r="P81" i="22"/>
  <c r="S81" i="22" s="1"/>
  <c r="O77" i="20"/>
  <c r="P77" i="20"/>
  <c r="S77" i="20" s="1"/>
  <c r="E13" i="3"/>
  <c r="F13" i="3"/>
  <c r="H13" i="3"/>
  <c r="I13" i="3"/>
  <c r="J13" i="3" s="1"/>
  <c r="K13" i="3"/>
  <c r="L13" i="3"/>
  <c r="M13" i="3" s="1"/>
  <c r="N13" i="3"/>
  <c r="O13" i="3"/>
  <c r="Q13" i="3"/>
  <c r="R13" i="3"/>
  <c r="T13" i="3"/>
  <c r="U13" i="3"/>
  <c r="W13" i="3"/>
  <c r="X13" i="3"/>
  <c r="Z13" i="3"/>
  <c r="AA13" i="3"/>
  <c r="AC13" i="3"/>
  <c r="AD13" i="3"/>
  <c r="AE13" i="3" s="1"/>
  <c r="AF13" i="3"/>
  <c r="AG13" i="3"/>
  <c r="AH13" i="3" s="1"/>
  <c r="O27" i="22"/>
  <c r="P27" i="22"/>
  <c r="S27" i="22" s="1"/>
  <c r="O12" i="20"/>
  <c r="P12" i="20"/>
  <c r="S12" i="20" s="1"/>
  <c r="F29" i="26"/>
  <c r="G29" i="26"/>
  <c r="F37" i="26"/>
  <c r="G37" i="26"/>
  <c r="F31" i="26"/>
  <c r="G31" i="26"/>
  <c r="F39" i="26"/>
  <c r="G39" i="26"/>
  <c r="E6" i="3"/>
  <c r="F6" i="3"/>
  <c r="H6" i="3"/>
  <c r="I6" i="3"/>
  <c r="K6" i="3"/>
  <c r="L6" i="3"/>
  <c r="N6" i="3"/>
  <c r="O6" i="3"/>
  <c r="Q6" i="3"/>
  <c r="R6" i="3"/>
  <c r="T6" i="3"/>
  <c r="U6" i="3"/>
  <c r="W6" i="3"/>
  <c r="X6" i="3"/>
  <c r="Z6" i="3"/>
  <c r="AA6" i="3"/>
  <c r="AC6" i="3"/>
  <c r="AD6" i="3"/>
  <c r="AE6" i="3" s="1"/>
  <c r="AF6" i="3"/>
  <c r="AG6" i="3"/>
  <c r="AH6" i="3" s="1"/>
  <c r="E42" i="3"/>
  <c r="F42" i="3"/>
  <c r="H42" i="3"/>
  <c r="I42" i="3"/>
  <c r="K42" i="3"/>
  <c r="L42" i="3"/>
  <c r="N42" i="3"/>
  <c r="O42" i="3"/>
  <c r="Q42" i="3"/>
  <c r="R42" i="3"/>
  <c r="S42" i="3" s="1"/>
  <c r="T42" i="3"/>
  <c r="U42" i="3"/>
  <c r="W42" i="3"/>
  <c r="X42" i="3"/>
  <c r="Y42" i="3" s="1"/>
  <c r="Z42" i="3"/>
  <c r="AA42" i="3"/>
  <c r="AC42" i="3"/>
  <c r="AD42" i="3"/>
  <c r="AE42" i="3" s="1"/>
  <c r="AF42" i="3"/>
  <c r="AG42" i="3"/>
  <c r="AH42" i="3" s="1"/>
  <c r="E155" i="3"/>
  <c r="F155" i="3"/>
  <c r="G155" i="3" s="1"/>
  <c r="H155" i="3"/>
  <c r="I155" i="3"/>
  <c r="J155" i="3" s="1"/>
  <c r="K155" i="3"/>
  <c r="L155" i="3"/>
  <c r="M155" i="3" s="1"/>
  <c r="N155" i="3"/>
  <c r="O155" i="3"/>
  <c r="P155" i="3" s="1"/>
  <c r="Q155" i="3"/>
  <c r="R155" i="3"/>
  <c r="S155" i="3" s="1"/>
  <c r="T155" i="3"/>
  <c r="U155" i="3"/>
  <c r="W155" i="3"/>
  <c r="X155" i="3"/>
  <c r="Y155" i="3" s="1"/>
  <c r="Z155" i="3"/>
  <c r="AA155" i="3"/>
  <c r="AC155" i="3"/>
  <c r="AD155" i="3"/>
  <c r="AE155" i="3" s="1"/>
  <c r="AF155" i="3"/>
  <c r="AG155" i="3"/>
  <c r="AH155" i="3" s="1"/>
  <c r="E49" i="3"/>
  <c r="F49" i="3"/>
  <c r="H49" i="3"/>
  <c r="I49" i="3"/>
  <c r="K49" i="3"/>
  <c r="L49" i="3"/>
  <c r="N49" i="3"/>
  <c r="O49" i="3"/>
  <c r="Q49" i="3"/>
  <c r="R49" i="3"/>
  <c r="T49" i="3"/>
  <c r="U49" i="3"/>
  <c r="W49" i="3"/>
  <c r="X49" i="3"/>
  <c r="Z49" i="3"/>
  <c r="AA49" i="3"/>
  <c r="AC49" i="3"/>
  <c r="AD49" i="3"/>
  <c r="AF49" i="3"/>
  <c r="AG49" i="3"/>
  <c r="AH49" i="3" s="1"/>
  <c r="O7" i="22"/>
  <c r="P7" i="22"/>
  <c r="S7" i="22" s="1"/>
  <c r="O41" i="22"/>
  <c r="P41" i="22"/>
  <c r="S41" i="22" s="1"/>
  <c r="O157" i="22"/>
  <c r="P157" i="22"/>
  <c r="S157" i="22" s="1"/>
  <c r="O45" i="22"/>
  <c r="P45" i="22"/>
  <c r="S45" i="22" s="1"/>
  <c r="O6" i="20"/>
  <c r="P6" i="20"/>
  <c r="S6" i="20" s="1"/>
  <c r="O35" i="20"/>
  <c r="P35" i="20"/>
  <c r="S35" i="20" s="1"/>
  <c r="O148" i="20"/>
  <c r="P148" i="20"/>
  <c r="S148" i="20" s="1"/>
  <c r="O50" i="20"/>
  <c r="P50" i="20"/>
  <c r="S50" i="20" s="1"/>
  <c r="F241" i="26"/>
  <c r="G241" i="26"/>
  <c r="E7" i="3"/>
  <c r="F7" i="3"/>
  <c r="H7" i="3"/>
  <c r="I7" i="3"/>
  <c r="K7" i="3"/>
  <c r="L7" i="3"/>
  <c r="N7" i="3"/>
  <c r="O7" i="3"/>
  <c r="P7" i="3" s="1"/>
  <c r="Q7" i="3"/>
  <c r="R7" i="3"/>
  <c r="T7" i="3"/>
  <c r="U7" i="3"/>
  <c r="W7" i="3"/>
  <c r="X7" i="3"/>
  <c r="Z7" i="3"/>
  <c r="AA7" i="3"/>
  <c r="AC7" i="3"/>
  <c r="AD7" i="3"/>
  <c r="AF7" i="3"/>
  <c r="AG7" i="3"/>
  <c r="AH7" i="3" s="1"/>
  <c r="O6" i="22"/>
  <c r="P6" i="22"/>
  <c r="S6" i="22" s="1"/>
  <c r="O7" i="20"/>
  <c r="P7" i="20"/>
  <c r="S7" i="20" s="1"/>
  <c r="AE51" i="5" l="1"/>
  <c r="AE7" i="3"/>
  <c r="AE53" i="3"/>
  <c r="AE49" i="3"/>
  <c r="AE65" i="3"/>
  <c r="AE60" i="3"/>
  <c r="AE21" i="5"/>
  <c r="AE36" i="5"/>
  <c r="AE56" i="8"/>
  <c r="AE12" i="8"/>
  <c r="P36" i="8"/>
  <c r="U53" i="23"/>
  <c r="P36" i="5"/>
  <c r="P53" i="5"/>
  <c r="P51" i="5"/>
  <c r="Q77" i="23"/>
  <c r="Q68" i="23"/>
  <c r="Q75" i="23"/>
  <c r="AJ45" i="5"/>
  <c r="AN45" i="5" s="1"/>
  <c r="U70" i="24"/>
  <c r="R33" i="24"/>
  <c r="Q53" i="24"/>
  <c r="R32" i="24"/>
  <c r="Q33" i="24"/>
  <c r="P65" i="3"/>
  <c r="P31" i="3"/>
  <c r="P99" i="3"/>
  <c r="P78" i="3"/>
  <c r="P56" i="3"/>
  <c r="P6" i="3"/>
  <c r="P13" i="3"/>
  <c r="P60" i="3"/>
  <c r="P42" i="3"/>
  <c r="S7" i="3"/>
  <c r="P49" i="3"/>
  <c r="S49" i="3"/>
  <c r="S6" i="3"/>
  <c r="S13" i="3"/>
  <c r="P28" i="5"/>
  <c r="P35" i="5"/>
  <c r="P21" i="5"/>
  <c r="P22" i="5"/>
  <c r="P12" i="8"/>
  <c r="S53" i="3"/>
  <c r="S56" i="8"/>
  <c r="S28" i="5"/>
  <c r="R37" i="24"/>
  <c r="G51" i="8"/>
  <c r="U49" i="23"/>
  <c r="G7" i="3"/>
  <c r="G60" i="3"/>
  <c r="G53" i="3"/>
  <c r="G121" i="3"/>
  <c r="G49" i="3"/>
  <c r="G42" i="3"/>
  <c r="G6" i="3"/>
  <c r="G76" i="3"/>
  <c r="G66" i="3"/>
  <c r="G65" i="3"/>
  <c r="G31" i="3"/>
  <c r="G36" i="8"/>
  <c r="G126" i="3"/>
  <c r="G51" i="5"/>
  <c r="G28" i="5"/>
  <c r="G35" i="5"/>
  <c r="AJ44" i="5"/>
  <c r="AM44" i="5" s="1"/>
  <c r="U39" i="24"/>
  <c r="J60" i="5"/>
  <c r="M36" i="5"/>
  <c r="AI54" i="5"/>
  <c r="M28" i="5"/>
  <c r="M21" i="5"/>
  <c r="M47" i="5"/>
  <c r="M22" i="5"/>
  <c r="U22" i="21"/>
  <c r="S51" i="8"/>
  <c r="AJ21" i="3"/>
  <c r="AL21" i="3" s="1"/>
  <c r="M93" i="3"/>
  <c r="M76" i="3"/>
  <c r="M66" i="3"/>
  <c r="M65" i="3"/>
  <c r="M31" i="3"/>
  <c r="M56" i="3"/>
  <c r="J49" i="3"/>
  <c r="J42" i="3"/>
  <c r="J6" i="3"/>
  <c r="J82" i="3"/>
  <c r="M72" i="3"/>
  <c r="J7" i="3"/>
  <c r="M82" i="3"/>
  <c r="S72" i="3"/>
  <c r="S56" i="3"/>
  <c r="S26" i="5"/>
  <c r="S49" i="5"/>
  <c r="S36" i="5"/>
  <c r="S53" i="5"/>
  <c r="S21" i="5"/>
  <c r="S22" i="5"/>
  <c r="S12" i="8"/>
  <c r="S76" i="3"/>
  <c r="S66" i="3"/>
  <c r="S65" i="3"/>
  <c r="S31" i="3"/>
  <c r="S78" i="3"/>
  <c r="AI55" i="8"/>
  <c r="J36" i="8"/>
  <c r="J75" i="8"/>
  <c r="M12" i="8"/>
  <c r="M51" i="8"/>
  <c r="M36" i="8"/>
  <c r="AI66" i="8"/>
  <c r="AJ66" i="8"/>
  <c r="AL66" i="8" s="1"/>
  <c r="AI14" i="8"/>
  <c r="AJ14" i="8"/>
  <c r="AM14" i="8" s="1"/>
  <c r="AI59" i="3"/>
  <c r="Q50" i="23"/>
  <c r="T37" i="24"/>
  <c r="Y36" i="5"/>
  <c r="Y51" i="5"/>
  <c r="Y28" i="5"/>
  <c r="Y35" i="5"/>
  <c r="Y65" i="5"/>
  <c r="Y57" i="8"/>
  <c r="Y51" i="8"/>
  <c r="U77" i="21"/>
  <c r="Y49" i="3"/>
  <c r="Y6" i="3"/>
  <c r="Y13" i="3"/>
  <c r="Y82" i="3"/>
  <c r="Y7" i="3"/>
  <c r="Y93" i="3"/>
  <c r="Y66" i="3"/>
  <c r="Y31" i="3"/>
  <c r="AB51" i="5"/>
  <c r="U75" i="24"/>
  <c r="AB21" i="5"/>
  <c r="AB47" i="5"/>
  <c r="AB22" i="5"/>
  <c r="AJ74" i="8"/>
  <c r="AN74" i="8" s="1"/>
  <c r="AB72" i="8"/>
  <c r="AJ55" i="8"/>
  <c r="AM55" i="8" s="1"/>
  <c r="U22" i="20"/>
  <c r="AI58" i="3"/>
  <c r="AB12" i="8"/>
  <c r="AB57" i="8"/>
  <c r="AB51" i="8"/>
  <c r="AI61" i="8"/>
  <c r="AI125" i="3"/>
  <c r="AB76" i="3"/>
  <c r="AB66" i="3"/>
  <c r="AB65" i="3"/>
  <c r="AB31" i="3"/>
  <c r="AB56" i="3"/>
  <c r="R19" i="23"/>
  <c r="T36" i="24"/>
  <c r="T30" i="24"/>
  <c r="Q30" i="24"/>
  <c r="M56" i="8"/>
  <c r="AJ33" i="3"/>
  <c r="AL33" i="3" s="1"/>
  <c r="G65" i="5"/>
  <c r="M26" i="5"/>
  <c r="G26" i="5"/>
  <c r="G88" i="8"/>
  <c r="M60" i="3"/>
  <c r="M49" i="3"/>
  <c r="M42" i="3"/>
  <c r="M6" i="3"/>
  <c r="M7" i="3"/>
  <c r="AI44" i="5"/>
  <c r="AI28" i="8"/>
  <c r="AI39" i="8"/>
  <c r="AI45" i="5"/>
  <c r="AJ54" i="5"/>
  <c r="AL54" i="5" s="1"/>
  <c r="R7" i="24"/>
  <c r="AJ22" i="8"/>
  <c r="AN22" i="8" s="1"/>
  <c r="AI74" i="8"/>
  <c r="AJ61" i="8"/>
  <c r="AK61" i="8" s="1"/>
  <c r="AJ18" i="8"/>
  <c r="AM18" i="8" s="1"/>
  <c r="AI30" i="8"/>
  <c r="V36" i="8"/>
  <c r="V72" i="8"/>
  <c r="V51" i="8"/>
  <c r="V28" i="5"/>
  <c r="V35" i="5"/>
  <c r="V51" i="5"/>
  <c r="AJ59" i="3"/>
  <c r="AM59" i="3" s="1"/>
  <c r="AI21" i="3"/>
  <c r="AJ58" i="3"/>
  <c r="AL58" i="3" s="1"/>
  <c r="AI33" i="3"/>
  <c r="V76" i="3"/>
  <c r="V66" i="3"/>
  <c r="V65" i="3"/>
  <c r="V31" i="3"/>
  <c r="V53" i="3"/>
  <c r="V124" i="3"/>
  <c r="U35" i="22"/>
  <c r="U37" i="23"/>
  <c r="U57" i="19"/>
  <c r="U12" i="19"/>
  <c r="G13" i="3"/>
  <c r="G82" i="3"/>
  <c r="AJ125" i="3"/>
  <c r="AK125" i="3" s="1"/>
  <c r="G72" i="3"/>
  <c r="G56" i="3"/>
  <c r="S65" i="23"/>
  <c r="AI22" i="8"/>
  <c r="AJ39" i="8"/>
  <c r="AN39" i="8" s="1"/>
  <c r="Q49" i="21"/>
  <c r="AJ30" i="8"/>
  <c r="AN30" i="8" s="1"/>
  <c r="AI18" i="8"/>
  <c r="AJ28" i="8"/>
  <c r="AM28" i="8" s="1"/>
  <c r="Q100" i="22"/>
  <c r="R45" i="19"/>
  <c r="U67" i="22"/>
  <c r="U60" i="19"/>
  <c r="T122" i="22"/>
  <c r="U69" i="19"/>
  <c r="Q52" i="22"/>
  <c r="S83" i="22"/>
  <c r="R64" i="22"/>
  <c r="U57" i="22"/>
  <c r="U20" i="22"/>
  <c r="Q84" i="19"/>
  <c r="U31" i="21"/>
  <c r="U142" i="20"/>
  <c r="U61" i="20"/>
  <c r="Q88" i="21"/>
  <c r="R80" i="21"/>
  <c r="Q139" i="20"/>
  <c r="U16" i="21"/>
  <c r="U61" i="21"/>
  <c r="R88" i="21"/>
  <c r="Q49" i="20"/>
  <c r="T47" i="20"/>
  <c r="Q146" i="20"/>
  <c r="R118" i="20"/>
  <c r="R103" i="20"/>
  <c r="R96" i="20"/>
  <c r="R99" i="20"/>
  <c r="U46" i="20"/>
  <c r="Q118" i="20"/>
  <c r="Q103" i="20"/>
  <c r="Q96" i="20"/>
  <c r="Q99" i="20"/>
  <c r="Q53" i="20"/>
  <c r="Q69" i="20"/>
  <c r="T58" i="21"/>
  <c r="R53" i="20"/>
  <c r="R146" i="20"/>
  <c r="R69" i="20"/>
  <c r="R49" i="20"/>
  <c r="R58" i="21"/>
  <c r="T38" i="23"/>
  <c r="R77" i="23"/>
  <c r="S57" i="23"/>
  <c r="T19" i="23"/>
  <c r="Q51" i="23"/>
  <c r="J49" i="5"/>
  <c r="Q125" i="20"/>
  <c r="U51" i="20"/>
  <c r="U110" i="22"/>
  <c r="J36" i="5"/>
  <c r="T48" i="23"/>
  <c r="R48" i="23"/>
  <c r="Q48" i="23"/>
  <c r="R57" i="23"/>
  <c r="R65" i="23"/>
  <c r="R55" i="23"/>
  <c r="T55" i="23"/>
  <c r="Q55" i="23"/>
  <c r="Q8" i="23"/>
  <c r="R75" i="23"/>
  <c r="R68" i="23"/>
  <c r="R47" i="24"/>
  <c r="R61" i="24"/>
  <c r="R62" i="24"/>
  <c r="Q47" i="24"/>
  <c r="Q61" i="24"/>
  <c r="Q62" i="24"/>
  <c r="Q7" i="24"/>
  <c r="T7" i="24"/>
  <c r="Q43" i="24"/>
  <c r="R30" i="24"/>
  <c r="J21" i="5"/>
  <c r="J47" i="5"/>
  <c r="J22" i="5"/>
  <c r="J53" i="5"/>
  <c r="J51" i="5"/>
  <c r="J26" i="5"/>
  <c r="Q82" i="21"/>
  <c r="R88" i="19"/>
  <c r="R75" i="19"/>
  <c r="Q88" i="19"/>
  <c r="Q75" i="19"/>
  <c r="Q59" i="19"/>
  <c r="Q86" i="21"/>
  <c r="R120" i="22"/>
  <c r="R36" i="22"/>
  <c r="Q120" i="22"/>
  <c r="R47" i="20"/>
  <c r="Q157" i="20"/>
  <c r="J72" i="3"/>
  <c r="J121" i="3"/>
  <c r="U16" i="19"/>
  <c r="R71" i="22"/>
  <c r="T100" i="22"/>
  <c r="T52" i="22"/>
  <c r="Q13" i="19"/>
  <c r="Q71" i="22"/>
  <c r="R100" i="22"/>
  <c r="R78" i="22"/>
  <c r="R52" i="22"/>
  <c r="T120" i="22"/>
  <c r="T45" i="19"/>
  <c r="Q68" i="20"/>
  <c r="Q58" i="21"/>
  <c r="T88" i="21"/>
  <c r="R82" i="21"/>
  <c r="R49" i="21"/>
  <c r="Q58" i="20"/>
  <c r="Q124" i="20"/>
  <c r="S84" i="21"/>
  <c r="J51" i="8"/>
  <c r="S65" i="22"/>
  <c r="Q64" i="22"/>
  <c r="Q36" i="22"/>
  <c r="Q153" i="22"/>
  <c r="R122" i="22"/>
  <c r="T64" i="22"/>
  <c r="J78" i="3"/>
  <c r="R58" i="20"/>
  <c r="R68" i="20"/>
  <c r="R125" i="20"/>
  <c r="R157" i="20"/>
  <c r="R124" i="20"/>
  <c r="Q78" i="22"/>
  <c r="Q124" i="22"/>
  <c r="Q128" i="22"/>
  <c r="T124" i="22"/>
  <c r="R124" i="22"/>
  <c r="R128" i="22"/>
  <c r="J124" i="3"/>
  <c r="Q47" i="20"/>
  <c r="J93" i="3"/>
  <c r="J76" i="3"/>
  <c r="J66" i="3"/>
  <c r="J65" i="3"/>
  <c r="J126" i="3"/>
  <c r="J31" i="3"/>
  <c r="J161" i="3"/>
  <c r="AI161" i="3" s="1"/>
  <c r="J99" i="3"/>
  <c r="R64" i="20"/>
  <c r="J60" i="3"/>
  <c r="Q64" i="20"/>
  <c r="J56" i="3"/>
  <c r="J53" i="3"/>
  <c r="J154" i="3"/>
  <c r="AI154" i="3" s="1"/>
  <c r="Q45" i="19"/>
  <c r="S87" i="22"/>
  <c r="T153" i="22"/>
  <c r="R153" i="22"/>
  <c r="T36" i="22"/>
  <c r="Q122" i="22"/>
  <c r="T58" i="20"/>
  <c r="T68" i="20"/>
  <c r="T125" i="20"/>
  <c r="T157" i="20"/>
  <c r="T124" i="20"/>
  <c r="T64" i="20"/>
  <c r="T78" i="22"/>
  <c r="J12" i="8"/>
  <c r="S49" i="22"/>
  <c r="S34" i="22"/>
  <c r="S162" i="22"/>
  <c r="S109" i="22"/>
  <c r="S11" i="22"/>
  <c r="S125" i="22"/>
  <c r="T83" i="22"/>
  <c r="T109" i="22"/>
  <c r="T162" i="22"/>
  <c r="Q83" i="22"/>
  <c r="Q109" i="22"/>
  <c r="Q162" i="22"/>
  <c r="Q11" i="22"/>
  <c r="Q125" i="22"/>
  <c r="Q34" i="22"/>
  <c r="Q49" i="22"/>
  <c r="Q65" i="22"/>
  <c r="Q87" i="22"/>
  <c r="T11" i="22"/>
  <c r="T125" i="22"/>
  <c r="T34" i="22"/>
  <c r="T49" i="22"/>
  <c r="T65" i="22"/>
  <c r="T87" i="22"/>
  <c r="T118" i="20"/>
  <c r="T103" i="20"/>
  <c r="T96" i="20"/>
  <c r="T99" i="20"/>
  <c r="T139" i="20"/>
  <c r="R139" i="20"/>
  <c r="T53" i="20"/>
  <c r="T146" i="20"/>
  <c r="T69" i="20"/>
  <c r="T49" i="20"/>
  <c r="T128" i="22"/>
  <c r="T71" i="22"/>
  <c r="J57" i="8"/>
  <c r="J72" i="8"/>
  <c r="J56" i="8"/>
  <c r="T84" i="19"/>
  <c r="R84" i="19"/>
  <c r="T59" i="19"/>
  <c r="R59" i="19"/>
  <c r="R13" i="19"/>
  <c r="T54" i="19"/>
  <c r="R54" i="19"/>
  <c r="Q54" i="19"/>
  <c r="T64" i="19"/>
  <c r="R64" i="19"/>
  <c r="Q64" i="19"/>
  <c r="T82" i="21"/>
  <c r="T49" i="21"/>
  <c r="J85" i="8"/>
  <c r="AI85" i="8" s="1"/>
  <c r="R84" i="21"/>
  <c r="T84" i="21"/>
  <c r="T37" i="21"/>
  <c r="R37" i="21"/>
  <c r="Q37" i="21"/>
  <c r="T13" i="19"/>
  <c r="R39" i="21"/>
  <c r="T11" i="21"/>
  <c r="R11" i="21"/>
  <c r="Q11" i="21"/>
  <c r="AB87" i="8"/>
  <c r="AJ87" i="8" s="1"/>
  <c r="AB7" i="3"/>
  <c r="T87" i="19"/>
  <c r="R87" i="19"/>
  <c r="Q87" i="19"/>
  <c r="AB49" i="3"/>
  <c r="AB155" i="3"/>
  <c r="AB42" i="3"/>
  <c r="AB6" i="3"/>
  <c r="AB13" i="3"/>
  <c r="T77" i="20"/>
  <c r="R86" i="21"/>
  <c r="T80" i="21"/>
  <c r="T51" i="23"/>
  <c r="R51" i="23"/>
  <c r="R29" i="23"/>
  <c r="T29" i="23"/>
  <c r="Q29" i="23"/>
  <c r="R38" i="23"/>
  <c r="S38" i="23"/>
  <c r="Q19" i="23"/>
  <c r="T50" i="23"/>
  <c r="R50" i="23"/>
  <c r="T8" i="23"/>
  <c r="R8" i="23"/>
  <c r="T47" i="24"/>
  <c r="T61" i="24"/>
  <c r="T62" i="24"/>
  <c r="T33" i="24"/>
  <c r="AB65" i="5"/>
  <c r="R36" i="24"/>
  <c r="Q36" i="24"/>
  <c r="T43" i="24"/>
  <c r="R43" i="24"/>
  <c r="T68" i="24"/>
  <c r="T78" i="24"/>
  <c r="R68" i="24"/>
  <c r="R60" i="24"/>
  <c r="R78" i="24"/>
  <c r="AB60" i="5"/>
  <c r="AB82" i="3"/>
  <c r="T57" i="23"/>
  <c r="T65" i="23"/>
  <c r="Q60" i="24"/>
  <c r="T60" i="24"/>
  <c r="Q78" i="24"/>
  <c r="AB35" i="5"/>
  <c r="AB28" i="5"/>
  <c r="T22" i="23"/>
  <c r="T34" i="23"/>
  <c r="R22" i="23"/>
  <c r="R34" i="23"/>
  <c r="Q22" i="23"/>
  <c r="Q34" i="23"/>
  <c r="Q37" i="24"/>
  <c r="Q32" i="24"/>
  <c r="T32" i="24"/>
  <c r="AB70" i="5"/>
  <c r="AI70" i="5" s="1"/>
  <c r="AB77" i="5"/>
  <c r="AJ77" i="5" s="1"/>
  <c r="T75" i="23"/>
  <c r="T68" i="23"/>
  <c r="T63" i="24"/>
  <c r="R63" i="24"/>
  <c r="Q68" i="24"/>
  <c r="Q63" i="24"/>
  <c r="AB73" i="5"/>
  <c r="AJ73" i="5" s="1"/>
  <c r="T77" i="23"/>
  <c r="T53" i="24"/>
  <c r="R53" i="24"/>
  <c r="AB75" i="8"/>
  <c r="AB88" i="8"/>
  <c r="T88" i="19"/>
  <c r="T75" i="19"/>
  <c r="T86" i="21"/>
  <c r="Q80" i="21"/>
  <c r="Q37" i="19"/>
  <c r="Q39" i="21"/>
  <c r="T39" i="21"/>
  <c r="AB36" i="8"/>
  <c r="T37" i="19"/>
  <c r="R37" i="19"/>
  <c r="R41" i="22"/>
  <c r="R157" i="22"/>
  <c r="Q41" i="22"/>
  <c r="R81" i="22"/>
  <c r="T6" i="22"/>
  <c r="R7" i="22"/>
  <c r="R6" i="22"/>
  <c r="R27" i="22"/>
  <c r="Q81" i="22"/>
  <c r="Q6" i="22"/>
  <c r="Q27" i="22"/>
  <c r="Q77" i="20"/>
  <c r="V82" i="3"/>
  <c r="R77" i="20"/>
  <c r="T81" i="22"/>
  <c r="R50" i="20"/>
  <c r="R148" i="20"/>
  <c r="Q35" i="20"/>
  <c r="R6" i="20"/>
  <c r="T50" i="20"/>
  <c r="T6" i="20"/>
  <c r="Q50" i="20"/>
  <c r="Q148" i="20"/>
  <c r="Q6" i="20"/>
  <c r="R12" i="20"/>
  <c r="V13" i="3"/>
  <c r="T27" i="22"/>
  <c r="V42" i="3"/>
  <c r="Q12" i="20"/>
  <c r="T12" i="20"/>
  <c r="V6" i="3"/>
  <c r="V49" i="3"/>
  <c r="V155" i="3"/>
  <c r="T45" i="22"/>
  <c r="R45" i="22"/>
  <c r="Q45" i="22"/>
  <c r="Q157" i="22"/>
  <c r="Q7" i="22"/>
  <c r="T41" i="22"/>
  <c r="T7" i="22"/>
  <c r="T157" i="22"/>
  <c r="T148" i="20"/>
  <c r="T35" i="20"/>
  <c r="R35" i="20"/>
  <c r="V7" i="3"/>
  <c r="T7" i="20"/>
  <c r="R7" i="20"/>
  <c r="Q7" i="20"/>
  <c r="E166" i="26"/>
  <c r="G166" i="26"/>
  <c r="E167" i="26"/>
  <c r="G167" i="26"/>
  <c r="F334" i="26"/>
  <c r="F330" i="26"/>
  <c r="G330" i="26"/>
  <c r="E333" i="26"/>
  <c r="F333" i="26"/>
  <c r="E335" i="26"/>
  <c r="F335" i="26"/>
  <c r="E337" i="26"/>
  <c r="F337" i="26"/>
  <c r="E338" i="26"/>
  <c r="F338" i="26"/>
  <c r="E339" i="26"/>
  <c r="F339" i="26"/>
  <c r="E340" i="26"/>
  <c r="F340" i="26"/>
  <c r="E341" i="26"/>
  <c r="G341" i="26"/>
  <c r="U49" i="21" l="1"/>
  <c r="U100" i="22"/>
  <c r="AM45" i="5"/>
  <c r="AL45" i="5"/>
  <c r="U77" i="23"/>
  <c r="AK45" i="5"/>
  <c r="U57" i="23"/>
  <c r="U75" i="23"/>
  <c r="U33" i="24"/>
  <c r="U37" i="24"/>
  <c r="U61" i="24"/>
  <c r="AI99" i="3"/>
  <c r="AK44" i="5"/>
  <c r="AJ121" i="3"/>
  <c r="AK121" i="3" s="1"/>
  <c r="AI126" i="3"/>
  <c r="AK21" i="3"/>
  <c r="AL44" i="5"/>
  <c r="AN44" i="5"/>
  <c r="AI60" i="5"/>
  <c r="AM21" i="3"/>
  <c r="U88" i="21"/>
  <c r="AI93" i="3"/>
  <c r="AI75" i="8"/>
  <c r="AN21" i="3"/>
  <c r="AJ53" i="5"/>
  <c r="AK53" i="5" s="1"/>
  <c r="AI49" i="5"/>
  <c r="AI78" i="3"/>
  <c r="AK66" i="8"/>
  <c r="AN66" i="8"/>
  <c r="AM66" i="8"/>
  <c r="AL14" i="8"/>
  <c r="AJ88" i="8"/>
  <c r="AN88" i="8" s="1"/>
  <c r="AN14" i="8"/>
  <c r="AK14" i="8"/>
  <c r="AI36" i="5"/>
  <c r="U43" i="24"/>
  <c r="U30" i="24"/>
  <c r="U36" i="24"/>
  <c r="U47" i="24"/>
  <c r="U65" i="23"/>
  <c r="AI21" i="5"/>
  <c r="AJ22" i="5"/>
  <c r="AN22" i="5" s="1"/>
  <c r="AK55" i="8"/>
  <c r="AI47" i="5"/>
  <c r="AL74" i="8"/>
  <c r="AL55" i="8"/>
  <c r="AK74" i="8"/>
  <c r="AM74" i="8"/>
  <c r="AN55" i="8"/>
  <c r="AI57" i="8"/>
  <c r="AJ56" i="8"/>
  <c r="AK56" i="8" s="1"/>
  <c r="AJ12" i="8"/>
  <c r="AN12" i="8" s="1"/>
  <c r="U50" i="23"/>
  <c r="AK33" i="3"/>
  <c r="AM33" i="3"/>
  <c r="AI65" i="5"/>
  <c r="AN33" i="3"/>
  <c r="AL22" i="8"/>
  <c r="AI26" i="5"/>
  <c r="AJ60" i="3"/>
  <c r="AN60" i="3" s="1"/>
  <c r="AM54" i="5"/>
  <c r="AM61" i="8"/>
  <c r="AM22" i="8"/>
  <c r="AN54" i="5"/>
  <c r="AJ28" i="5"/>
  <c r="AL28" i="5" s="1"/>
  <c r="AK54" i="5"/>
  <c r="AJ35" i="5"/>
  <c r="AK35" i="5" s="1"/>
  <c r="AL18" i="8"/>
  <c r="AK18" i="8"/>
  <c r="AI72" i="8"/>
  <c r="AN61" i="8"/>
  <c r="AK22" i="8"/>
  <c r="AL61" i="8"/>
  <c r="AN18" i="8"/>
  <c r="AJ36" i="8"/>
  <c r="AK36" i="8" s="1"/>
  <c r="AJ51" i="8"/>
  <c r="AL51" i="8" s="1"/>
  <c r="AI53" i="3"/>
  <c r="AI76" i="3"/>
  <c r="AL59" i="3"/>
  <c r="AN59" i="3"/>
  <c r="AK59" i="3"/>
  <c r="AI51" i="5"/>
  <c r="AI65" i="3"/>
  <c r="AK58" i="3"/>
  <c r="AN58" i="3"/>
  <c r="AM58" i="3"/>
  <c r="AI66" i="3"/>
  <c r="AJ124" i="3"/>
  <c r="AN124" i="3" s="1"/>
  <c r="AI31" i="3"/>
  <c r="U62" i="24"/>
  <c r="AN125" i="3"/>
  <c r="AM125" i="3"/>
  <c r="AL125" i="3"/>
  <c r="AI72" i="3"/>
  <c r="AJ56" i="3"/>
  <c r="AK56" i="3" s="1"/>
  <c r="AL39" i="8"/>
  <c r="AK39" i="8"/>
  <c r="AM39" i="8"/>
  <c r="U86" i="21"/>
  <c r="AM30" i="8"/>
  <c r="AL30" i="8"/>
  <c r="AK28" i="8"/>
  <c r="AK30" i="8"/>
  <c r="AL28" i="8"/>
  <c r="AN28" i="8"/>
  <c r="U45" i="19"/>
  <c r="U128" i="22"/>
  <c r="U83" i="22"/>
  <c r="U153" i="22"/>
  <c r="U120" i="22"/>
  <c r="U52" i="22"/>
  <c r="U88" i="19"/>
  <c r="U71" i="22"/>
  <c r="U122" i="22"/>
  <c r="U124" i="22"/>
  <c r="U96" i="20"/>
  <c r="U99" i="20"/>
  <c r="U82" i="21"/>
  <c r="U103" i="20"/>
  <c r="U58" i="21"/>
  <c r="U118" i="20"/>
  <c r="U58" i="20"/>
  <c r="U146" i="20"/>
  <c r="U125" i="20"/>
  <c r="U49" i="20"/>
  <c r="U69" i="20"/>
  <c r="U53" i="20"/>
  <c r="U19" i="23"/>
  <c r="U55" i="23"/>
  <c r="U51" i="23"/>
  <c r="U68" i="23"/>
  <c r="U8" i="23"/>
  <c r="U29" i="23"/>
  <c r="AJ51" i="5"/>
  <c r="AM51" i="5" s="1"/>
  <c r="AJ49" i="5"/>
  <c r="AN49" i="5" s="1"/>
  <c r="AJ36" i="5"/>
  <c r="AN36" i="5" s="1"/>
  <c r="U157" i="20"/>
  <c r="AJ72" i="3"/>
  <c r="AM72" i="3" s="1"/>
  <c r="AJ21" i="5"/>
  <c r="AK21" i="5" s="1"/>
  <c r="U48" i="23"/>
  <c r="U53" i="24"/>
  <c r="U78" i="24"/>
  <c r="U7" i="24"/>
  <c r="AJ47" i="5"/>
  <c r="AL47" i="5" s="1"/>
  <c r="AJ26" i="5"/>
  <c r="AK26" i="5" s="1"/>
  <c r="U68" i="24"/>
  <c r="AI22" i="5"/>
  <c r="AI53" i="5"/>
  <c r="U64" i="19"/>
  <c r="U75" i="19"/>
  <c r="AI51" i="8"/>
  <c r="U84" i="19"/>
  <c r="U36" i="22"/>
  <c r="U47" i="20"/>
  <c r="AI121" i="3"/>
  <c r="U139" i="20"/>
  <c r="U68" i="20"/>
  <c r="U13" i="19"/>
  <c r="U64" i="22"/>
  <c r="U78" i="22"/>
  <c r="U59" i="19"/>
  <c r="U124" i="20"/>
  <c r="U84" i="21"/>
  <c r="U39" i="21"/>
  <c r="U64" i="20"/>
  <c r="AJ78" i="3"/>
  <c r="AM78" i="3" s="1"/>
  <c r="U125" i="22"/>
  <c r="U109" i="22"/>
  <c r="U162" i="22"/>
  <c r="AJ93" i="3"/>
  <c r="AL93" i="3" s="1"/>
  <c r="AJ76" i="3"/>
  <c r="AK76" i="3" s="1"/>
  <c r="AJ161" i="3"/>
  <c r="AK161" i="3" s="1"/>
  <c r="AJ66" i="3"/>
  <c r="AN66" i="3" s="1"/>
  <c r="AI124" i="3"/>
  <c r="AJ65" i="3"/>
  <c r="AM65" i="3" s="1"/>
  <c r="AJ154" i="3"/>
  <c r="AL154" i="3" s="1"/>
  <c r="AI60" i="3"/>
  <c r="AI56" i="3"/>
  <c r="AJ31" i="3"/>
  <c r="AM31" i="3" s="1"/>
  <c r="AJ126" i="3"/>
  <c r="AK126" i="3" s="1"/>
  <c r="AJ99" i="3"/>
  <c r="AL99" i="3" s="1"/>
  <c r="AJ53" i="3"/>
  <c r="AM53" i="3" s="1"/>
  <c r="AJ72" i="8"/>
  <c r="AN72" i="8" s="1"/>
  <c r="U87" i="22"/>
  <c r="AI12" i="8"/>
  <c r="AJ57" i="8"/>
  <c r="AL57" i="8" s="1"/>
  <c r="U11" i="22"/>
  <c r="U65" i="22"/>
  <c r="U34" i="22"/>
  <c r="U49" i="22"/>
  <c r="AI56" i="8"/>
  <c r="AJ7" i="3"/>
  <c r="AL7" i="3" s="1"/>
  <c r="U54" i="19"/>
  <c r="AJ85" i="8"/>
  <c r="AL85" i="8" s="1"/>
  <c r="AI87" i="8"/>
  <c r="U37" i="21"/>
  <c r="U87" i="19"/>
  <c r="AI36" i="8"/>
  <c r="AI49" i="3"/>
  <c r="U80" i="21"/>
  <c r="AI155" i="3"/>
  <c r="AI82" i="3"/>
  <c r="U11" i="21"/>
  <c r="U6" i="20"/>
  <c r="AI42" i="3"/>
  <c r="AJ75" i="8"/>
  <c r="AL75" i="8" s="1"/>
  <c r="U7" i="22"/>
  <c r="AI13" i="3"/>
  <c r="U6" i="22"/>
  <c r="AI88" i="8"/>
  <c r="AJ6" i="3"/>
  <c r="AL6" i="3" s="1"/>
  <c r="U77" i="20"/>
  <c r="U38" i="23"/>
  <c r="AJ65" i="5"/>
  <c r="AN65" i="5" s="1"/>
  <c r="AJ60" i="5"/>
  <c r="AM60" i="5" s="1"/>
  <c r="U63" i="24"/>
  <c r="U32" i="24"/>
  <c r="U60" i="24"/>
  <c r="U27" i="22"/>
  <c r="U41" i="22"/>
  <c r="U50" i="20"/>
  <c r="AI28" i="5"/>
  <c r="AI35" i="5"/>
  <c r="AJ70" i="5"/>
  <c r="AK70" i="5" s="1"/>
  <c r="AI77" i="5"/>
  <c r="U22" i="23"/>
  <c r="U34" i="23"/>
  <c r="AM77" i="5"/>
  <c r="AK77" i="5"/>
  <c r="AL77" i="5"/>
  <c r="AN77" i="5"/>
  <c r="AI73" i="5"/>
  <c r="AK73" i="5"/>
  <c r="AL73" i="5"/>
  <c r="AM73" i="5"/>
  <c r="AN73" i="5"/>
  <c r="AK87" i="8"/>
  <c r="AL87" i="8"/>
  <c r="AM87" i="8"/>
  <c r="AN87" i="8"/>
  <c r="U37" i="19"/>
  <c r="U81" i="22"/>
  <c r="U157" i="22"/>
  <c r="AJ82" i="3"/>
  <c r="AL82" i="3" s="1"/>
  <c r="U148" i="20"/>
  <c r="U12" i="20"/>
  <c r="U35" i="20"/>
  <c r="AJ13" i="3"/>
  <c r="AN13" i="3" s="1"/>
  <c r="U7" i="20"/>
  <c r="AJ42" i="3"/>
  <c r="AN42" i="3" s="1"/>
  <c r="AJ155" i="3"/>
  <c r="AK155" i="3" s="1"/>
  <c r="AI6" i="3"/>
  <c r="AJ49" i="3"/>
  <c r="AK49" i="3" s="1"/>
  <c r="U45" i="22"/>
  <c r="AI7" i="3"/>
  <c r="E86" i="3"/>
  <c r="F86" i="3"/>
  <c r="G86" i="3" s="1"/>
  <c r="H86" i="3"/>
  <c r="I86" i="3"/>
  <c r="K86" i="3"/>
  <c r="L86" i="3"/>
  <c r="M86" i="3" s="1"/>
  <c r="N86" i="3"/>
  <c r="O86" i="3"/>
  <c r="P86" i="3" s="1"/>
  <c r="Q86" i="3"/>
  <c r="R86" i="3"/>
  <c r="S86" i="3" s="1"/>
  <c r="T86" i="3"/>
  <c r="U86" i="3"/>
  <c r="W86" i="3"/>
  <c r="X86" i="3"/>
  <c r="Z86" i="3"/>
  <c r="AA86" i="3"/>
  <c r="AC86" i="3"/>
  <c r="AD86" i="3"/>
  <c r="AE86" i="3" s="1"/>
  <c r="AF86" i="3"/>
  <c r="AG86" i="3"/>
  <c r="AH86" i="3" s="1"/>
  <c r="F62" i="26"/>
  <c r="G62" i="26"/>
  <c r="F63" i="26"/>
  <c r="G63" i="26"/>
  <c r="F64" i="26"/>
  <c r="G64" i="26"/>
  <c r="O76" i="22"/>
  <c r="P76" i="22"/>
  <c r="Q76" i="22" s="1"/>
  <c r="O130" i="20"/>
  <c r="P130" i="20"/>
  <c r="S130" i="20" s="1"/>
  <c r="F177" i="26"/>
  <c r="G177" i="26"/>
  <c r="E160" i="3"/>
  <c r="F160" i="3"/>
  <c r="G160" i="3" s="1"/>
  <c r="H160" i="3"/>
  <c r="I160" i="3"/>
  <c r="J160" i="3" s="1"/>
  <c r="K160" i="3"/>
  <c r="L160" i="3"/>
  <c r="M160" i="3" s="1"/>
  <c r="N160" i="3"/>
  <c r="O160" i="3"/>
  <c r="P160" i="3" s="1"/>
  <c r="Q160" i="3"/>
  <c r="R160" i="3"/>
  <c r="S160" i="3" s="1"/>
  <c r="T160" i="3"/>
  <c r="U160" i="3"/>
  <c r="W160" i="3"/>
  <c r="X160" i="3"/>
  <c r="Y160" i="3" s="1"/>
  <c r="Z160" i="3"/>
  <c r="AA160" i="3"/>
  <c r="AB160" i="3" s="1"/>
  <c r="AC160" i="3"/>
  <c r="AD160" i="3"/>
  <c r="AE160" i="3" s="1"/>
  <c r="AF160" i="3"/>
  <c r="AG160" i="3"/>
  <c r="AH160" i="3" s="1"/>
  <c r="O160" i="22"/>
  <c r="P160" i="22"/>
  <c r="S160" i="22" s="1"/>
  <c r="O152" i="20"/>
  <c r="P152" i="20"/>
  <c r="S152" i="20" s="1"/>
  <c r="F260" i="26"/>
  <c r="G260" i="26"/>
  <c r="F261" i="26"/>
  <c r="G261" i="26"/>
  <c r="E113" i="3"/>
  <c r="F113" i="3"/>
  <c r="G113" i="3" s="1"/>
  <c r="H113" i="3"/>
  <c r="I113" i="3"/>
  <c r="J113" i="3" s="1"/>
  <c r="K113" i="3"/>
  <c r="L113" i="3"/>
  <c r="N113" i="3"/>
  <c r="O113" i="3"/>
  <c r="P113" i="3" s="1"/>
  <c r="Q113" i="3"/>
  <c r="R113" i="3"/>
  <c r="S113" i="3" s="1"/>
  <c r="T113" i="3"/>
  <c r="U113" i="3"/>
  <c r="W113" i="3"/>
  <c r="X113" i="3"/>
  <c r="Y113" i="3" s="1"/>
  <c r="Z113" i="3"/>
  <c r="AA113" i="3"/>
  <c r="AB113" i="3" s="1"/>
  <c r="AC113" i="3"/>
  <c r="AD113" i="3"/>
  <c r="AE113" i="3" s="1"/>
  <c r="AF113" i="3"/>
  <c r="AG113" i="3"/>
  <c r="AH113" i="3" s="1"/>
  <c r="E57" i="3"/>
  <c r="F57" i="3"/>
  <c r="H57" i="3"/>
  <c r="I57" i="3"/>
  <c r="K57" i="3"/>
  <c r="L57" i="3"/>
  <c r="N57" i="3"/>
  <c r="O57" i="3"/>
  <c r="Q57" i="3"/>
  <c r="R57" i="3"/>
  <c r="T57" i="3"/>
  <c r="U57" i="3"/>
  <c r="W57" i="3"/>
  <c r="X57" i="3"/>
  <c r="Y57" i="3" s="1"/>
  <c r="Z57" i="3"/>
  <c r="AA57" i="3"/>
  <c r="AB57" i="3" s="1"/>
  <c r="AC57" i="3"/>
  <c r="AD57" i="3"/>
  <c r="AF57" i="3"/>
  <c r="AG57" i="3"/>
  <c r="AH57" i="3" s="1"/>
  <c r="O116" i="22"/>
  <c r="P116" i="22"/>
  <c r="S116" i="22" s="1"/>
  <c r="O42" i="22"/>
  <c r="P42" i="22"/>
  <c r="S42" i="22" s="1"/>
  <c r="O113" i="20"/>
  <c r="P113" i="20"/>
  <c r="S113" i="20" s="1"/>
  <c r="O75" i="20"/>
  <c r="P75" i="20"/>
  <c r="S75" i="20" s="1"/>
  <c r="F59" i="26"/>
  <c r="G59" i="26"/>
  <c r="F60" i="26"/>
  <c r="G60" i="26"/>
  <c r="F65" i="26"/>
  <c r="G65" i="26"/>
  <c r="E86" i="26"/>
  <c r="F86" i="26"/>
  <c r="F66" i="26"/>
  <c r="G66" i="26"/>
  <c r="F67" i="26"/>
  <c r="G67" i="26"/>
  <c r="F68" i="26"/>
  <c r="G68" i="26"/>
  <c r="F69" i="26"/>
  <c r="G69" i="26"/>
  <c r="F70" i="26"/>
  <c r="G70" i="26"/>
  <c r="F73" i="26"/>
  <c r="G73" i="26"/>
  <c r="F72" i="26"/>
  <c r="G72" i="26"/>
  <c r="F75" i="26"/>
  <c r="G75" i="26"/>
  <c r="F76" i="26"/>
  <c r="G76" i="26"/>
  <c r="F77" i="26"/>
  <c r="G77" i="26"/>
  <c r="F78" i="26"/>
  <c r="G78" i="26"/>
  <c r="F80" i="26"/>
  <c r="G80" i="26"/>
  <c r="F88" i="26"/>
  <c r="G88" i="26"/>
  <c r="F81" i="26"/>
  <c r="G81" i="26"/>
  <c r="E90" i="26"/>
  <c r="F90" i="26"/>
  <c r="F82" i="26"/>
  <c r="G82" i="26"/>
  <c r="F83" i="26"/>
  <c r="G83" i="26"/>
  <c r="E85" i="3"/>
  <c r="F85" i="3"/>
  <c r="H85" i="3"/>
  <c r="I85" i="3"/>
  <c r="K85" i="3"/>
  <c r="L85" i="3"/>
  <c r="M85" i="3" s="1"/>
  <c r="N85" i="3"/>
  <c r="O85" i="3"/>
  <c r="P85" i="3" s="1"/>
  <c r="Q85" i="3"/>
  <c r="R85" i="3"/>
  <c r="S85" i="3" s="1"/>
  <c r="T85" i="3"/>
  <c r="U85" i="3"/>
  <c r="W85" i="3"/>
  <c r="X85" i="3"/>
  <c r="Y85" i="3" s="1"/>
  <c r="Z85" i="3"/>
  <c r="AA85" i="3"/>
  <c r="AB85" i="3" s="1"/>
  <c r="AC85" i="3"/>
  <c r="AD85" i="3"/>
  <c r="AE85" i="3" s="1"/>
  <c r="AF85" i="3"/>
  <c r="AG85" i="3"/>
  <c r="AH85" i="3" s="1"/>
  <c r="E15" i="3"/>
  <c r="F15" i="3"/>
  <c r="H15" i="3"/>
  <c r="I15" i="3"/>
  <c r="K15" i="3"/>
  <c r="L15" i="3"/>
  <c r="N15" i="3"/>
  <c r="O15" i="3"/>
  <c r="Q15" i="3"/>
  <c r="R15" i="3"/>
  <c r="S15" i="3" s="1"/>
  <c r="T15" i="3"/>
  <c r="U15" i="3"/>
  <c r="W15" i="3"/>
  <c r="X15" i="3"/>
  <c r="Y15" i="3" s="1"/>
  <c r="Z15" i="3"/>
  <c r="AA15" i="3"/>
  <c r="AB15" i="3" s="1"/>
  <c r="AC15" i="3"/>
  <c r="AD15" i="3"/>
  <c r="AE15" i="3" s="1"/>
  <c r="AF15" i="3"/>
  <c r="AG15" i="3"/>
  <c r="AH15" i="3" s="1"/>
  <c r="E71" i="3"/>
  <c r="F71" i="3"/>
  <c r="H71" i="3"/>
  <c r="I71" i="3"/>
  <c r="K71" i="3"/>
  <c r="L71" i="3"/>
  <c r="M71" i="3" s="1"/>
  <c r="N71" i="3"/>
  <c r="O71" i="3"/>
  <c r="P71" i="3" s="1"/>
  <c r="Q71" i="3"/>
  <c r="R71" i="3"/>
  <c r="T71" i="3"/>
  <c r="U71" i="3"/>
  <c r="W71" i="3"/>
  <c r="X71" i="3"/>
  <c r="Y71" i="3" s="1"/>
  <c r="Z71" i="3"/>
  <c r="AA71" i="3"/>
  <c r="AB71" i="3" s="1"/>
  <c r="AC71" i="3"/>
  <c r="AD71" i="3"/>
  <c r="AE71" i="3" s="1"/>
  <c r="AF71" i="3"/>
  <c r="AG71" i="3"/>
  <c r="AH71" i="3" s="1"/>
  <c r="E156" i="3"/>
  <c r="F156" i="3"/>
  <c r="G156" i="3" s="1"/>
  <c r="H156" i="3"/>
  <c r="I156" i="3"/>
  <c r="J156" i="3" s="1"/>
  <c r="K156" i="3"/>
  <c r="L156" i="3"/>
  <c r="M156" i="3" s="1"/>
  <c r="N156" i="3"/>
  <c r="O156" i="3"/>
  <c r="P156" i="3" s="1"/>
  <c r="Q156" i="3"/>
  <c r="R156" i="3"/>
  <c r="S156" i="3" s="1"/>
  <c r="T156" i="3"/>
  <c r="U156" i="3"/>
  <c r="W156" i="3"/>
  <c r="X156" i="3"/>
  <c r="Y156" i="3" s="1"/>
  <c r="Z156" i="3"/>
  <c r="AA156" i="3"/>
  <c r="AB156" i="3" s="1"/>
  <c r="AC156" i="3"/>
  <c r="AD156" i="3"/>
  <c r="AE156" i="3" s="1"/>
  <c r="AF156" i="3"/>
  <c r="AG156" i="3"/>
  <c r="AH156" i="3" s="1"/>
  <c r="E159" i="3"/>
  <c r="F159" i="3"/>
  <c r="G159" i="3" s="1"/>
  <c r="H159" i="3"/>
  <c r="I159" i="3"/>
  <c r="J159" i="3" s="1"/>
  <c r="K159" i="3"/>
  <c r="L159" i="3"/>
  <c r="M159" i="3" s="1"/>
  <c r="N159" i="3"/>
  <c r="O159" i="3"/>
  <c r="P159" i="3" s="1"/>
  <c r="Q159" i="3"/>
  <c r="R159" i="3"/>
  <c r="S159" i="3" s="1"/>
  <c r="T159" i="3"/>
  <c r="U159" i="3"/>
  <c r="W159" i="3"/>
  <c r="X159" i="3"/>
  <c r="Y159" i="3" s="1"/>
  <c r="Z159" i="3"/>
  <c r="AA159" i="3"/>
  <c r="AB159" i="3" s="1"/>
  <c r="AC159" i="3"/>
  <c r="AD159" i="3"/>
  <c r="AE159" i="3" s="1"/>
  <c r="AF159" i="3"/>
  <c r="AG159" i="3"/>
  <c r="AH159" i="3" s="1"/>
  <c r="O95" i="22"/>
  <c r="P95" i="22"/>
  <c r="Q95" i="22" s="1"/>
  <c r="O23" i="22"/>
  <c r="P23" i="22"/>
  <c r="Q23" i="22" s="1"/>
  <c r="O72" i="22"/>
  <c r="P72" i="22"/>
  <c r="Q72" i="22" s="1"/>
  <c r="O156" i="22"/>
  <c r="P156" i="22"/>
  <c r="Q156" i="22" s="1"/>
  <c r="O158" i="22"/>
  <c r="P158" i="22"/>
  <c r="Q158" i="22" s="1"/>
  <c r="O56" i="20"/>
  <c r="P56" i="20"/>
  <c r="R56" i="20" s="1"/>
  <c r="O15" i="20"/>
  <c r="P15" i="20"/>
  <c r="R15" i="20" s="1"/>
  <c r="O63" i="20"/>
  <c r="P63" i="20"/>
  <c r="R63" i="20" s="1"/>
  <c r="O159" i="20"/>
  <c r="P159" i="20"/>
  <c r="R159" i="20" s="1"/>
  <c r="O160" i="20"/>
  <c r="P160" i="20"/>
  <c r="R160" i="20" s="1"/>
  <c r="F126" i="26"/>
  <c r="G126" i="26"/>
  <c r="F127" i="26"/>
  <c r="G127" i="26"/>
  <c r="F128" i="26"/>
  <c r="G128" i="26"/>
  <c r="F129" i="26"/>
  <c r="G129" i="26"/>
  <c r="F130" i="26"/>
  <c r="G130" i="26"/>
  <c r="F131" i="26"/>
  <c r="G131" i="26"/>
  <c r="F132" i="26"/>
  <c r="G132" i="26"/>
  <c r="F133" i="26"/>
  <c r="G133" i="26"/>
  <c r="F134" i="26"/>
  <c r="G134" i="26"/>
  <c r="F135" i="26"/>
  <c r="G135" i="26"/>
  <c r="F136" i="26"/>
  <c r="G136" i="26"/>
  <c r="F137" i="26"/>
  <c r="G137" i="26"/>
  <c r="F138" i="26"/>
  <c r="G138" i="26"/>
  <c r="F139" i="26"/>
  <c r="G139" i="26"/>
  <c r="F160" i="26"/>
  <c r="F140" i="26"/>
  <c r="G140" i="26"/>
  <c r="F143" i="26"/>
  <c r="G143" i="26"/>
  <c r="F144" i="26"/>
  <c r="G144" i="26"/>
  <c r="F141" i="26"/>
  <c r="G141" i="26"/>
  <c r="F145" i="26"/>
  <c r="G145" i="26"/>
  <c r="F146" i="26"/>
  <c r="G146" i="26"/>
  <c r="F147" i="26"/>
  <c r="G147" i="26"/>
  <c r="F148" i="26"/>
  <c r="G148" i="26"/>
  <c r="E109" i="3"/>
  <c r="F109" i="3"/>
  <c r="H109" i="3"/>
  <c r="I109" i="3"/>
  <c r="J109" i="3" s="1"/>
  <c r="K109" i="3"/>
  <c r="L109" i="3"/>
  <c r="M109" i="3" s="1"/>
  <c r="N109" i="3"/>
  <c r="O109" i="3"/>
  <c r="P109" i="3" s="1"/>
  <c r="Q109" i="3"/>
  <c r="R109" i="3"/>
  <c r="S109" i="3" s="1"/>
  <c r="T109" i="3"/>
  <c r="U109" i="3"/>
  <c r="W109" i="3"/>
  <c r="X109" i="3"/>
  <c r="Y109" i="3" s="1"/>
  <c r="Z109" i="3"/>
  <c r="AA109" i="3"/>
  <c r="AB109" i="3" s="1"/>
  <c r="AC109" i="3"/>
  <c r="AD109" i="3"/>
  <c r="AE109" i="3" s="1"/>
  <c r="AF109" i="3"/>
  <c r="AG109" i="3"/>
  <c r="AH109" i="3" s="1"/>
  <c r="E123" i="3"/>
  <c r="F123" i="3"/>
  <c r="G123" i="3" s="1"/>
  <c r="H123" i="3"/>
  <c r="I123" i="3"/>
  <c r="J123" i="3" s="1"/>
  <c r="K123" i="3"/>
  <c r="L123" i="3"/>
  <c r="M123" i="3" s="1"/>
  <c r="N123" i="3"/>
  <c r="O123" i="3"/>
  <c r="P123" i="3" s="1"/>
  <c r="Q123" i="3"/>
  <c r="R123" i="3"/>
  <c r="S123" i="3" s="1"/>
  <c r="T123" i="3"/>
  <c r="U123" i="3"/>
  <c r="W123" i="3"/>
  <c r="X123" i="3"/>
  <c r="Y123" i="3" s="1"/>
  <c r="Z123" i="3"/>
  <c r="AA123" i="3"/>
  <c r="AC123" i="3"/>
  <c r="AD123" i="3"/>
  <c r="AE123" i="3" s="1"/>
  <c r="AF123" i="3"/>
  <c r="AG123" i="3"/>
  <c r="AH123" i="3" s="1"/>
  <c r="E104" i="3"/>
  <c r="F104" i="3"/>
  <c r="H104" i="3"/>
  <c r="I104" i="3"/>
  <c r="J104" i="3" s="1"/>
  <c r="K104" i="3"/>
  <c r="L104" i="3"/>
  <c r="N104" i="3"/>
  <c r="O104" i="3"/>
  <c r="P104" i="3" s="1"/>
  <c r="Q104" i="3"/>
  <c r="R104" i="3"/>
  <c r="S104" i="3" s="1"/>
  <c r="T104" i="3"/>
  <c r="U104" i="3"/>
  <c r="W104" i="3"/>
  <c r="X104" i="3"/>
  <c r="Y104" i="3" s="1"/>
  <c r="Z104" i="3"/>
  <c r="AA104" i="3"/>
  <c r="AB104" i="3" s="1"/>
  <c r="AC104" i="3"/>
  <c r="AD104" i="3"/>
  <c r="AE104" i="3" s="1"/>
  <c r="AF104" i="3"/>
  <c r="AG104" i="3"/>
  <c r="AH104" i="3" s="1"/>
  <c r="E46" i="3"/>
  <c r="F46" i="3"/>
  <c r="H46" i="3"/>
  <c r="I46" i="3"/>
  <c r="J46" i="3" s="1"/>
  <c r="K46" i="3"/>
  <c r="L46" i="3"/>
  <c r="N46" i="3"/>
  <c r="O46" i="3"/>
  <c r="P46" i="3" s="1"/>
  <c r="Q46" i="3"/>
  <c r="R46" i="3"/>
  <c r="T46" i="3"/>
  <c r="U46" i="3"/>
  <c r="W46" i="3"/>
  <c r="X46" i="3"/>
  <c r="Y46" i="3" s="1"/>
  <c r="Z46" i="3"/>
  <c r="AA46" i="3"/>
  <c r="AB46" i="3" s="1"/>
  <c r="AC46" i="3"/>
  <c r="AD46" i="3"/>
  <c r="AE46" i="3" s="1"/>
  <c r="AF46" i="3"/>
  <c r="AG46" i="3"/>
  <c r="AH46" i="3" s="1"/>
  <c r="O82" i="20"/>
  <c r="P82" i="20"/>
  <c r="S82" i="20" s="1"/>
  <c r="O123" i="20"/>
  <c r="P123" i="20"/>
  <c r="S123" i="20" s="1"/>
  <c r="O98" i="20"/>
  <c r="P98" i="20"/>
  <c r="S98" i="20" s="1"/>
  <c r="O25" i="20"/>
  <c r="P25" i="20"/>
  <c r="S25" i="20" s="1"/>
  <c r="AE57" i="3" l="1"/>
  <c r="AO45" i="5"/>
  <c r="F123" i="26" s="1"/>
  <c r="P15" i="3"/>
  <c r="P57" i="3"/>
  <c r="S57" i="3"/>
  <c r="AL121" i="3"/>
  <c r="AN121" i="3"/>
  <c r="AM121" i="3"/>
  <c r="AO44" i="5"/>
  <c r="F225" i="26" s="1"/>
  <c r="AO21" i="3"/>
  <c r="E288" i="26" s="1"/>
  <c r="AL53" i="5"/>
  <c r="AN53" i="5"/>
  <c r="AM53" i="5"/>
  <c r="M104" i="3"/>
  <c r="S46" i="3"/>
  <c r="M46" i="3"/>
  <c r="M15" i="3"/>
  <c r="J57" i="3"/>
  <c r="S71" i="3"/>
  <c r="AK22" i="5"/>
  <c r="AO66" i="8"/>
  <c r="G150" i="26" s="1"/>
  <c r="AM88" i="8"/>
  <c r="AL88" i="8"/>
  <c r="AK88" i="8"/>
  <c r="AO14" i="8"/>
  <c r="G334" i="26" s="1"/>
  <c r="AB123" i="3"/>
  <c r="AL22" i="5"/>
  <c r="AM22" i="5"/>
  <c r="Y86" i="3"/>
  <c r="AO55" i="8"/>
  <c r="G214" i="26" s="1"/>
  <c r="AO74" i="8"/>
  <c r="G317" i="26" s="1"/>
  <c r="AL12" i="8"/>
  <c r="AL56" i="8"/>
  <c r="AM12" i="8"/>
  <c r="AN56" i="8"/>
  <c r="AM56" i="8"/>
  <c r="AK12" i="8"/>
  <c r="AB86" i="3"/>
  <c r="AO33" i="3"/>
  <c r="E230" i="26" s="1"/>
  <c r="AK60" i="3"/>
  <c r="AM60" i="3"/>
  <c r="AO22" i="8"/>
  <c r="G319" i="26" s="1"/>
  <c r="AL60" i="3"/>
  <c r="M57" i="3"/>
  <c r="M113" i="3"/>
  <c r="AN28" i="5"/>
  <c r="AM28" i="5"/>
  <c r="AK28" i="5"/>
  <c r="AO54" i="5"/>
  <c r="F296" i="26" s="1"/>
  <c r="AO18" i="8"/>
  <c r="G310" i="26" s="1"/>
  <c r="AN35" i="5"/>
  <c r="AL35" i="5"/>
  <c r="AM35" i="5"/>
  <c r="AO61" i="8"/>
  <c r="G311" i="26" s="1"/>
  <c r="AN36" i="8"/>
  <c r="AL36" i="8"/>
  <c r="AM36" i="8"/>
  <c r="AN51" i="8"/>
  <c r="AM51" i="8"/>
  <c r="AK51" i="8"/>
  <c r="AO59" i="3"/>
  <c r="E176" i="26" s="1"/>
  <c r="AK124" i="3"/>
  <c r="AO58" i="3"/>
  <c r="E71" i="26" s="1"/>
  <c r="AM124" i="3"/>
  <c r="AL124" i="3"/>
  <c r="AM56" i="3"/>
  <c r="AN56" i="3"/>
  <c r="AL56" i="3"/>
  <c r="AO125" i="3"/>
  <c r="E142" i="26" s="1"/>
  <c r="G71" i="3"/>
  <c r="G15" i="3"/>
  <c r="G85" i="3"/>
  <c r="G57" i="3"/>
  <c r="G46" i="3"/>
  <c r="G104" i="3"/>
  <c r="G109" i="3"/>
  <c r="AO39" i="8"/>
  <c r="G320" i="26" s="1"/>
  <c r="AM36" i="5"/>
  <c r="AO30" i="8"/>
  <c r="G316" i="26" s="1"/>
  <c r="AO28" i="8"/>
  <c r="G315" i="26" s="1"/>
  <c r="AL36" i="5"/>
  <c r="AM154" i="3"/>
  <c r="AM49" i="5"/>
  <c r="AL51" i="5"/>
  <c r="AN51" i="5"/>
  <c r="AL49" i="5"/>
  <c r="AK49" i="5"/>
  <c r="AK51" i="5"/>
  <c r="AN21" i="5"/>
  <c r="AM21" i="5"/>
  <c r="AK36" i="5"/>
  <c r="AL21" i="5"/>
  <c r="AL72" i="3"/>
  <c r="AK72" i="3"/>
  <c r="AN72" i="3"/>
  <c r="AN47" i="5"/>
  <c r="AM47" i="5"/>
  <c r="AK47" i="5"/>
  <c r="AN26" i="5"/>
  <c r="AM26" i="5"/>
  <c r="AL26" i="5"/>
  <c r="AK72" i="8"/>
  <c r="AL78" i="3"/>
  <c r="AK78" i="3"/>
  <c r="AK93" i="3"/>
  <c r="AK66" i="3"/>
  <c r="AN78" i="3"/>
  <c r="AL76" i="3"/>
  <c r="AM161" i="3"/>
  <c r="AN99" i="3"/>
  <c r="AM76" i="3"/>
  <c r="AN76" i="3"/>
  <c r="T160" i="20"/>
  <c r="AM72" i="8"/>
  <c r="AL72" i="8"/>
  <c r="AN161" i="3"/>
  <c r="AL161" i="3"/>
  <c r="AN93" i="3"/>
  <c r="AM93" i="3"/>
  <c r="AM66" i="3"/>
  <c r="AL31" i="3"/>
  <c r="AN31" i="3"/>
  <c r="AL66" i="3"/>
  <c r="AK31" i="3"/>
  <c r="AN126" i="3"/>
  <c r="AN65" i="3"/>
  <c r="AL65" i="3"/>
  <c r="AK65" i="3"/>
  <c r="AM126" i="3"/>
  <c r="AK154" i="3"/>
  <c r="AL126" i="3"/>
  <c r="AN154" i="3"/>
  <c r="AK99" i="3"/>
  <c r="AM99" i="3"/>
  <c r="AL53" i="3"/>
  <c r="AN53" i="3"/>
  <c r="AK53" i="3"/>
  <c r="J71" i="3"/>
  <c r="J15" i="3"/>
  <c r="J85" i="3"/>
  <c r="J86" i="3"/>
  <c r="AN57" i="8"/>
  <c r="AM57" i="8"/>
  <c r="AK57" i="8"/>
  <c r="AK7" i="3"/>
  <c r="AM7" i="3"/>
  <c r="AN7" i="3"/>
  <c r="AK85" i="8"/>
  <c r="AN85" i="8"/>
  <c r="AM85" i="8"/>
  <c r="S156" i="22"/>
  <c r="S158" i="22"/>
  <c r="S95" i="22"/>
  <c r="T159" i="20"/>
  <c r="AK75" i="8"/>
  <c r="R158" i="22"/>
  <c r="R156" i="22"/>
  <c r="R95" i="22"/>
  <c r="AK82" i="3"/>
  <c r="R130" i="20"/>
  <c r="T15" i="20"/>
  <c r="T63" i="20"/>
  <c r="AM75" i="8"/>
  <c r="AK6" i="3"/>
  <c r="AN75" i="8"/>
  <c r="AN6" i="3"/>
  <c r="AM6" i="3"/>
  <c r="Q160" i="20"/>
  <c r="Q159" i="20"/>
  <c r="Q63" i="20"/>
  <c r="Q15" i="20"/>
  <c r="AO87" i="8"/>
  <c r="Q152" i="20"/>
  <c r="AK65" i="5"/>
  <c r="AM65" i="5"/>
  <c r="AL65" i="5"/>
  <c r="AK60" i="5"/>
  <c r="AN60" i="5"/>
  <c r="AL60" i="5"/>
  <c r="AL70" i="5"/>
  <c r="AN70" i="5"/>
  <c r="AM70" i="5"/>
  <c r="AO77" i="5"/>
  <c r="AO73" i="5"/>
  <c r="AN82" i="3"/>
  <c r="T160" i="22"/>
  <c r="T76" i="22"/>
  <c r="AM13" i="3"/>
  <c r="AM82" i="3"/>
  <c r="Q123" i="20"/>
  <c r="Q130" i="20"/>
  <c r="R98" i="20"/>
  <c r="Q56" i="20"/>
  <c r="AL13" i="3"/>
  <c r="AK13" i="3"/>
  <c r="AM155" i="3"/>
  <c r="AM42" i="3"/>
  <c r="AK42" i="3"/>
  <c r="S15" i="20"/>
  <c r="AL42" i="3"/>
  <c r="T98" i="20"/>
  <c r="R123" i="20"/>
  <c r="T56" i="20"/>
  <c r="R152" i="20"/>
  <c r="AN155" i="3"/>
  <c r="AL155" i="3"/>
  <c r="AM49" i="3"/>
  <c r="AL49" i="3"/>
  <c r="AN49" i="3"/>
  <c r="V160" i="3"/>
  <c r="AI160" i="3" s="1"/>
  <c r="V46" i="3"/>
  <c r="V104" i="3"/>
  <c r="V123" i="3"/>
  <c r="V109" i="3"/>
  <c r="V86" i="3"/>
  <c r="V159" i="3"/>
  <c r="AJ159" i="3" s="1"/>
  <c r="V156" i="3"/>
  <c r="AJ156" i="3" s="1"/>
  <c r="V71" i="3"/>
  <c r="V15" i="3"/>
  <c r="V85" i="3"/>
  <c r="V57" i="3"/>
  <c r="V113" i="3"/>
  <c r="T156" i="22"/>
  <c r="R23" i="22"/>
  <c r="S76" i="22"/>
  <c r="R76" i="22"/>
  <c r="S72" i="22"/>
  <c r="T23" i="22"/>
  <c r="T42" i="22"/>
  <c r="T116" i="22"/>
  <c r="T72" i="22"/>
  <c r="T158" i="22"/>
  <c r="R72" i="22"/>
  <c r="S23" i="22"/>
  <c r="T95" i="22"/>
  <c r="R42" i="22"/>
  <c r="R116" i="22"/>
  <c r="R160" i="22"/>
  <c r="T130" i="20"/>
  <c r="T152" i="20"/>
  <c r="Q160" i="22"/>
  <c r="T75" i="20"/>
  <c r="R75" i="20"/>
  <c r="Q75" i="20"/>
  <c r="T113" i="20"/>
  <c r="R113" i="20"/>
  <c r="Q113" i="20"/>
  <c r="Q42" i="22"/>
  <c r="Q116" i="22"/>
  <c r="S160" i="20"/>
  <c r="S159" i="20"/>
  <c r="S63" i="20"/>
  <c r="S56" i="20"/>
  <c r="Q98" i="20"/>
  <c r="T123" i="20"/>
  <c r="R25" i="20"/>
  <c r="T25" i="20"/>
  <c r="Q25" i="20"/>
  <c r="R82" i="20"/>
  <c r="T82" i="20"/>
  <c r="Q82" i="20"/>
  <c r="AO121" i="3" l="1"/>
  <c r="E105" i="26" s="1"/>
  <c r="AO53" i="5"/>
  <c r="F324" i="26" s="1"/>
  <c r="AO88" i="8"/>
  <c r="G270" i="26" s="1"/>
  <c r="AJ123" i="3"/>
  <c r="AK123" i="3" s="1"/>
  <c r="AO22" i="5"/>
  <c r="AO56" i="8"/>
  <c r="G111" i="26" s="1"/>
  <c r="AO12" i="8"/>
  <c r="G160" i="26" s="1"/>
  <c r="AO60" i="3"/>
  <c r="E104" i="26" s="1"/>
  <c r="AO28" i="5"/>
  <c r="F224" i="26" s="1"/>
  <c r="AI113" i="3"/>
  <c r="AO35" i="5"/>
  <c r="F223" i="26" s="1"/>
  <c r="AO36" i="8"/>
  <c r="AO51" i="8"/>
  <c r="AO124" i="3"/>
  <c r="E99" i="26" s="1"/>
  <c r="AI109" i="3"/>
  <c r="AO56" i="3"/>
  <c r="E79" i="26" s="1"/>
  <c r="AI46" i="3"/>
  <c r="AJ57" i="3"/>
  <c r="AL57" i="3" s="1"/>
  <c r="AI104" i="3"/>
  <c r="AO51" i="5"/>
  <c r="F325" i="26" s="1"/>
  <c r="AO36" i="5"/>
  <c r="F329" i="26" s="1"/>
  <c r="AO49" i="5"/>
  <c r="F93" i="26" s="1"/>
  <c r="AO21" i="5"/>
  <c r="F165" i="26" s="1"/>
  <c r="AJ86" i="3"/>
  <c r="AK86" i="3" s="1"/>
  <c r="AO72" i="3"/>
  <c r="E74" i="26" s="1"/>
  <c r="E320" i="26"/>
  <c r="AO65" i="3"/>
  <c r="E299" i="26" s="1"/>
  <c r="AO78" i="3"/>
  <c r="E298" i="26" s="1"/>
  <c r="AO99" i="3"/>
  <c r="E304" i="26" s="1"/>
  <c r="AO66" i="3"/>
  <c r="E301" i="26" s="1"/>
  <c r="AO47" i="5"/>
  <c r="F170" i="26" s="1"/>
  <c r="AO26" i="5"/>
  <c r="F195" i="26" s="1"/>
  <c r="AO72" i="8"/>
  <c r="G115" i="26" s="1"/>
  <c r="U159" i="20"/>
  <c r="AO126" i="3"/>
  <c r="E302" i="26" s="1"/>
  <c r="AO93" i="3"/>
  <c r="E297" i="26" s="1"/>
  <c r="AJ71" i="3"/>
  <c r="AM71" i="3" s="1"/>
  <c r="AO76" i="3"/>
  <c r="E303" i="26" s="1"/>
  <c r="AO161" i="3"/>
  <c r="E306" i="26" s="1"/>
  <c r="AO31" i="3"/>
  <c r="E305" i="26" s="1"/>
  <c r="AO154" i="3"/>
  <c r="E98" i="26" s="1"/>
  <c r="AJ15" i="3"/>
  <c r="AK15" i="3" s="1"/>
  <c r="E319" i="26"/>
  <c r="AO53" i="3"/>
  <c r="E103" i="26" s="1"/>
  <c r="AJ85" i="3"/>
  <c r="AM85" i="3" s="1"/>
  <c r="AO57" i="8"/>
  <c r="U15" i="20"/>
  <c r="AO7" i="3"/>
  <c r="E241" i="26" s="1"/>
  <c r="AO85" i="8"/>
  <c r="G188" i="26" s="1"/>
  <c r="U158" i="22"/>
  <c r="U95" i="22"/>
  <c r="U156" i="22"/>
  <c r="U116" i="22"/>
  <c r="AO75" i="8"/>
  <c r="G266" i="26" s="1"/>
  <c r="AO6" i="3"/>
  <c r="E29" i="26" s="1"/>
  <c r="AO82" i="3"/>
  <c r="E332" i="26" s="1"/>
  <c r="U130" i="20"/>
  <c r="U63" i="20"/>
  <c r="U160" i="20"/>
  <c r="U98" i="20"/>
  <c r="U76" i="22"/>
  <c r="G336" i="26"/>
  <c r="AO65" i="5"/>
  <c r="F280" i="26" s="1"/>
  <c r="AO60" i="5"/>
  <c r="F276" i="26" s="1"/>
  <c r="F168" i="26"/>
  <c r="AO70" i="5"/>
  <c r="F57" i="26" s="1"/>
  <c r="F48" i="26"/>
  <c r="F342" i="26"/>
  <c r="U23" i="22"/>
  <c r="AO13" i="3"/>
  <c r="E259" i="26" s="1"/>
  <c r="U160" i="22"/>
  <c r="U123" i="20"/>
  <c r="U75" i="20"/>
  <c r="U56" i="20"/>
  <c r="U152" i="20"/>
  <c r="AO42" i="3"/>
  <c r="E37" i="26" s="1"/>
  <c r="AO155" i="3"/>
  <c r="E31" i="26" s="1"/>
  <c r="AO49" i="3"/>
  <c r="E39" i="26" s="1"/>
  <c r="AJ160" i="3"/>
  <c r="AM160" i="3" s="1"/>
  <c r="AI123" i="3"/>
  <c r="AJ104" i="3"/>
  <c r="AK104" i="3" s="1"/>
  <c r="AJ46" i="3"/>
  <c r="AL46" i="3" s="1"/>
  <c r="AI86" i="3"/>
  <c r="AJ109" i="3"/>
  <c r="AL109" i="3" s="1"/>
  <c r="AI85" i="3"/>
  <c r="AI159" i="3"/>
  <c r="AI57" i="3"/>
  <c r="AI156" i="3"/>
  <c r="AI71" i="3"/>
  <c r="AI15" i="3"/>
  <c r="AJ113" i="3"/>
  <c r="AN113" i="3" s="1"/>
  <c r="U42" i="22"/>
  <c r="U72" i="22"/>
  <c r="U113" i="20"/>
  <c r="AM156" i="3"/>
  <c r="AN156" i="3"/>
  <c r="AK156" i="3"/>
  <c r="AL156" i="3"/>
  <c r="AK159" i="3"/>
  <c r="AN159" i="3"/>
  <c r="AL159" i="3"/>
  <c r="AM159" i="3"/>
  <c r="U25" i="20"/>
  <c r="U82" i="20"/>
  <c r="E8" i="8"/>
  <c r="F8" i="8"/>
  <c r="H8" i="8"/>
  <c r="I8" i="8"/>
  <c r="K8" i="8"/>
  <c r="L8" i="8"/>
  <c r="N8" i="8"/>
  <c r="O8" i="8"/>
  <c r="Q8" i="8"/>
  <c r="R8" i="8"/>
  <c r="T8" i="8"/>
  <c r="U8" i="8"/>
  <c r="W8" i="8"/>
  <c r="X8" i="8"/>
  <c r="Z8" i="8"/>
  <c r="AA8" i="8"/>
  <c r="AC8" i="8"/>
  <c r="AD8" i="8"/>
  <c r="AF8" i="8"/>
  <c r="AG8" i="8"/>
  <c r="AH8" i="8" s="1"/>
  <c r="O10" i="19"/>
  <c r="P10" i="19"/>
  <c r="S10" i="19" s="1"/>
  <c r="O9" i="21"/>
  <c r="P9" i="21"/>
  <c r="R9" i="21" s="1"/>
  <c r="E10" i="8"/>
  <c r="F10" i="8"/>
  <c r="H10" i="8"/>
  <c r="I10" i="8"/>
  <c r="K10" i="8"/>
  <c r="L10" i="8"/>
  <c r="N10" i="8"/>
  <c r="O10" i="8"/>
  <c r="Q10" i="8"/>
  <c r="R10" i="8"/>
  <c r="T10" i="8"/>
  <c r="U10" i="8"/>
  <c r="W10" i="8"/>
  <c r="X10" i="8"/>
  <c r="Z10" i="8"/>
  <c r="AA10" i="8"/>
  <c r="AC10" i="8"/>
  <c r="AD10" i="8"/>
  <c r="AF10" i="8"/>
  <c r="AG10" i="8"/>
  <c r="AH10" i="8" s="1"/>
  <c r="O8" i="19"/>
  <c r="P8" i="19"/>
  <c r="S8" i="19" s="1"/>
  <c r="O15" i="21"/>
  <c r="P15" i="21"/>
  <c r="Q15" i="21" s="1"/>
  <c r="E25" i="8"/>
  <c r="F25" i="8"/>
  <c r="H25" i="8"/>
  <c r="I25" i="8"/>
  <c r="K25" i="8"/>
  <c r="L25" i="8"/>
  <c r="M25" i="8" s="1"/>
  <c r="N25" i="8"/>
  <c r="O25" i="8"/>
  <c r="Q25" i="8"/>
  <c r="R25" i="8"/>
  <c r="T25" i="8"/>
  <c r="U25" i="8"/>
  <c r="W25" i="8"/>
  <c r="X25" i="8"/>
  <c r="Z25" i="8"/>
  <c r="AA25" i="8"/>
  <c r="AC25" i="8"/>
  <c r="AD25" i="8"/>
  <c r="AF25" i="8"/>
  <c r="AG25" i="8"/>
  <c r="AH25" i="8" s="1"/>
  <c r="O22" i="19"/>
  <c r="P22" i="19"/>
  <c r="S22" i="19" s="1"/>
  <c r="O32" i="21"/>
  <c r="P32" i="21"/>
  <c r="S32" i="21" s="1"/>
  <c r="E7" i="8"/>
  <c r="F7" i="8"/>
  <c r="G7" i="8" s="1"/>
  <c r="H7" i="8"/>
  <c r="I7" i="8"/>
  <c r="K7" i="8"/>
  <c r="L7" i="8"/>
  <c r="N7" i="8"/>
  <c r="O7" i="8"/>
  <c r="Q7" i="8"/>
  <c r="R7" i="8"/>
  <c r="T7" i="8"/>
  <c r="U7" i="8"/>
  <c r="W7" i="8"/>
  <c r="X7" i="8"/>
  <c r="Y7" i="8" s="1"/>
  <c r="Z7" i="8"/>
  <c r="AA7" i="8"/>
  <c r="AC7" i="8"/>
  <c r="AD7" i="8"/>
  <c r="AF7" i="8"/>
  <c r="AG7" i="8"/>
  <c r="AH7" i="8" s="1"/>
  <c r="E9" i="8"/>
  <c r="F9" i="8"/>
  <c r="H9" i="8"/>
  <c r="I9" i="8"/>
  <c r="K9" i="8"/>
  <c r="L9" i="8"/>
  <c r="N9" i="8"/>
  <c r="O9" i="8"/>
  <c r="P9" i="8" s="1"/>
  <c r="Q9" i="8"/>
  <c r="R9" i="8"/>
  <c r="T9" i="8"/>
  <c r="U9" i="8"/>
  <c r="W9" i="8"/>
  <c r="X9" i="8"/>
  <c r="Y9" i="8" s="1"/>
  <c r="Z9" i="8"/>
  <c r="AA9" i="8"/>
  <c r="AB9" i="8" s="1"/>
  <c r="AC9" i="8"/>
  <c r="AD9" i="8"/>
  <c r="AF9" i="8"/>
  <c r="AG9" i="8"/>
  <c r="AH9" i="8" s="1"/>
  <c r="E35" i="8"/>
  <c r="F35" i="8"/>
  <c r="H35" i="8"/>
  <c r="I35" i="8"/>
  <c r="K35" i="8"/>
  <c r="L35" i="8"/>
  <c r="M35" i="8" s="1"/>
  <c r="N35" i="8"/>
  <c r="O35" i="8"/>
  <c r="Q35" i="8"/>
  <c r="R35" i="8"/>
  <c r="T35" i="8"/>
  <c r="U35" i="8"/>
  <c r="W35" i="8"/>
  <c r="X35" i="8"/>
  <c r="Y35" i="8" s="1"/>
  <c r="Z35" i="8"/>
  <c r="AA35" i="8"/>
  <c r="AC35" i="8"/>
  <c r="AD35" i="8"/>
  <c r="AF35" i="8"/>
  <c r="AG35" i="8"/>
  <c r="AH35" i="8" s="1"/>
  <c r="O17" i="19"/>
  <c r="P17" i="19"/>
  <c r="S17" i="19" s="1"/>
  <c r="O21" i="19"/>
  <c r="P21" i="19"/>
  <c r="S21" i="19" s="1"/>
  <c r="O24" i="19"/>
  <c r="P24" i="19"/>
  <c r="S24" i="19" s="1"/>
  <c r="O7" i="21"/>
  <c r="P7" i="21"/>
  <c r="Q7" i="21" s="1"/>
  <c r="O8" i="21"/>
  <c r="P8" i="21"/>
  <c r="S8" i="21" s="1"/>
  <c r="O51" i="21"/>
  <c r="P51" i="21"/>
  <c r="R51" i="21" s="1"/>
  <c r="E26" i="8"/>
  <c r="F26" i="8"/>
  <c r="H26" i="8"/>
  <c r="I26" i="8"/>
  <c r="J26" i="8" s="1"/>
  <c r="K26" i="8"/>
  <c r="L26" i="8"/>
  <c r="N26" i="8"/>
  <c r="O26" i="8"/>
  <c r="Q26" i="8"/>
  <c r="R26" i="8"/>
  <c r="T26" i="8"/>
  <c r="U26" i="8"/>
  <c r="W26" i="8"/>
  <c r="X26" i="8"/>
  <c r="Z26" i="8"/>
  <c r="AA26" i="8"/>
  <c r="AC26" i="8"/>
  <c r="AD26" i="8"/>
  <c r="AE26" i="8" s="1"/>
  <c r="AF26" i="8"/>
  <c r="AG26" i="8"/>
  <c r="AH26" i="8" s="1"/>
  <c r="O27" i="19"/>
  <c r="P27" i="19"/>
  <c r="S27" i="19" s="1"/>
  <c r="O29" i="21"/>
  <c r="P29" i="21"/>
  <c r="S29" i="21" s="1"/>
  <c r="E33" i="8"/>
  <c r="F33" i="8"/>
  <c r="H33" i="8"/>
  <c r="I33" i="8"/>
  <c r="K33" i="8"/>
  <c r="L33" i="8"/>
  <c r="M33" i="8" s="1"/>
  <c r="N33" i="8"/>
  <c r="O33" i="8"/>
  <c r="P33" i="8" s="1"/>
  <c r="Q33" i="8"/>
  <c r="R33" i="8"/>
  <c r="S33" i="8" s="1"/>
  <c r="T33" i="8"/>
  <c r="U33" i="8"/>
  <c r="W33" i="8"/>
  <c r="X33" i="8"/>
  <c r="Z33" i="8"/>
  <c r="AA33" i="8"/>
  <c r="AC33" i="8"/>
  <c r="AD33" i="8"/>
  <c r="AE33" i="8" s="1"/>
  <c r="AF33" i="8"/>
  <c r="AG33" i="8"/>
  <c r="AH33" i="8" s="1"/>
  <c r="O42" i="19"/>
  <c r="P42" i="19"/>
  <c r="S42" i="19" s="1"/>
  <c r="O25" i="21"/>
  <c r="P25" i="21"/>
  <c r="Q25" i="21" s="1"/>
  <c r="E45" i="8"/>
  <c r="F45" i="8"/>
  <c r="H45" i="8"/>
  <c r="I45" i="8"/>
  <c r="J45" i="8" s="1"/>
  <c r="K45" i="8"/>
  <c r="L45" i="8"/>
  <c r="N45" i="8"/>
  <c r="O45" i="8"/>
  <c r="Q45" i="8"/>
  <c r="R45" i="8"/>
  <c r="S45" i="8" s="1"/>
  <c r="T45" i="8"/>
  <c r="U45" i="8"/>
  <c r="W45" i="8"/>
  <c r="X45" i="8"/>
  <c r="Y45" i="8" s="1"/>
  <c r="Z45" i="8"/>
  <c r="AA45" i="8"/>
  <c r="AB45" i="8" s="1"/>
  <c r="AC45" i="8"/>
  <c r="AD45" i="8"/>
  <c r="AE45" i="8" s="1"/>
  <c r="AF45" i="8"/>
  <c r="AG45" i="8"/>
  <c r="AH45" i="8" s="1"/>
  <c r="O49" i="19"/>
  <c r="P49" i="19"/>
  <c r="R49" i="19" s="1"/>
  <c r="O36" i="21"/>
  <c r="P36" i="21"/>
  <c r="Q36" i="21" s="1"/>
  <c r="O14" i="24"/>
  <c r="P14" i="24"/>
  <c r="R14" i="24" s="1"/>
  <c r="E34" i="5"/>
  <c r="F34" i="5"/>
  <c r="G34" i="5" s="1"/>
  <c r="H34" i="5"/>
  <c r="I34" i="5"/>
  <c r="K34" i="5"/>
  <c r="L34" i="5"/>
  <c r="N34" i="5"/>
  <c r="O34" i="5"/>
  <c r="Q34" i="5"/>
  <c r="R34" i="5"/>
  <c r="S34" i="5" s="1"/>
  <c r="T34" i="5"/>
  <c r="U34" i="5"/>
  <c r="W34" i="5"/>
  <c r="X34" i="5"/>
  <c r="Z34" i="5"/>
  <c r="AA34" i="5"/>
  <c r="AC34" i="5"/>
  <c r="AD34" i="5"/>
  <c r="AF34" i="5"/>
  <c r="AG34" i="5"/>
  <c r="AH34" i="5" s="1"/>
  <c r="O30" i="23"/>
  <c r="P30" i="23"/>
  <c r="S30" i="23" s="1"/>
  <c r="O40" i="24"/>
  <c r="P40" i="24"/>
  <c r="S40" i="24" s="1"/>
  <c r="E7" i="5"/>
  <c r="F7" i="5"/>
  <c r="H7" i="5"/>
  <c r="I7" i="5"/>
  <c r="K7" i="5"/>
  <c r="L7" i="5"/>
  <c r="N7" i="5"/>
  <c r="O7" i="5"/>
  <c r="Q7" i="5"/>
  <c r="R7" i="5"/>
  <c r="T7" i="5"/>
  <c r="U7" i="5"/>
  <c r="W7" i="5"/>
  <c r="X7" i="5"/>
  <c r="Z7" i="5"/>
  <c r="AA7" i="5"/>
  <c r="AC7" i="5"/>
  <c r="AD7" i="5"/>
  <c r="AE7" i="5" s="1"/>
  <c r="AF7" i="5"/>
  <c r="AG7" i="5"/>
  <c r="AH7" i="5" s="1"/>
  <c r="O6" i="23"/>
  <c r="P6" i="23"/>
  <c r="S6" i="23" s="1"/>
  <c r="E40" i="5"/>
  <c r="F40" i="5"/>
  <c r="G40" i="5" s="1"/>
  <c r="H40" i="5"/>
  <c r="I40" i="5"/>
  <c r="K40" i="5"/>
  <c r="L40" i="5"/>
  <c r="M40" i="5" s="1"/>
  <c r="N40" i="5"/>
  <c r="O40" i="5"/>
  <c r="P40" i="5" s="1"/>
  <c r="Q40" i="5"/>
  <c r="R40" i="5"/>
  <c r="T40" i="5"/>
  <c r="U40" i="5"/>
  <c r="W40" i="5"/>
  <c r="X40" i="5"/>
  <c r="Z40" i="5"/>
  <c r="AA40" i="5"/>
  <c r="AB40" i="5" s="1"/>
  <c r="AC40" i="5"/>
  <c r="AD40" i="5"/>
  <c r="AE40" i="5" s="1"/>
  <c r="AF40" i="5"/>
  <c r="AG40" i="5"/>
  <c r="AH40" i="5" s="1"/>
  <c r="E46" i="5"/>
  <c r="F46" i="5"/>
  <c r="G46" i="5" s="1"/>
  <c r="H46" i="5"/>
  <c r="I46" i="5"/>
  <c r="J46" i="5" s="1"/>
  <c r="K46" i="5"/>
  <c r="L46" i="5"/>
  <c r="M46" i="5" s="1"/>
  <c r="N46" i="5"/>
  <c r="O46" i="5"/>
  <c r="P46" i="5" s="1"/>
  <c r="Q46" i="5"/>
  <c r="R46" i="5"/>
  <c r="T46" i="5"/>
  <c r="U46" i="5"/>
  <c r="W46" i="5"/>
  <c r="X46" i="5"/>
  <c r="Y46" i="5" s="1"/>
  <c r="Z46" i="5"/>
  <c r="AA46" i="5"/>
  <c r="AC46" i="5"/>
  <c r="AD46" i="5"/>
  <c r="AE46" i="5" s="1"/>
  <c r="AF46" i="5"/>
  <c r="AG46" i="5"/>
  <c r="AH46" i="5" s="1"/>
  <c r="O41" i="23"/>
  <c r="P41" i="23"/>
  <c r="S41" i="23" s="1"/>
  <c r="O45" i="23"/>
  <c r="P45" i="23"/>
  <c r="S45" i="23" s="1"/>
  <c r="O38" i="24"/>
  <c r="P38" i="24"/>
  <c r="S38" i="24" s="1"/>
  <c r="O42" i="24"/>
  <c r="P42" i="24"/>
  <c r="S42" i="24" s="1"/>
  <c r="AE35" i="8" l="1"/>
  <c r="AE34" i="5"/>
  <c r="AE9" i="8"/>
  <c r="AE7" i="8"/>
  <c r="AE25" i="8"/>
  <c r="AE10" i="8"/>
  <c r="AE8" i="8"/>
  <c r="P26" i="8"/>
  <c r="P35" i="8"/>
  <c r="P7" i="8"/>
  <c r="P8" i="8"/>
  <c r="T42" i="24"/>
  <c r="P7" i="5"/>
  <c r="P34" i="5"/>
  <c r="P45" i="8"/>
  <c r="P25" i="8"/>
  <c r="P10" i="8"/>
  <c r="S25" i="8"/>
  <c r="S10" i="8"/>
  <c r="M10" i="8"/>
  <c r="S46" i="5"/>
  <c r="S40" i="5"/>
  <c r="M34" i="5"/>
  <c r="S7" i="5"/>
  <c r="M9" i="8"/>
  <c r="M7" i="8"/>
  <c r="S26" i="8"/>
  <c r="S35" i="8"/>
  <c r="S9" i="8"/>
  <c r="S7" i="8"/>
  <c r="S8" i="8"/>
  <c r="M45" i="8"/>
  <c r="J25" i="8"/>
  <c r="J10" i="8"/>
  <c r="AL123" i="3"/>
  <c r="AN123" i="3"/>
  <c r="AM123" i="3"/>
  <c r="Y25" i="8"/>
  <c r="Y10" i="8"/>
  <c r="Y7" i="5"/>
  <c r="Y34" i="5"/>
  <c r="Y40" i="5"/>
  <c r="AB46" i="5"/>
  <c r="Y33" i="8"/>
  <c r="Y26" i="8"/>
  <c r="Y8" i="8"/>
  <c r="AB7" i="5"/>
  <c r="AB34" i="5"/>
  <c r="AB33" i="8"/>
  <c r="AB26" i="8"/>
  <c r="AB35" i="8"/>
  <c r="AB7" i="8"/>
  <c r="AB8" i="8"/>
  <c r="G9" i="8"/>
  <c r="G25" i="8"/>
  <c r="G10" i="8"/>
  <c r="G8" i="8"/>
  <c r="G314" i="26"/>
  <c r="J319" i="26" s="1"/>
  <c r="M7" i="5"/>
  <c r="M8" i="8"/>
  <c r="G45" i="8"/>
  <c r="G33" i="8"/>
  <c r="M26" i="8"/>
  <c r="G26" i="8"/>
  <c r="G35" i="8"/>
  <c r="G7" i="5"/>
  <c r="AN57" i="3"/>
  <c r="AK57" i="3"/>
  <c r="AM57" i="3"/>
  <c r="I319" i="26"/>
  <c r="AN86" i="3"/>
  <c r="AM86" i="3"/>
  <c r="AL86" i="3"/>
  <c r="AL85" i="3"/>
  <c r="AN71" i="3"/>
  <c r="R41" i="23"/>
  <c r="J7" i="5"/>
  <c r="J34" i="5"/>
  <c r="J40" i="5"/>
  <c r="AL15" i="3"/>
  <c r="AN15" i="3"/>
  <c r="AL71" i="3"/>
  <c r="AM15" i="3"/>
  <c r="AK71" i="3"/>
  <c r="AN85" i="3"/>
  <c r="H319" i="26"/>
  <c r="AK85" i="3"/>
  <c r="AK160" i="3"/>
  <c r="J33" i="8"/>
  <c r="J35" i="8"/>
  <c r="J9" i="8"/>
  <c r="J7" i="8"/>
  <c r="J8" i="8"/>
  <c r="Q29" i="21"/>
  <c r="Q30" i="23"/>
  <c r="Q40" i="24"/>
  <c r="R38" i="24"/>
  <c r="T30" i="23"/>
  <c r="R30" i="23"/>
  <c r="V34" i="5"/>
  <c r="T14" i="24"/>
  <c r="S14" i="24"/>
  <c r="R40" i="24"/>
  <c r="Q14" i="24"/>
  <c r="V7" i="5"/>
  <c r="AB10" i="8"/>
  <c r="AB25" i="8"/>
  <c r="T15" i="21"/>
  <c r="AM109" i="3"/>
  <c r="AL160" i="3"/>
  <c r="AN160" i="3"/>
  <c r="AM104" i="3"/>
  <c r="AK46" i="3"/>
  <c r="AN46" i="3"/>
  <c r="AM46" i="3"/>
  <c r="AL104" i="3"/>
  <c r="AN104" i="3"/>
  <c r="AN109" i="3"/>
  <c r="AK109" i="3"/>
  <c r="AL113" i="3"/>
  <c r="AK113" i="3"/>
  <c r="AM113" i="3"/>
  <c r="T8" i="19"/>
  <c r="R8" i="19"/>
  <c r="R10" i="19"/>
  <c r="S15" i="21"/>
  <c r="V45" i="8"/>
  <c r="V33" i="8"/>
  <c r="V10" i="8"/>
  <c r="R15" i="21"/>
  <c r="T9" i="21"/>
  <c r="V26" i="8"/>
  <c r="T51" i="21"/>
  <c r="R8" i="21"/>
  <c r="T7" i="21"/>
  <c r="Q9" i="21"/>
  <c r="Q51" i="21"/>
  <c r="Q8" i="21"/>
  <c r="V35" i="8"/>
  <c r="V9" i="8"/>
  <c r="V7" i="8"/>
  <c r="V25" i="8"/>
  <c r="V8" i="8"/>
  <c r="AO159" i="3"/>
  <c r="E77" i="26" s="1"/>
  <c r="AO156" i="3"/>
  <c r="E62" i="26" s="1"/>
  <c r="Q8" i="19"/>
  <c r="R22" i="19"/>
  <c r="Q17" i="19"/>
  <c r="T10" i="19"/>
  <c r="Q27" i="19"/>
  <c r="S9" i="21"/>
  <c r="Q10" i="19"/>
  <c r="T49" i="19"/>
  <c r="Q49" i="19"/>
  <c r="R21" i="19"/>
  <c r="T17" i="19"/>
  <c r="Q22" i="19"/>
  <c r="Q42" i="19"/>
  <c r="Q24" i="19"/>
  <c r="Q21" i="19"/>
  <c r="R17" i="19"/>
  <c r="T42" i="19"/>
  <c r="T27" i="19"/>
  <c r="T24" i="19"/>
  <c r="R42" i="19"/>
  <c r="R27" i="19"/>
  <c r="R24" i="19"/>
  <c r="T21" i="19"/>
  <c r="T22" i="19"/>
  <c r="S36" i="21"/>
  <c r="T25" i="21"/>
  <c r="T29" i="21"/>
  <c r="R32" i="21"/>
  <c r="T36" i="21"/>
  <c r="R36" i="21"/>
  <c r="R29" i="21"/>
  <c r="Q32" i="21"/>
  <c r="T32" i="21"/>
  <c r="S51" i="21"/>
  <c r="S7" i="21"/>
  <c r="R7" i="21"/>
  <c r="T8" i="21"/>
  <c r="S25" i="21"/>
  <c r="R25" i="21"/>
  <c r="S49" i="19"/>
  <c r="R6" i="23"/>
  <c r="Q6" i="23"/>
  <c r="T40" i="24"/>
  <c r="T6" i="23"/>
  <c r="V46" i="5"/>
  <c r="V40" i="5"/>
  <c r="T45" i="23"/>
  <c r="R45" i="23"/>
  <c r="Q45" i="23"/>
  <c r="Q41" i="23"/>
  <c r="T41" i="23"/>
  <c r="R42" i="24"/>
  <c r="Q42" i="24"/>
  <c r="Q38" i="24"/>
  <c r="T38" i="24"/>
  <c r="O148" i="22"/>
  <c r="P148" i="22"/>
  <c r="S148" i="22" s="1"/>
  <c r="O63" i="22"/>
  <c r="P63" i="22"/>
  <c r="S63" i="22" s="1"/>
  <c r="O61" i="22"/>
  <c r="P61" i="22"/>
  <c r="S61" i="22" s="1"/>
  <c r="O33" i="22"/>
  <c r="P33" i="22"/>
  <c r="S33" i="22" s="1"/>
  <c r="AO123" i="3" l="1"/>
  <c r="E136" i="26" s="1"/>
  <c r="AJ46" i="5"/>
  <c r="AK46" i="5" s="1"/>
  <c r="U29" i="21"/>
  <c r="AI45" i="8"/>
  <c r="AI7" i="5"/>
  <c r="AJ26" i="8"/>
  <c r="AM26" i="8" s="1"/>
  <c r="AO57" i="3"/>
  <c r="E261" i="26" s="1"/>
  <c r="AO86" i="3"/>
  <c r="E64" i="26" s="1"/>
  <c r="AJ8" i="8"/>
  <c r="AK8" i="8" s="1"/>
  <c r="AI35" i="8"/>
  <c r="AO85" i="3"/>
  <c r="E60" i="26" s="1"/>
  <c r="AO15" i="3"/>
  <c r="E67" i="26" s="1"/>
  <c r="AO71" i="3"/>
  <c r="E75" i="26" s="1"/>
  <c r="AI40" i="5"/>
  <c r="U41" i="23"/>
  <c r="AI34" i="5"/>
  <c r="U42" i="24"/>
  <c r="U8" i="19"/>
  <c r="AI33" i="8"/>
  <c r="AI9" i="8"/>
  <c r="AJ7" i="8"/>
  <c r="AK7" i="8" s="1"/>
  <c r="AJ45" i="8"/>
  <c r="AN45" i="8" s="1"/>
  <c r="U30" i="23"/>
  <c r="AJ34" i="5"/>
  <c r="AK34" i="5" s="1"/>
  <c r="U40" i="24"/>
  <c r="U14" i="24"/>
  <c r="AJ7" i="5"/>
  <c r="AM7" i="5" s="1"/>
  <c r="U45" i="23"/>
  <c r="U6" i="23"/>
  <c r="U38" i="24"/>
  <c r="AJ35" i="8"/>
  <c r="AM35" i="8" s="1"/>
  <c r="AJ10" i="8"/>
  <c r="AM10" i="8" s="1"/>
  <c r="AI8" i="8"/>
  <c r="AJ25" i="8"/>
  <c r="AL25" i="8" s="1"/>
  <c r="U25" i="21"/>
  <c r="U15" i="21"/>
  <c r="U8" i="21"/>
  <c r="U36" i="21"/>
  <c r="AO160" i="3"/>
  <c r="E177" i="26" s="1"/>
  <c r="AO104" i="3"/>
  <c r="E130" i="26" s="1"/>
  <c r="AO46" i="3"/>
  <c r="E143" i="26" s="1"/>
  <c r="AO109" i="3"/>
  <c r="E135" i="26" s="1"/>
  <c r="AO113" i="3"/>
  <c r="E260" i="26" s="1"/>
  <c r="U27" i="19"/>
  <c r="U42" i="19"/>
  <c r="U17" i="19"/>
  <c r="AJ33" i="8"/>
  <c r="AM33" i="8" s="1"/>
  <c r="AI26" i="8"/>
  <c r="U51" i="21"/>
  <c r="AI7" i="8"/>
  <c r="AI10" i="8"/>
  <c r="U10" i="19"/>
  <c r="AJ9" i="8"/>
  <c r="AL9" i="8" s="1"/>
  <c r="U9" i="21"/>
  <c r="AI25" i="8"/>
  <c r="U22" i="19"/>
  <c r="U21" i="19"/>
  <c r="U49" i="19"/>
  <c r="U24" i="19"/>
  <c r="U32" i="21"/>
  <c r="U7" i="21"/>
  <c r="Q33" i="22"/>
  <c r="R148" i="22"/>
  <c r="Q63" i="22"/>
  <c r="Q148" i="22"/>
  <c r="AI46" i="5"/>
  <c r="AJ40" i="5"/>
  <c r="AL40" i="5" s="1"/>
  <c r="T33" i="22"/>
  <c r="R33" i="22"/>
  <c r="T63" i="22"/>
  <c r="T61" i="22"/>
  <c r="R61" i="22"/>
  <c r="Q61" i="22"/>
  <c r="R63" i="22"/>
  <c r="T148" i="22"/>
  <c r="E201" i="26"/>
  <c r="G201" i="26"/>
  <c r="E71" i="5"/>
  <c r="F71" i="5"/>
  <c r="G71" i="5" s="1"/>
  <c r="H71" i="5"/>
  <c r="I71" i="5"/>
  <c r="K71" i="5"/>
  <c r="L71" i="5"/>
  <c r="M71" i="5" s="1"/>
  <c r="N71" i="5"/>
  <c r="O71" i="5"/>
  <c r="Q71" i="5"/>
  <c r="R71" i="5"/>
  <c r="S71" i="5" s="1"/>
  <c r="T71" i="5"/>
  <c r="U71" i="5"/>
  <c r="V71" i="5" s="1"/>
  <c r="W71" i="5"/>
  <c r="X71" i="5"/>
  <c r="Y71" i="5" s="1"/>
  <c r="Z71" i="5"/>
  <c r="AA71" i="5"/>
  <c r="AB71" i="5" s="1"/>
  <c r="AC71" i="5"/>
  <c r="AD71" i="5"/>
  <c r="AE71" i="5" s="1"/>
  <c r="AF71" i="5"/>
  <c r="AG71" i="5"/>
  <c r="AH71" i="5" s="1"/>
  <c r="O71" i="23"/>
  <c r="P71" i="23"/>
  <c r="S71" i="23" s="1"/>
  <c r="O58" i="24"/>
  <c r="P58" i="24"/>
  <c r="S58" i="24" s="1"/>
  <c r="F182" i="26"/>
  <c r="G182" i="26"/>
  <c r="F183" i="26"/>
  <c r="G183" i="26"/>
  <c r="E146" i="3"/>
  <c r="F146" i="3"/>
  <c r="G146" i="3" s="1"/>
  <c r="H146" i="3"/>
  <c r="I146" i="3"/>
  <c r="K146" i="3"/>
  <c r="L146" i="3"/>
  <c r="M146" i="3" s="1"/>
  <c r="N146" i="3"/>
  <c r="O146" i="3"/>
  <c r="Q146" i="3"/>
  <c r="R146" i="3"/>
  <c r="S146" i="3" s="1"/>
  <c r="T146" i="3"/>
  <c r="U146" i="3"/>
  <c r="V146" i="3" s="1"/>
  <c r="W146" i="3"/>
  <c r="X146" i="3"/>
  <c r="Y146" i="3" s="1"/>
  <c r="Z146" i="3"/>
  <c r="AA146" i="3"/>
  <c r="AB146" i="3" s="1"/>
  <c r="AC146" i="3"/>
  <c r="AD146" i="3"/>
  <c r="AE146" i="3" s="1"/>
  <c r="AF146" i="3"/>
  <c r="AG146" i="3"/>
  <c r="AH146" i="3" s="1"/>
  <c r="E51" i="3"/>
  <c r="F51" i="3"/>
  <c r="H51" i="3"/>
  <c r="I51" i="3"/>
  <c r="K51" i="3"/>
  <c r="L51" i="3"/>
  <c r="M51" i="3" s="1"/>
  <c r="N51" i="3"/>
  <c r="O51" i="3"/>
  <c r="Q51" i="3"/>
  <c r="R51" i="3"/>
  <c r="T51" i="3"/>
  <c r="U51" i="3"/>
  <c r="W51" i="3"/>
  <c r="X51" i="3"/>
  <c r="Z51" i="3"/>
  <c r="AA51" i="3"/>
  <c r="AB51" i="3" s="1"/>
  <c r="AC51" i="3"/>
  <c r="AD51" i="3"/>
  <c r="AE51" i="3" s="1"/>
  <c r="AF51" i="3"/>
  <c r="AG51" i="3"/>
  <c r="AH51" i="3" s="1"/>
  <c r="O134" i="20"/>
  <c r="P134" i="20"/>
  <c r="S134" i="20" s="1"/>
  <c r="O45" i="20"/>
  <c r="P45" i="20"/>
  <c r="S45" i="20" s="1"/>
  <c r="P51" i="3" l="1"/>
  <c r="P146" i="3"/>
  <c r="P71" i="5"/>
  <c r="AM46" i="5"/>
  <c r="AN46" i="5"/>
  <c r="AL46" i="5"/>
  <c r="S51" i="3"/>
  <c r="Y51" i="3"/>
  <c r="AK26" i="8"/>
  <c r="AL26" i="8"/>
  <c r="AN26" i="8"/>
  <c r="G51" i="3"/>
  <c r="AM8" i="8"/>
  <c r="AN8" i="8"/>
  <c r="AL8" i="8"/>
  <c r="AM7" i="8"/>
  <c r="AN7" i="8"/>
  <c r="AL7" i="8"/>
  <c r="AL45" i="8"/>
  <c r="AM45" i="8"/>
  <c r="AK45" i="8"/>
  <c r="AN35" i="8"/>
  <c r="U148" i="22"/>
  <c r="AM34" i="5"/>
  <c r="AN34" i="5"/>
  <c r="AL34" i="5"/>
  <c r="AK7" i="5"/>
  <c r="AL7" i="5"/>
  <c r="AN7" i="5"/>
  <c r="AL35" i="8"/>
  <c r="AK35" i="8"/>
  <c r="AN10" i="8"/>
  <c r="AK10" i="8"/>
  <c r="AN25" i="8"/>
  <c r="AL10" i="8"/>
  <c r="AM25" i="8"/>
  <c r="AK25" i="8"/>
  <c r="AK33" i="8"/>
  <c r="V51" i="3"/>
  <c r="AN33" i="8"/>
  <c r="AL33" i="8"/>
  <c r="AK9" i="8"/>
  <c r="AN9" i="8"/>
  <c r="AM9" i="8"/>
  <c r="U63" i="22"/>
  <c r="R45" i="20"/>
  <c r="Q45" i="20"/>
  <c r="AN40" i="5"/>
  <c r="AK40" i="5"/>
  <c r="AM40" i="5"/>
  <c r="U33" i="22"/>
  <c r="R71" i="23"/>
  <c r="U61" i="22"/>
  <c r="Q71" i="23"/>
  <c r="T71" i="23"/>
  <c r="J71" i="5"/>
  <c r="J51" i="3"/>
  <c r="T45" i="20"/>
  <c r="T134" i="20"/>
  <c r="R134" i="20"/>
  <c r="Q134" i="20"/>
  <c r="J146" i="3"/>
  <c r="T58" i="24"/>
  <c r="R58" i="24"/>
  <c r="Q58" i="24"/>
  <c r="E198" i="26"/>
  <c r="G198" i="26"/>
  <c r="O33" i="23"/>
  <c r="P33" i="23"/>
  <c r="Q33" i="23" s="1"/>
  <c r="O62" i="23"/>
  <c r="P62" i="23"/>
  <c r="Q62" i="23" s="1"/>
  <c r="O56" i="23"/>
  <c r="P56" i="23"/>
  <c r="Q56" i="23" s="1"/>
  <c r="O72" i="23"/>
  <c r="P72" i="23"/>
  <c r="Q72" i="23" s="1"/>
  <c r="O11" i="23"/>
  <c r="P11" i="23"/>
  <c r="S11" i="23" s="1"/>
  <c r="O59" i="23"/>
  <c r="P59" i="23"/>
  <c r="Q59" i="23" s="1"/>
  <c r="O47" i="23"/>
  <c r="P47" i="23"/>
  <c r="Q47" i="23" s="1"/>
  <c r="O81" i="23"/>
  <c r="P81" i="23"/>
  <c r="Q81" i="23" s="1"/>
  <c r="O85" i="23"/>
  <c r="P85" i="23"/>
  <c r="Q85" i="23" s="1"/>
  <c r="O15" i="23"/>
  <c r="P15" i="23"/>
  <c r="Q15" i="23" s="1"/>
  <c r="O44" i="23"/>
  <c r="P44" i="23"/>
  <c r="Q44" i="23" s="1"/>
  <c r="O73" i="23"/>
  <c r="P73" i="23"/>
  <c r="Q73" i="23" s="1"/>
  <c r="O16" i="23"/>
  <c r="P16" i="23"/>
  <c r="Q16" i="23" s="1"/>
  <c r="O25" i="23"/>
  <c r="P25" i="23"/>
  <c r="Q25" i="23" s="1"/>
  <c r="O10" i="23"/>
  <c r="P10" i="23"/>
  <c r="Q10" i="23" s="1"/>
  <c r="O26" i="23"/>
  <c r="P26" i="23"/>
  <c r="Q26" i="23" s="1"/>
  <c r="O76" i="23"/>
  <c r="P76" i="23"/>
  <c r="Q76" i="23" s="1"/>
  <c r="O60" i="23"/>
  <c r="P60" i="23"/>
  <c r="Q60" i="23" s="1"/>
  <c r="O9" i="23"/>
  <c r="P9" i="23"/>
  <c r="Q9" i="23" s="1"/>
  <c r="O82" i="23"/>
  <c r="P82" i="23"/>
  <c r="Q82" i="23" s="1"/>
  <c r="O17" i="23"/>
  <c r="P17" i="23"/>
  <c r="Q17" i="23" s="1"/>
  <c r="O20" i="23"/>
  <c r="P20" i="23"/>
  <c r="Q20" i="23" s="1"/>
  <c r="O27" i="23"/>
  <c r="P27" i="23"/>
  <c r="O39" i="23"/>
  <c r="P39" i="23"/>
  <c r="Q39" i="23" s="1"/>
  <c r="O40" i="23"/>
  <c r="P40" i="23"/>
  <c r="O7" i="23"/>
  <c r="P7" i="23"/>
  <c r="O79" i="23"/>
  <c r="P79" i="23"/>
  <c r="Q79" i="23" s="1"/>
  <c r="O23" i="23"/>
  <c r="P23" i="23"/>
  <c r="Q23" i="23" s="1"/>
  <c r="O12" i="23"/>
  <c r="P12" i="23"/>
  <c r="Q12" i="23" s="1"/>
  <c r="O32" i="23"/>
  <c r="P32" i="23"/>
  <c r="O13" i="23"/>
  <c r="P13" i="23"/>
  <c r="Q13" i="23" s="1"/>
  <c r="O21" i="23"/>
  <c r="P21" i="23"/>
  <c r="Q21" i="23" s="1"/>
  <c r="O28" i="23"/>
  <c r="P28" i="23"/>
  <c r="R28" i="23" s="1"/>
  <c r="O43" i="23"/>
  <c r="P43" i="23"/>
  <c r="R43" i="23" s="1"/>
  <c r="O58" i="23"/>
  <c r="P58" i="23"/>
  <c r="R58" i="23" s="1"/>
  <c r="O31" i="23"/>
  <c r="P31" i="23"/>
  <c r="R31" i="23" s="1"/>
  <c r="O46" i="23"/>
  <c r="P46" i="23"/>
  <c r="R46" i="23" s="1"/>
  <c r="O63" i="23"/>
  <c r="P63" i="23"/>
  <c r="R63" i="23" s="1"/>
  <c r="O70" i="23"/>
  <c r="P70" i="23"/>
  <c r="R70" i="23" s="1"/>
  <c r="O18" i="23"/>
  <c r="P18" i="23"/>
  <c r="R18" i="23" s="1"/>
  <c r="O80" i="23"/>
  <c r="P80" i="23"/>
  <c r="R80" i="23" s="1"/>
  <c r="O67" i="23"/>
  <c r="P67" i="23"/>
  <c r="Q67" i="23" s="1"/>
  <c r="O54" i="23"/>
  <c r="P54" i="23"/>
  <c r="Q54" i="23" s="1"/>
  <c r="O14" i="23"/>
  <c r="P14" i="23"/>
  <c r="Q14" i="23" s="1"/>
  <c r="O26" i="24"/>
  <c r="P26" i="24"/>
  <c r="Q26" i="24" s="1"/>
  <c r="O54" i="24"/>
  <c r="P54" i="24"/>
  <c r="S54" i="24" s="1"/>
  <c r="O50" i="24"/>
  <c r="P50" i="24"/>
  <c r="Q50" i="24" s="1"/>
  <c r="O67" i="24"/>
  <c r="P67" i="24"/>
  <c r="S67" i="24" s="1"/>
  <c r="O13" i="24"/>
  <c r="P13" i="24"/>
  <c r="R13" i="24" s="1"/>
  <c r="O77" i="24"/>
  <c r="P77" i="24"/>
  <c r="S77" i="24" s="1"/>
  <c r="O57" i="24"/>
  <c r="P57" i="24"/>
  <c r="Q57" i="24" s="1"/>
  <c r="O82" i="24"/>
  <c r="P82" i="24"/>
  <c r="Q82" i="24" s="1"/>
  <c r="O6" i="24"/>
  <c r="P6" i="24"/>
  <c r="Q6" i="24" s="1"/>
  <c r="O35" i="24"/>
  <c r="P35" i="24"/>
  <c r="S35" i="24" s="1"/>
  <c r="O66" i="24"/>
  <c r="P66" i="24"/>
  <c r="Q66" i="24" s="1"/>
  <c r="O9" i="24"/>
  <c r="P9" i="24"/>
  <c r="Q9" i="24" s="1"/>
  <c r="O25" i="24"/>
  <c r="P25" i="24"/>
  <c r="Q25" i="24" s="1"/>
  <c r="O34" i="24"/>
  <c r="P34" i="24"/>
  <c r="R34" i="24" s="1"/>
  <c r="O17" i="24"/>
  <c r="P17" i="24"/>
  <c r="Q17" i="24" s="1"/>
  <c r="O52" i="24"/>
  <c r="P52" i="24"/>
  <c r="S52" i="24" s="1"/>
  <c r="O45" i="24"/>
  <c r="P45" i="24"/>
  <c r="S45" i="24" s="1"/>
  <c r="O12" i="24"/>
  <c r="P12" i="24"/>
  <c r="Q12" i="24" s="1"/>
  <c r="O81" i="24"/>
  <c r="P81" i="24"/>
  <c r="S81" i="24" s="1"/>
  <c r="O15" i="24"/>
  <c r="P15" i="24"/>
  <c r="S15" i="24" s="1"/>
  <c r="O8" i="24"/>
  <c r="P8" i="24"/>
  <c r="Q8" i="24" s="1"/>
  <c r="O23" i="24"/>
  <c r="P23" i="24"/>
  <c r="S23" i="24" s="1"/>
  <c r="O31" i="24"/>
  <c r="P31" i="24"/>
  <c r="Q31" i="24" s="1"/>
  <c r="O21" i="24"/>
  <c r="P21" i="24"/>
  <c r="Q21" i="24" s="1"/>
  <c r="O16" i="24"/>
  <c r="P16" i="24"/>
  <c r="Q16" i="24" s="1"/>
  <c r="O64" i="24"/>
  <c r="P64" i="24"/>
  <c r="Q64" i="24" s="1"/>
  <c r="O19" i="24"/>
  <c r="P19" i="24"/>
  <c r="R19" i="24" s="1"/>
  <c r="O11" i="24"/>
  <c r="P11" i="24"/>
  <c r="Q11" i="24" s="1"/>
  <c r="O51" i="24"/>
  <c r="P51" i="24"/>
  <c r="Q51" i="24" s="1"/>
  <c r="O27" i="24"/>
  <c r="P27" i="24"/>
  <c r="Q27" i="24" s="1"/>
  <c r="O18" i="24"/>
  <c r="P18" i="24"/>
  <c r="Q18" i="24" s="1"/>
  <c r="O29" i="24"/>
  <c r="P29" i="24"/>
  <c r="Q29" i="24" s="1"/>
  <c r="O49" i="24"/>
  <c r="P49" i="24"/>
  <c r="Q49" i="24" s="1"/>
  <c r="O73" i="24"/>
  <c r="P73" i="24"/>
  <c r="Q73" i="24" s="1"/>
  <c r="O48" i="24"/>
  <c r="P48" i="24"/>
  <c r="Q48" i="24" s="1"/>
  <c r="O65" i="24"/>
  <c r="P65" i="24"/>
  <c r="Q65" i="24" s="1"/>
  <c r="O59" i="24"/>
  <c r="P59" i="24"/>
  <c r="Q59" i="24" s="1"/>
  <c r="O46" i="24"/>
  <c r="P46" i="24"/>
  <c r="Q46" i="24" s="1"/>
  <c r="O10" i="24"/>
  <c r="P10" i="24"/>
  <c r="R10" i="24" s="1"/>
  <c r="O74" i="24"/>
  <c r="P74" i="24"/>
  <c r="S74" i="24" s="1"/>
  <c r="O76" i="24"/>
  <c r="P76" i="24"/>
  <c r="S76" i="24" s="1"/>
  <c r="O44" i="24"/>
  <c r="P44" i="24"/>
  <c r="S44" i="24" s="1"/>
  <c r="O24" i="24"/>
  <c r="P24" i="24"/>
  <c r="S24" i="24" s="1"/>
  <c r="E76" i="5"/>
  <c r="F76" i="5"/>
  <c r="G76" i="5" s="1"/>
  <c r="H76" i="5"/>
  <c r="I76" i="5"/>
  <c r="K76" i="5"/>
  <c r="L76" i="5"/>
  <c r="M76" i="5" s="1"/>
  <c r="N76" i="5"/>
  <c r="O76" i="5"/>
  <c r="P76" i="5" s="1"/>
  <c r="Q76" i="5"/>
  <c r="R76" i="5"/>
  <c r="S76" i="5" s="1"/>
  <c r="T76" i="5"/>
  <c r="U76" i="5"/>
  <c r="V76" i="5" s="1"/>
  <c r="W76" i="5"/>
  <c r="X76" i="5"/>
  <c r="Y76" i="5" s="1"/>
  <c r="Z76" i="5"/>
  <c r="AA76" i="5"/>
  <c r="AC76" i="5"/>
  <c r="AD76" i="5"/>
  <c r="AE76" i="5" s="1"/>
  <c r="AF76" i="5"/>
  <c r="AG76" i="5"/>
  <c r="AH76" i="5" s="1"/>
  <c r="F35" i="26"/>
  <c r="G35" i="26"/>
  <c r="F246" i="26"/>
  <c r="G246" i="26"/>
  <c r="F240" i="26"/>
  <c r="G240" i="26"/>
  <c r="E36" i="3"/>
  <c r="F36" i="3"/>
  <c r="H36" i="3"/>
  <c r="I36" i="3"/>
  <c r="K36" i="3"/>
  <c r="L36" i="3"/>
  <c r="N36" i="3"/>
  <c r="O36" i="3"/>
  <c r="Q36" i="3"/>
  <c r="R36" i="3"/>
  <c r="T36" i="3"/>
  <c r="U36" i="3"/>
  <c r="W36" i="3"/>
  <c r="X36" i="3"/>
  <c r="Z36" i="3"/>
  <c r="AA36" i="3"/>
  <c r="AC36" i="3"/>
  <c r="AD36" i="3"/>
  <c r="AE36" i="3" s="1"/>
  <c r="AF36" i="3"/>
  <c r="AG36" i="3"/>
  <c r="AH36" i="3" s="1"/>
  <c r="E30" i="3"/>
  <c r="F30" i="3"/>
  <c r="H30" i="3"/>
  <c r="I30" i="3"/>
  <c r="K30" i="3"/>
  <c r="L30" i="3"/>
  <c r="M30" i="3" s="1"/>
  <c r="N30" i="3"/>
  <c r="O30" i="3"/>
  <c r="P30" i="3" s="1"/>
  <c r="Q30" i="3"/>
  <c r="R30" i="3"/>
  <c r="T30" i="3"/>
  <c r="U30" i="3"/>
  <c r="W30" i="3"/>
  <c r="X30" i="3"/>
  <c r="Y30" i="3" s="1"/>
  <c r="Z30" i="3"/>
  <c r="AA30" i="3"/>
  <c r="AC30" i="3"/>
  <c r="AD30" i="3"/>
  <c r="AF30" i="3"/>
  <c r="AG30" i="3"/>
  <c r="AH30" i="3" s="1"/>
  <c r="E139" i="3"/>
  <c r="F139" i="3"/>
  <c r="G139" i="3" s="1"/>
  <c r="H139" i="3"/>
  <c r="I139" i="3"/>
  <c r="K139" i="3"/>
  <c r="L139" i="3"/>
  <c r="M139" i="3" s="1"/>
  <c r="N139" i="3"/>
  <c r="O139" i="3"/>
  <c r="P139" i="3" s="1"/>
  <c r="Q139" i="3"/>
  <c r="R139" i="3"/>
  <c r="S139" i="3" s="1"/>
  <c r="T139" i="3"/>
  <c r="U139" i="3"/>
  <c r="W139" i="3"/>
  <c r="X139" i="3"/>
  <c r="Y139" i="3" s="1"/>
  <c r="Z139" i="3"/>
  <c r="AA139" i="3"/>
  <c r="AC139" i="3"/>
  <c r="AD139" i="3"/>
  <c r="AE139" i="3" s="1"/>
  <c r="AF139" i="3"/>
  <c r="AG139" i="3"/>
  <c r="AH139" i="3" s="1"/>
  <c r="O8" i="22"/>
  <c r="P8" i="22"/>
  <c r="S8" i="22" s="1"/>
  <c r="O21" i="22"/>
  <c r="P21" i="22"/>
  <c r="R21" i="22" s="1"/>
  <c r="O146" i="22"/>
  <c r="P146" i="22"/>
  <c r="S146" i="22" s="1"/>
  <c r="O67" i="20"/>
  <c r="P67" i="20"/>
  <c r="S67" i="20" s="1"/>
  <c r="O38" i="20"/>
  <c r="P38" i="20"/>
  <c r="S38" i="20" s="1"/>
  <c r="O127" i="20"/>
  <c r="P127" i="20"/>
  <c r="S127" i="20" s="1"/>
  <c r="AE30" i="3" l="1"/>
  <c r="AI146" i="3"/>
  <c r="AI71" i="5"/>
  <c r="P36" i="3"/>
  <c r="S36" i="3"/>
  <c r="S30" i="3"/>
  <c r="G30" i="3"/>
  <c r="G36" i="3"/>
  <c r="AO46" i="5"/>
  <c r="F166" i="26" s="1"/>
  <c r="Y36" i="3"/>
  <c r="AB76" i="5"/>
  <c r="AO26" i="8"/>
  <c r="M36" i="3"/>
  <c r="AO8" i="8"/>
  <c r="G191" i="26" s="1"/>
  <c r="AO7" i="8"/>
  <c r="G90" i="26" s="1"/>
  <c r="S73" i="23"/>
  <c r="T35" i="24"/>
  <c r="AO45" i="8"/>
  <c r="AB139" i="3"/>
  <c r="AB30" i="3"/>
  <c r="AB36" i="3"/>
  <c r="AO34" i="5"/>
  <c r="F92" i="26" s="1"/>
  <c r="T49" i="24"/>
  <c r="R6" i="24"/>
  <c r="S16" i="24"/>
  <c r="AO7" i="5"/>
  <c r="F202" i="26" s="1"/>
  <c r="T18" i="24"/>
  <c r="T12" i="24"/>
  <c r="Q19" i="24"/>
  <c r="R81" i="24"/>
  <c r="Q54" i="24"/>
  <c r="AO35" i="8"/>
  <c r="G84" i="26" s="1"/>
  <c r="AO10" i="8"/>
  <c r="G340" i="26" s="1"/>
  <c r="AO25" i="8"/>
  <c r="G273" i="26" s="1"/>
  <c r="AO33" i="8"/>
  <c r="AI51" i="3"/>
  <c r="V36" i="3"/>
  <c r="V139" i="3"/>
  <c r="V30" i="3"/>
  <c r="AO9" i="8"/>
  <c r="G86" i="26" s="1"/>
  <c r="Q21" i="22"/>
  <c r="R67" i="20"/>
  <c r="U45" i="20"/>
  <c r="AO40" i="5"/>
  <c r="F171" i="26" s="1"/>
  <c r="T59" i="24"/>
  <c r="R67" i="23"/>
  <c r="U71" i="23"/>
  <c r="T66" i="24"/>
  <c r="S66" i="24"/>
  <c r="T19" i="24"/>
  <c r="T64" i="24"/>
  <c r="T45" i="24"/>
  <c r="R66" i="24"/>
  <c r="S6" i="24"/>
  <c r="R54" i="24"/>
  <c r="AJ71" i="5"/>
  <c r="AL71" i="5" s="1"/>
  <c r="T54" i="24"/>
  <c r="T81" i="23"/>
  <c r="T16" i="23"/>
  <c r="R11" i="23"/>
  <c r="S9" i="23"/>
  <c r="T48" i="24"/>
  <c r="S18" i="24"/>
  <c r="Q81" i="24"/>
  <c r="S12" i="24"/>
  <c r="R45" i="24"/>
  <c r="R18" i="24"/>
  <c r="T9" i="24"/>
  <c r="R35" i="24"/>
  <c r="T82" i="24"/>
  <c r="U58" i="24"/>
  <c r="T29" i="24"/>
  <c r="T16" i="24"/>
  <c r="T81" i="24"/>
  <c r="T52" i="24"/>
  <c r="S82" i="24"/>
  <c r="T21" i="22"/>
  <c r="AJ51" i="3"/>
  <c r="AL51" i="3" s="1"/>
  <c r="T67" i="23"/>
  <c r="T82" i="23"/>
  <c r="R47" i="23"/>
  <c r="R54" i="23"/>
  <c r="S67" i="23"/>
  <c r="T73" i="23"/>
  <c r="S72" i="23"/>
  <c r="R24" i="24"/>
  <c r="S59" i="24"/>
  <c r="S48" i="24"/>
  <c r="S49" i="24"/>
  <c r="S29" i="24"/>
  <c r="T51" i="24"/>
  <c r="R16" i="24"/>
  <c r="T23" i="24"/>
  <c r="Q45" i="24"/>
  <c r="R52" i="24"/>
  <c r="T17" i="24"/>
  <c r="S9" i="24"/>
  <c r="T13" i="24"/>
  <c r="T67" i="24"/>
  <c r="Q76" i="24"/>
  <c r="T10" i="24"/>
  <c r="R59" i="24"/>
  <c r="R48" i="24"/>
  <c r="R49" i="24"/>
  <c r="R29" i="24"/>
  <c r="S51" i="24"/>
  <c r="R23" i="24"/>
  <c r="S8" i="24"/>
  <c r="R15" i="24"/>
  <c r="Q52" i="24"/>
  <c r="S17" i="24"/>
  <c r="R9" i="24"/>
  <c r="T6" i="24"/>
  <c r="Q13" i="24"/>
  <c r="R67" i="24"/>
  <c r="Q10" i="24"/>
  <c r="R51" i="24"/>
  <c r="Q23" i="24"/>
  <c r="Q15" i="24"/>
  <c r="T146" i="22"/>
  <c r="R146" i="22"/>
  <c r="S21" i="22"/>
  <c r="Q146" i="22"/>
  <c r="T67" i="20"/>
  <c r="Q67" i="20"/>
  <c r="AJ146" i="3"/>
  <c r="AM146" i="3" s="1"/>
  <c r="U134" i="20"/>
  <c r="R9" i="23"/>
  <c r="T24" i="24"/>
  <c r="S19" i="24"/>
  <c r="T8" i="24"/>
  <c r="T15" i="24"/>
  <c r="J139" i="3"/>
  <c r="T8" i="22"/>
  <c r="R8" i="22"/>
  <c r="Q8" i="22"/>
  <c r="Q38" i="20"/>
  <c r="T127" i="20"/>
  <c r="J30" i="3"/>
  <c r="R127" i="20"/>
  <c r="J36" i="3"/>
  <c r="T23" i="23"/>
  <c r="T60" i="23"/>
  <c r="S16" i="23"/>
  <c r="S20" i="23"/>
  <c r="S54" i="23"/>
  <c r="R20" i="23"/>
  <c r="S81" i="23"/>
  <c r="R59" i="23"/>
  <c r="R72" i="23"/>
  <c r="T65" i="24"/>
  <c r="T21" i="24"/>
  <c r="T44" i="24"/>
  <c r="T74" i="24"/>
  <c r="S46" i="24"/>
  <c r="S65" i="24"/>
  <c r="S73" i="24"/>
  <c r="S27" i="24"/>
  <c r="S11" i="24"/>
  <c r="S64" i="24"/>
  <c r="S21" i="24"/>
  <c r="R8" i="24"/>
  <c r="R12" i="24"/>
  <c r="R17" i="24"/>
  <c r="Q35" i="24"/>
  <c r="R82" i="24"/>
  <c r="T77" i="24"/>
  <c r="T73" i="24"/>
  <c r="T27" i="24"/>
  <c r="T11" i="24"/>
  <c r="Q24" i="24"/>
  <c r="R44" i="24"/>
  <c r="T76" i="24"/>
  <c r="R74" i="24"/>
  <c r="R46" i="24"/>
  <c r="R65" i="24"/>
  <c r="R73" i="24"/>
  <c r="R27" i="24"/>
  <c r="R11" i="24"/>
  <c r="R64" i="24"/>
  <c r="R21" i="24"/>
  <c r="T31" i="24"/>
  <c r="T25" i="24"/>
  <c r="R77" i="24"/>
  <c r="T50" i="24"/>
  <c r="T46" i="24"/>
  <c r="Q44" i="24"/>
  <c r="R76" i="24"/>
  <c r="Q74" i="24"/>
  <c r="Q34" i="24"/>
  <c r="Q77" i="24"/>
  <c r="R25" i="23"/>
  <c r="R85" i="23"/>
  <c r="T33" i="23"/>
  <c r="S33" i="23"/>
  <c r="T10" i="23"/>
  <c r="R44" i="23"/>
  <c r="T62" i="23"/>
  <c r="S62" i="23"/>
  <c r="R62" i="23"/>
  <c r="R56" i="23"/>
  <c r="T72" i="23"/>
  <c r="T59" i="23"/>
  <c r="S59" i="23"/>
  <c r="T34" i="24"/>
  <c r="S34" i="24"/>
  <c r="S25" i="24"/>
  <c r="R25" i="24"/>
  <c r="S57" i="24"/>
  <c r="R57" i="24"/>
  <c r="T57" i="24"/>
  <c r="Q67" i="24"/>
  <c r="S10" i="24"/>
  <c r="S50" i="24"/>
  <c r="R50" i="24"/>
  <c r="R26" i="24"/>
  <c r="T26" i="24"/>
  <c r="S26" i="24"/>
  <c r="S13" i="24"/>
  <c r="S31" i="24"/>
  <c r="R31" i="24"/>
  <c r="J76" i="5"/>
  <c r="T14" i="23"/>
  <c r="T70" i="23"/>
  <c r="T46" i="23"/>
  <c r="T58" i="23"/>
  <c r="T12" i="23"/>
  <c r="T15" i="23"/>
  <c r="S14" i="23"/>
  <c r="T54" i="23"/>
  <c r="T80" i="23"/>
  <c r="T18" i="23"/>
  <c r="S70" i="23"/>
  <c r="T63" i="23"/>
  <c r="S46" i="23"/>
  <c r="T31" i="23"/>
  <c r="S58" i="23"/>
  <c r="T43" i="23"/>
  <c r="T28" i="23"/>
  <c r="T21" i="23"/>
  <c r="S39" i="23"/>
  <c r="T17" i="23"/>
  <c r="S26" i="23"/>
  <c r="S10" i="23"/>
  <c r="R16" i="23"/>
  <c r="R73" i="23"/>
  <c r="S15" i="23"/>
  <c r="T85" i="23"/>
  <c r="R81" i="23"/>
  <c r="T47" i="23"/>
  <c r="T56" i="23"/>
  <c r="R33" i="23"/>
  <c r="R14" i="23"/>
  <c r="Q70" i="23"/>
  <c r="Q46" i="23"/>
  <c r="Q58" i="23"/>
  <c r="R39" i="23"/>
  <c r="T76" i="23"/>
  <c r="R26" i="23"/>
  <c r="R15" i="23"/>
  <c r="S85" i="23"/>
  <c r="S47" i="23"/>
  <c r="T11" i="23"/>
  <c r="S56" i="23"/>
  <c r="R7" i="23"/>
  <c r="S7" i="23"/>
  <c r="S80" i="23"/>
  <c r="S18" i="23"/>
  <c r="S63" i="23"/>
  <c r="S31" i="23"/>
  <c r="S43" i="23"/>
  <c r="S28" i="23"/>
  <c r="T13" i="23"/>
  <c r="R12" i="23"/>
  <c r="S12" i="23"/>
  <c r="T79" i="23"/>
  <c r="R32" i="23"/>
  <c r="S32" i="23"/>
  <c r="Q27" i="23"/>
  <c r="R27" i="23"/>
  <c r="S27" i="23"/>
  <c r="Q80" i="23"/>
  <c r="Q18" i="23"/>
  <c r="Q63" i="23"/>
  <c r="Q31" i="23"/>
  <c r="Q43" i="23"/>
  <c r="Q28" i="23"/>
  <c r="R21" i="23"/>
  <c r="S21" i="23"/>
  <c r="T32" i="23"/>
  <c r="R23" i="23"/>
  <c r="S23" i="23"/>
  <c r="T7" i="23"/>
  <c r="Q40" i="23"/>
  <c r="R40" i="23"/>
  <c r="S40" i="23"/>
  <c r="R13" i="23"/>
  <c r="S13" i="23"/>
  <c r="Q32" i="23"/>
  <c r="R79" i="23"/>
  <c r="S79" i="23"/>
  <c r="Q7" i="23"/>
  <c r="T40" i="23"/>
  <c r="T27" i="23"/>
  <c r="S17" i="23"/>
  <c r="S82" i="23"/>
  <c r="S60" i="23"/>
  <c r="S76" i="23"/>
  <c r="T39" i="23"/>
  <c r="T20" i="23"/>
  <c r="R17" i="23"/>
  <c r="R82" i="23"/>
  <c r="T9" i="23"/>
  <c r="R60" i="23"/>
  <c r="R76" i="23"/>
  <c r="T26" i="23"/>
  <c r="R10" i="23"/>
  <c r="T25" i="23"/>
  <c r="T44" i="23"/>
  <c r="S25" i="23"/>
  <c r="S44" i="23"/>
  <c r="Q11" i="23"/>
  <c r="Q127" i="20"/>
  <c r="T38" i="20"/>
  <c r="R38" i="20"/>
  <c r="F172" i="26"/>
  <c r="G172" i="26"/>
  <c r="E9" i="3"/>
  <c r="F9" i="3"/>
  <c r="G9" i="3" s="1"/>
  <c r="H9" i="3"/>
  <c r="I9" i="3"/>
  <c r="K9" i="3"/>
  <c r="L9" i="3"/>
  <c r="N9" i="3"/>
  <c r="O9" i="3"/>
  <c r="Q9" i="3"/>
  <c r="R9" i="3"/>
  <c r="T9" i="3"/>
  <c r="U9" i="3"/>
  <c r="W9" i="3"/>
  <c r="X9" i="3"/>
  <c r="Z9" i="3"/>
  <c r="AA9" i="3"/>
  <c r="AC9" i="3"/>
  <c r="AD9" i="3"/>
  <c r="AF9" i="3"/>
  <c r="AG9" i="3"/>
  <c r="AH9" i="3" s="1"/>
  <c r="O16" i="22"/>
  <c r="P16" i="22"/>
  <c r="R16" i="22" s="1"/>
  <c r="O9" i="20"/>
  <c r="P9" i="20"/>
  <c r="S9" i="20" s="1"/>
  <c r="U66" i="24" l="1"/>
  <c r="U67" i="23"/>
  <c r="U45" i="24"/>
  <c r="U23" i="24"/>
  <c r="U59" i="24"/>
  <c r="P9" i="3"/>
  <c r="U52" i="24"/>
  <c r="S9" i="3"/>
  <c r="U9" i="23"/>
  <c r="U49" i="24"/>
  <c r="Y9" i="3"/>
  <c r="AJ76" i="5"/>
  <c r="AN76" i="5" s="1"/>
  <c r="U43" i="23"/>
  <c r="U64" i="24"/>
  <c r="M9" i="3"/>
  <c r="U18" i="23"/>
  <c r="U72" i="23"/>
  <c r="U81" i="23"/>
  <c r="AJ36" i="3"/>
  <c r="AM36" i="3" s="1"/>
  <c r="U21" i="22"/>
  <c r="U6" i="24"/>
  <c r="U16" i="24"/>
  <c r="U54" i="23"/>
  <c r="U70" i="23"/>
  <c r="U18" i="24"/>
  <c r="U81" i="24"/>
  <c r="U31" i="24"/>
  <c r="U19" i="24"/>
  <c r="U24" i="24"/>
  <c r="U16" i="23"/>
  <c r="U15" i="23"/>
  <c r="U73" i="24"/>
  <c r="U29" i="24"/>
  <c r="U54" i="24"/>
  <c r="AI139" i="3"/>
  <c r="AJ30" i="3"/>
  <c r="AL30" i="3" s="1"/>
  <c r="V9" i="3"/>
  <c r="U146" i="22"/>
  <c r="AM51" i="3"/>
  <c r="U48" i="24"/>
  <c r="AM71" i="5"/>
  <c r="AN71" i="5"/>
  <c r="U56" i="23"/>
  <c r="AK71" i="5"/>
  <c r="U73" i="23"/>
  <c r="U35" i="24"/>
  <c r="U67" i="24"/>
  <c r="AE9" i="3"/>
  <c r="U67" i="20"/>
  <c r="AK51" i="3"/>
  <c r="AN51" i="3"/>
  <c r="U32" i="23"/>
  <c r="U39" i="23"/>
  <c r="U47" i="23"/>
  <c r="U11" i="23"/>
  <c r="U51" i="24"/>
  <c r="U85" i="23"/>
  <c r="U26" i="23"/>
  <c r="U46" i="23"/>
  <c r="U59" i="23"/>
  <c r="U62" i="23"/>
  <c r="U76" i="24"/>
  <c r="U82" i="24"/>
  <c r="U12" i="24"/>
  <c r="U10" i="24"/>
  <c r="U15" i="24"/>
  <c r="U34" i="24"/>
  <c r="U27" i="24"/>
  <c r="U65" i="24"/>
  <c r="U9" i="24"/>
  <c r="Q16" i="22"/>
  <c r="U10" i="23"/>
  <c r="U58" i="23"/>
  <c r="U77" i="24"/>
  <c r="U13" i="24"/>
  <c r="U74" i="24"/>
  <c r="U17" i="24"/>
  <c r="U25" i="24"/>
  <c r="U46" i="24"/>
  <c r="U8" i="24"/>
  <c r="U127" i="20"/>
  <c r="J9" i="3"/>
  <c r="T16" i="22"/>
  <c r="S16" i="22"/>
  <c r="AN146" i="3"/>
  <c r="AL146" i="3"/>
  <c r="AK146" i="3"/>
  <c r="AJ139" i="3"/>
  <c r="AN139" i="3" s="1"/>
  <c r="U23" i="23"/>
  <c r="U20" i="23"/>
  <c r="U82" i="23"/>
  <c r="U44" i="24"/>
  <c r="U11" i="24"/>
  <c r="U21" i="24"/>
  <c r="U8" i="22"/>
  <c r="AI36" i="3"/>
  <c r="U38" i="20"/>
  <c r="AI30" i="3"/>
  <c r="U17" i="23"/>
  <c r="U21" i="23"/>
  <c r="U13" i="23"/>
  <c r="U27" i="23"/>
  <c r="U14" i="23"/>
  <c r="U50" i="24"/>
  <c r="U57" i="24"/>
  <c r="U25" i="23"/>
  <c r="U33" i="23"/>
  <c r="U44" i="23"/>
  <c r="U26" i="24"/>
  <c r="AI76" i="5"/>
  <c r="U7" i="23"/>
  <c r="U31" i="23"/>
  <c r="U80" i="23"/>
  <c r="U60" i="23"/>
  <c r="U63" i="23"/>
  <c r="U12" i="23"/>
  <c r="U76" i="23"/>
  <c r="U79" i="23"/>
  <c r="U28" i="23"/>
  <c r="U40" i="23"/>
  <c r="Q9" i="20"/>
  <c r="AB9" i="3"/>
  <c r="R9" i="20"/>
  <c r="T9" i="20"/>
  <c r="AK76" i="5" l="1"/>
  <c r="AM76" i="5"/>
  <c r="AL76" i="5"/>
  <c r="AL36" i="3"/>
  <c r="AK36" i="3"/>
  <c r="AK30" i="3"/>
  <c r="AN36" i="3"/>
  <c r="AN30" i="3"/>
  <c r="U16" i="22"/>
  <c r="AM30" i="3"/>
  <c r="AO71" i="5"/>
  <c r="F201" i="26" s="1"/>
  <c r="AO51" i="3"/>
  <c r="E183" i="26" s="1"/>
  <c r="AI9" i="3"/>
  <c r="AM139" i="3"/>
  <c r="AO146" i="3"/>
  <c r="E182" i="26" s="1"/>
  <c r="AL139" i="3"/>
  <c r="AK139" i="3"/>
  <c r="U9" i="20"/>
  <c r="AJ9" i="3"/>
  <c r="AL9" i="3" s="1"/>
  <c r="AO76" i="5" l="1"/>
  <c r="F198" i="26" s="1"/>
  <c r="AO36" i="3"/>
  <c r="E35" i="26" s="1"/>
  <c r="AO30" i="3"/>
  <c r="E246" i="26" s="1"/>
  <c r="AO139" i="3"/>
  <c r="E240" i="26" s="1"/>
  <c r="AN9" i="3"/>
  <c r="AK9" i="3"/>
  <c r="AM9" i="3"/>
  <c r="AO9" i="3" l="1"/>
  <c r="E172" i="26" s="1"/>
  <c r="E97" i="3" l="1"/>
  <c r="F97" i="3"/>
  <c r="G97" i="3" s="1"/>
  <c r="H97" i="3"/>
  <c r="I97" i="3"/>
  <c r="K97" i="3"/>
  <c r="L97" i="3"/>
  <c r="M97" i="3" s="1"/>
  <c r="N97" i="3"/>
  <c r="O97" i="3"/>
  <c r="P97" i="3" s="1"/>
  <c r="Q97" i="3"/>
  <c r="R97" i="3"/>
  <c r="T97" i="3"/>
  <c r="U97" i="3"/>
  <c r="W97" i="3"/>
  <c r="X97" i="3"/>
  <c r="Y97" i="3" s="1"/>
  <c r="Z97" i="3"/>
  <c r="AA97" i="3"/>
  <c r="AC97" i="3"/>
  <c r="AD97" i="3"/>
  <c r="AE97" i="3" s="1"/>
  <c r="AF97" i="3"/>
  <c r="AG97" i="3"/>
  <c r="AH97" i="3" s="1"/>
  <c r="O96" i="22"/>
  <c r="P96" i="22"/>
  <c r="S96" i="22" s="1"/>
  <c r="O97" i="20"/>
  <c r="P97" i="20"/>
  <c r="S97" i="20" s="1"/>
  <c r="F178" i="26"/>
  <c r="G178" i="26"/>
  <c r="E44" i="3"/>
  <c r="F44" i="3"/>
  <c r="H44" i="3"/>
  <c r="I44" i="3"/>
  <c r="K44" i="3"/>
  <c r="L44" i="3"/>
  <c r="N44" i="3"/>
  <c r="O44" i="3"/>
  <c r="Q44" i="3"/>
  <c r="R44" i="3"/>
  <c r="T44" i="3"/>
  <c r="U44" i="3"/>
  <c r="V44" i="3" s="1"/>
  <c r="W44" i="3"/>
  <c r="X44" i="3"/>
  <c r="Z44" i="3"/>
  <c r="AA44" i="3"/>
  <c r="AC44" i="3"/>
  <c r="AD44" i="3"/>
  <c r="AE44" i="3" s="1"/>
  <c r="AF44" i="3"/>
  <c r="AG44" i="3"/>
  <c r="AH44" i="3" s="1"/>
  <c r="O56" i="22"/>
  <c r="P56" i="22"/>
  <c r="S56" i="22" s="1"/>
  <c r="O33" i="20"/>
  <c r="P33" i="20"/>
  <c r="S33" i="20" s="1"/>
  <c r="E197" i="26"/>
  <c r="G197" i="26"/>
  <c r="E199" i="26"/>
  <c r="G199" i="26"/>
  <c r="E18" i="5"/>
  <c r="F18" i="5"/>
  <c r="H18" i="5"/>
  <c r="I18" i="5"/>
  <c r="K18" i="5"/>
  <c r="L18" i="5"/>
  <c r="N18" i="5"/>
  <c r="O18" i="5"/>
  <c r="Q18" i="5"/>
  <c r="R18" i="5"/>
  <c r="T18" i="5"/>
  <c r="U18" i="5"/>
  <c r="V18" i="5" s="1"/>
  <c r="W18" i="5"/>
  <c r="X18" i="5"/>
  <c r="Z18" i="5"/>
  <c r="AA18" i="5"/>
  <c r="AC18" i="5"/>
  <c r="AD18" i="5"/>
  <c r="AE18" i="5" s="1"/>
  <c r="AF18" i="5"/>
  <c r="AG18" i="5"/>
  <c r="AH18" i="5" s="1"/>
  <c r="P44" i="3" l="1"/>
  <c r="P18" i="5"/>
  <c r="Y44" i="3"/>
  <c r="Y18" i="5"/>
  <c r="AB18" i="5"/>
  <c r="M44" i="3"/>
  <c r="M18" i="5"/>
  <c r="G18" i="5"/>
  <c r="G44" i="3"/>
  <c r="R97" i="20"/>
  <c r="V97" i="3"/>
  <c r="Q97" i="20"/>
  <c r="T97" i="20"/>
  <c r="J44" i="3"/>
  <c r="J18" i="5"/>
  <c r="Q56" i="22"/>
  <c r="J97" i="3"/>
  <c r="AB97" i="3"/>
  <c r="R56" i="22"/>
  <c r="AB44" i="3"/>
  <c r="T56" i="22"/>
  <c r="T96" i="22"/>
  <c r="R96" i="22"/>
  <c r="Q96" i="22"/>
  <c r="T33" i="20"/>
  <c r="R33" i="20"/>
  <c r="Q33" i="20"/>
  <c r="S18" i="5"/>
  <c r="S44" i="3"/>
  <c r="S97" i="3"/>
  <c r="F101" i="26"/>
  <c r="G101" i="26"/>
  <c r="E164" i="3"/>
  <c r="F164" i="3"/>
  <c r="G164" i="3" s="1"/>
  <c r="H164" i="3"/>
  <c r="I164" i="3"/>
  <c r="K164" i="3"/>
  <c r="L164" i="3"/>
  <c r="M164" i="3" s="1"/>
  <c r="N164" i="3"/>
  <c r="O164" i="3"/>
  <c r="P164" i="3" s="1"/>
  <c r="Q164" i="3"/>
  <c r="R164" i="3"/>
  <c r="T164" i="3"/>
  <c r="U164" i="3"/>
  <c r="V164" i="3" s="1"/>
  <c r="W164" i="3"/>
  <c r="X164" i="3"/>
  <c r="Y164" i="3" s="1"/>
  <c r="Z164" i="3"/>
  <c r="AA164" i="3"/>
  <c r="AB164" i="3" s="1"/>
  <c r="AC164" i="3"/>
  <c r="AD164" i="3"/>
  <c r="AE164" i="3" s="1"/>
  <c r="AF164" i="3"/>
  <c r="AG164" i="3"/>
  <c r="AH164" i="3" s="1"/>
  <c r="O164" i="22"/>
  <c r="P164" i="22"/>
  <c r="S164" i="22" s="1"/>
  <c r="O164" i="20"/>
  <c r="P164" i="20"/>
  <c r="S164" i="20" s="1"/>
  <c r="F96" i="26"/>
  <c r="G96" i="26"/>
  <c r="E138" i="3"/>
  <c r="F138" i="3"/>
  <c r="H138" i="3"/>
  <c r="I138" i="3"/>
  <c r="J138" i="3" s="1"/>
  <c r="K138" i="3"/>
  <c r="L138" i="3"/>
  <c r="M138" i="3" s="1"/>
  <c r="N138" i="3"/>
  <c r="O138" i="3"/>
  <c r="P138" i="3" s="1"/>
  <c r="Q138" i="3"/>
  <c r="R138" i="3"/>
  <c r="T138" i="3"/>
  <c r="U138" i="3"/>
  <c r="V138" i="3" s="1"/>
  <c r="W138" i="3"/>
  <c r="X138" i="3"/>
  <c r="Y138" i="3" s="1"/>
  <c r="Z138" i="3"/>
  <c r="AA138" i="3"/>
  <c r="AB138" i="3" s="1"/>
  <c r="AC138" i="3"/>
  <c r="AD138" i="3"/>
  <c r="AE138" i="3" s="1"/>
  <c r="AF138" i="3"/>
  <c r="AG138" i="3"/>
  <c r="AH138" i="3" s="1"/>
  <c r="O137" i="22"/>
  <c r="P137" i="22"/>
  <c r="S137" i="22" s="1"/>
  <c r="O132" i="20"/>
  <c r="P132" i="20"/>
  <c r="S132" i="20" s="1"/>
  <c r="E13" i="5"/>
  <c r="F13" i="5"/>
  <c r="H13" i="5"/>
  <c r="I13" i="5"/>
  <c r="K13" i="5"/>
  <c r="L13" i="5"/>
  <c r="N13" i="5"/>
  <c r="O13" i="5"/>
  <c r="Q13" i="5"/>
  <c r="R13" i="5"/>
  <c r="T13" i="5"/>
  <c r="U13" i="5"/>
  <c r="V13" i="5" s="1"/>
  <c r="W13" i="5"/>
  <c r="X13" i="5"/>
  <c r="Z13" i="5"/>
  <c r="AA13" i="5"/>
  <c r="AC13" i="5"/>
  <c r="AD13" i="5"/>
  <c r="AF13" i="5"/>
  <c r="AG13" i="5"/>
  <c r="AH13" i="5" s="1"/>
  <c r="O76" i="19"/>
  <c r="P76" i="19"/>
  <c r="S76" i="19" s="1"/>
  <c r="AE13" i="5" l="1"/>
  <c r="P13" i="5"/>
  <c r="G138" i="3"/>
  <c r="U97" i="20"/>
  <c r="Y13" i="5"/>
  <c r="G13" i="5"/>
  <c r="M13" i="5"/>
  <c r="J164" i="3"/>
  <c r="Q132" i="20"/>
  <c r="AJ18" i="5"/>
  <c r="AL18" i="5" s="1"/>
  <c r="U56" i="22"/>
  <c r="J13" i="5"/>
  <c r="AI97" i="3"/>
  <c r="AB13" i="5"/>
  <c r="AI44" i="3"/>
  <c r="R164" i="22"/>
  <c r="R137" i="22"/>
  <c r="U96" i="22"/>
  <c r="S13" i="5"/>
  <c r="U33" i="20"/>
  <c r="Q137" i="22"/>
  <c r="Q164" i="22"/>
  <c r="T164" i="22"/>
  <c r="T137" i="22"/>
  <c r="T164" i="20"/>
  <c r="R164" i="20"/>
  <c r="Q164" i="20"/>
  <c r="T132" i="20"/>
  <c r="R132" i="20"/>
  <c r="AJ97" i="3"/>
  <c r="AK97" i="3" s="1"/>
  <c r="AJ44" i="3"/>
  <c r="AN44" i="3" s="1"/>
  <c r="AI18" i="5"/>
  <c r="S164" i="3"/>
  <c r="S138" i="3"/>
  <c r="R76" i="19"/>
  <c r="Q76" i="19"/>
  <c r="T76" i="19"/>
  <c r="F262" i="26"/>
  <c r="G262" i="26"/>
  <c r="E50" i="3"/>
  <c r="F50" i="3"/>
  <c r="G50" i="3" s="1"/>
  <c r="H50" i="3"/>
  <c r="I50" i="3"/>
  <c r="K50" i="3"/>
  <c r="L50" i="3"/>
  <c r="N50" i="3"/>
  <c r="O50" i="3"/>
  <c r="Q50" i="3"/>
  <c r="R50" i="3"/>
  <c r="T50" i="3"/>
  <c r="U50" i="3"/>
  <c r="W50" i="3"/>
  <c r="X50" i="3"/>
  <c r="Z50" i="3"/>
  <c r="AA50" i="3"/>
  <c r="AB50" i="3" s="1"/>
  <c r="AC50" i="3"/>
  <c r="AD50" i="3"/>
  <c r="AE50" i="3" s="1"/>
  <c r="AF50" i="3"/>
  <c r="AG50" i="3"/>
  <c r="AH50" i="3" s="1"/>
  <c r="O71" i="20"/>
  <c r="P71" i="20"/>
  <c r="S71" i="20" s="1"/>
  <c r="E20" i="3"/>
  <c r="F20" i="3"/>
  <c r="H20" i="3"/>
  <c r="I20" i="3"/>
  <c r="K20" i="3"/>
  <c r="L20" i="3"/>
  <c r="N20" i="3"/>
  <c r="O20" i="3"/>
  <c r="Q20" i="3"/>
  <c r="R20" i="3"/>
  <c r="T20" i="3"/>
  <c r="U20" i="3"/>
  <c r="W20" i="3"/>
  <c r="X20" i="3"/>
  <c r="Y20" i="3" s="1"/>
  <c r="Z20" i="3"/>
  <c r="AA20" i="3"/>
  <c r="AC20" i="3"/>
  <c r="AD20" i="3"/>
  <c r="AF20" i="3"/>
  <c r="AG20" i="3"/>
  <c r="AH20" i="3" s="1"/>
  <c r="O17" i="22"/>
  <c r="P17" i="22"/>
  <c r="R17" i="22" s="1"/>
  <c r="O26" i="20"/>
  <c r="P26" i="20"/>
  <c r="S26" i="20" s="1"/>
  <c r="F286" i="26"/>
  <c r="G286" i="26"/>
  <c r="E106" i="3"/>
  <c r="F106" i="3"/>
  <c r="G106" i="3" s="1"/>
  <c r="H106" i="3"/>
  <c r="I106" i="3"/>
  <c r="J106" i="3" s="1"/>
  <c r="K106" i="3"/>
  <c r="L106" i="3"/>
  <c r="N106" i="3"/>
  <c r="O106" i="3"/>
  <c r="P106" i="3" s="1"/>
  <c r="Q106" i="3"/>
  <c r="R106" i="3"/>
  <c r="T106" i="3"/>
  <c r="U106" i="3"/>
  <c r="V106" i="3" s="1"/>
  <c r="W106" i="3"/>
  <c r="X106" i="3"/>
  <c r="Y106" i="3" s="1"/>
  <c r="Z106" i="3"/>
  <c r="AA106" i="3"/>
  <c r="AB106" i="3" s="1"/>
  <c r="AC106" i="3"/>
  <c r="AD106" i="3"/>
  <c r="AE106" i="3" s="1"/>
  <c r="AF106" i="3"/>
  <c r="AG106" i="3"/>
  <c r="AH106" i="3" s="1"/>
  <c r="O112" i="22"/>
  <c r="P112" i="22"/>
  <c r="S112" i="22" s="1"/>
  <c r="O84" i="20"/>
  <c r="P84" i="20"/>
  <c r="S84" i="20" s="1"/>
  <c r="O44" i="21"/>
  <c r="P44" i="21"/>
  <c r="S44" i="21" s="1"/>
  <c r="AE20" i="3" l="1"/>
  <c r="AI138" i="3"/>
  <c r="P20" i="3"/>
  <c r="P50" i="3"/>
  <c r="M106" i="3"/>
  <c r="M20" i="3"/>
  <c r="J50" i="3"/>
  <c r="Y50" i="3"/>
  <c r="AB20" i="3"/>
  <c r="M50" i="3"/>
  <c r="G20" i="3"/>
  <c r="AJ164" i="3"/>
  <c r="AL164" i="3" s="1"/>
  <c r="AM18" i="5"/>
  <c r="V20" i="3"/>
  <c r="V50" i="3"/>
  <c r="AN18" i="5"/>
  <c r="AK18" i="5"/>
  <c r="U164" i="22"/>
  <c r="J20" i="3"/>
  <c r="U132" i="20"/>
  <c r="AI13" i="5"/>
  <c r="AJ13" i="5"/>
  <c r="AN13" i="5" s="1"/>
  <c r="U137" i="22"/>
  <c r="U164" i="20"/>
  <c r="AN97" i="3"/>
  <c r="AL97" i="3"/>
  <c r="AM97" i="3"/>
  <c r="AM44" i="3"/>
  <c r="AI164" i="3"/>
  <c r="AL44" i="3"/>
  <c r="AK44" i="3"/>
  <c r="AJ138" i="3"/>
  <c r="AL138" i="3" s="1"/>
  <c r="U76" i="19"/>
  <c r="R84" i="20"/>
  <c r="Q84" i="20"/>
  <c r="T17" i="22"/>
  <c r="Q17" i="22"/>
  <c r="Q112" i="22"/>
  <c r="S106" i="3"/>
  <c r="R26" i="20"/>
  <c r="S20" i="3"/>
  <c r="Q71" i="20"/>
  <c r="S50" i="3"/>
  <c r="T112" i="22"/>
  <c r="R112" i="22"/>
  <c r="S17" i="22"/>
  <c r="T71" i="20"/>
  <c r="R71" i="20"/>
  <c r="Q26" i="20"/>
  <c r="T26" i="20"/>
  <c r="T84" i="20"/>
  <c r="R44" i="21"/>
  <c r="Q44" i="21"/>
  <c r="T44" i="21"/>
  <c r="E251" i="26"/>
  <c r="G251" i="26"/>
  <c r="AI106" i="3" l="1"/>
  <c r="AN164" i="3"/>
  <c r="AK164" i="3"/>
  <c r="AM164" i="3"/>
  <c r="AJ50" i="3"/>
  <c r="AN50" i="3" s="1"/>
  <c r="AI50" i="3"/>
  <c r="AO18" i="5"/>
  <c r="F199" i="26" s="1"/>
  <c r="AJ20" i="3"/>
  <c r="AN20" i="3" s="1"/>
  <c r="AL13" i="5"/>
  <c r="AM13" i="5"/>
  <c r="AK13" i="5"/>
  <c r="AO97" i="3"/>
  <c r="E65" i="26" s="1"/>
  <c r="AO44" i="3"/>
  <c r="E178" i="26" s="1"/>
  <c r="AK138" i="3"/>
  <c r="AM138" i="3"/>
  <c r="AN138" i="3"/>
  <c r="AJ106" i="3"/>
  <c r="AM106" i="3" s="1"/>
  <c r="U44" i="21"/>
  <c r="U84" i="20"/>
  <c r="U71" i="20"/>
  <c r="AI20" i="3"/>
  <c r="U17" i="22"/>
  <c r="U112" i="22"/>
  <c r="U26" i="20"/>
  <c r="AO164" i="3" l="1"/>
  <c r="E101" i="26" s="1"/>
  <c r="AL50" i="3"/>
  <c r="AM50" i="3"/>
  <c r="AK50" i="3"/>
  <c r="AK20" i="3"/>
  <c r="AM20" i="3"/>
  <c r="AL20" i="3"/>
  <c r="AO13" i="5"/>
  <c r="F197" i="26" s="1"/>
  <c r="AO138" i="3"/>
  <c r="E96" i="26" s="1"/>
  <c r="AL106" i="3"/>
  <c r="AK106" i="3"/>
  <c r="AN106" i="3"/>
  <c r="E6" i="5"/>
  <c r="F6" i="5"/>
  <c r="H6" i="5"/>
  <c r="I6" i="5"/>
  <c r="K6" i="5"/>
  <c r="L6" i="5"/>
  <c r="M6" i="5" s="1"/>
  <c r="N6" i="5"/>
  <c r="O6" i="5"/>
  <c r="Q6" i="5"/>
  <c r="R6" i="5"/>
  <c r="T6" i="5"/>
  <c r="U6" i="5"/>
  <c r="W6" i="5"/>
  <c r="X6" i="5"/>
  <c r="Z6" i="5"/>
  <c r="AA6" i="5"/>
  <c r="AC6" i="5"/>
  <c r="AD6" i="5"/>
  <c r="AF6" i="5"/>
  <c r="AG6" i="5"/>
  <c r="AH6" i="5" s="1"/>
  <c r="Y6" i="5" l="1"/>
  <c r="AB6" i="5"/>
  <c r="AO50" i="3"/>
  <c r="E262" i="26" s="1"/>
  <c r="AE6" i="5"/>
  <c r="AO20" i="3"/>
  <c r="E78" i="26" s="1"/>
  <c r="J6" i="5"/>
  <c r="AO106" i="3"/>
  <c r="E286" i="26" s="1"/>
  <c r="P6" i="5"/>
  <c r="S6" i="5"/>
  <c r="G6" i="5"/>
  <c r="V6" i="5"/>
  <c r="AJ6" i="5" l="1"/>
  <c r="AK6" i="5" s="1"/>
  <c r="AI6" i="5"/>
  <c r="AN6" i="5" l="1"/>
  <c r="AL6" i="5"/>
  <c r="AM6" i="5"/>
  <c r="E41" i="3"/>
  <c r="F41" i="3"/>
  <c r="H41" i="3"/>
  <c r="I41" i="3"/>
  <c r="K41" i="3"/>
  <c r="L41" i="3"/>
  <c r="N41" i="3"/>
  <c r="O41" i="3"/>
  <c r="Q41" i="3"/>
  <c r="R41" i="3"/>
  <c r="T41" i="3"/>
  <c r="U41" i="3"/>
  <c r="W41" i="3"/>
  <c r="X41" i="3"/>
  <c r="Y41" i="3" s="1"/>
  <c r="Z41" i="3"/>
  <c r="AA41" i="3"/>
  <c r="AC41" i="3"/>
  <c r="AD41" i="3"/>
  <c r="AF41" i="3"/>
  <c r="AG41" i="3"/>
  <c r="AH41" i="3" s="1"/>
  <c r="O62" i="22"/>
  <c r="P62" i="22"/>
  <c r="S62" i="22" s="1"/>
  <c r="O29" i="20"/>
  <c r="P29" i="20"/>
  <c r="S29" i="20" s="1"/>
  <c r="AE41" i="3" l="1"/>
  <c r="M41" i="3"/>
  <c r="G41" i="3"/>
  <c r="V41" i="3"/>
  <c r="Q29" i="20"/>
  <c r="J41" i="3"/>
  <c r="AB41" i="3"/>
  <c r="AO6" i="5"/>
  <c r="S41" i="3"/>
  <c r="R62" i="22"/>
  <c r="P41" i="3"/>
  <c r="Q62" i="22"/>
  <c r="R29" i="20"/>
  <c r="T62" i="22"/>
  <c r="T29" i="20"/>
  <c r="F209" i="26"/>
  <c r="G209" i="26"/>
  <c r="F208" i="26"/>
  <c r="G208" i="26"/>
  <c r="E153" i="3"/>
  <c r="F153" i="3"/>
  <c r="G153" i="3" s="1"/>
  <c r="H153" i="3"/>
  <c r="I153" i="3"/>
  <c r="K153" i="3"/>
  <c r="L153" i="3"/>
  <c r="N153" i="3"/>
  <c r="O153" i="3"/>
  <c r="P153" i="3" s="1"/>
  <c r="Q153" i="3"/>
  <c r="R153" i="3"/>
  <c r="S153" i="3" s="1"/>
  <c r="T153" i="3"/>
  <c r="U153" i="3"/>
  <c r="W153" i="3"/>
  <c r="X153" i="3"/>
  <c r="Y153" i="3" s="1"/>
  <c r="Z153" i="3"/>
  <c r="AA153" i="3"/>
  <c r="AB153" i="3" s="1"/>
  <c r="AC153" i="3"/>
  <c r="AD153" i="3"/>
  <c r="AE153" i="3" s="1"/>
  <c r="AF153" i="3"/>
  <c r="AG153" i="3"/>
  <c r="AH153" i="3" s="1"/>
  <c r="E142" i="3"/>
  <c r="F142" i="3"/>
  <c r="G142" i="3" s="1"/>
  <c r="H142" i="3"/>
  <c r="I142" i="3"/>
  <c r="J142" i="3" s="1"/>
  <c r="K142" i="3"/>
  <c r="L142" i="3"/>
  <c r="N142" i="3"/>
  <c r="O142" i="3"/>
  <c r="Q142" i="3"/>
  <c r="R142" i="3"/>
  <c r="S142" i="3" s="1"/>
  <c r="T142" i="3"/>
  <c r="U142" i="3"/>
  <c r="V142" i="3" s="1"/>
  <c r="W142" i="3"/>
  <c r="X142" i="3"/>
  <c r="Y142" i="3" s="1"/>
  <c r="Z142" i="3"/>
  <c r="AA142" i="3"/>
  <c r="AB142" i="3" s="1"/>
  <c r="AC142" i="3"/>
  <c r="AD142" i="3"/>
  <c r="AE142" i="3" s="1"/>
  <c r="AF142" i="3"/>
  <c r="AG142" i="3"/>
  <c r="AH142" i="3" s="1"/>
  <c r="O154" i="22"/>
  <c r="P154" i="22"/>
  <c r="S154" i="22" s="1"/>
  <c r="O145" i="22"/>
  <c r="P145" i="22"/>
  <c r="S145" i="22" s="1"/>
  <c r="O145" i="20"/>
  <c r="P145" i="20"/>
  <c r="S145" i="20" s="1"/>
  <c r="O135" i="20"/>
  <c r="P135" i="20"/>
  <c r="S135" i="20" s="1"/>
  <c r="P142" i="3" l="1"/>
  <c r="V153" i="3"/>
  <c r="J153" i="3"/>
  <c r="AI41" i="3"/>
  <c r="R145" i="22"/>
  <c r="R154" i="22"/>
  <c r="Q145" i="22"/>
  <c r="Q154" i="22"/>
  <c r="U29" i="20"/>
  <c r="U62" i="22"/>
  <c r="AJ41" i="3"/>
  <c r="AM41" i="3" s="1"/>
  <c r="M142" i="3"/>
  <c r="M153" i="3"/>
  <c r="T154" i="22"/>
  <c r="T145" i="22"/>
  <c r="T145" i="20"/>
  <c r="R135" i="20"/>
  <c r="R145" i="20"/>
  <c r="Q135" i="20"/>
  <c r="Q145" i="20"/>
  <c r="T135" i="20"/>
  <c r="E258" i="26"/>
  <c r="G258" i="26"/>
  <c r="E81" i="5"/>
  <c r="F81" i="5"/>
  <c r="G81" i="5" s="1"/>
  <c r="H81" i="5"/>
  <c r="I81" i="5"/>
  <c r="K81" i="5"/>
  <c r="L81" i="5"/>
  <c r="N81" i="5"/>
  <c r="O81" i="5"/>
  <c r="P81" i="5" s="1"/>
  <c r="Q81" i="5"/>
  <c r="R81" i="5"/>
  <c r="S81" i="5" s="1"/>
  <c r="T81" i="5"/>
  <c r="U81" i="5"/>
  <c r="V81" i="5" s="1"/>
  <c r="W81" i="5"/>
  <c r="X81" i="5"/>
  <c r="Y81" i="5" s="1"/>
  <c r="Z81" i="5"/>
  <c r="AA81" i="5"/>
  <c r="AB81" i="5" s="1"/>
  <c r="AC81" i="5"/>
  <c r="AD81" i="5"/>
  <c r="AE81" i="5" s="1"/>
  <c r="AF81" i="5"/>
  <c r="AG81" i="5"/>
  <c r="AH81" i="5" s="1"/>
  <c r="AJ142" i="3" l="1"/>
  <c r="AL142" i="3" s="1"/>
  <c r="J81" i="5"/>
  <c r="AI153" i="3"/>
  <c r="M81" i="5"/>
  <c r="U145" i="22"/>
  <c r="U154" i="22"/>
  <c r="AI142" i="3"/>
  <c r="AL41" i="3"/>
  <c r="AK41" i="3"/>
  <c r="AN41" i="3"/>
  <c r="AJ153" i="3"/>
  <c r="AK153" i="3" s="1"/>
  <c r="U145" i="20"/>
  <c r="U135" i="20"/>
  <c r="E110" i="3"/>
  <c r="F110" i="3"/>
  <c r="H110" i="3"/>
  <c r="I110" i="3"/>
  <c r="K110" i="3"/>
  <c r="L110" i="3"/>
  <c r="N110" i="3"/>
  <c r="O110" i="3"/>
  <c r="Q110" i="3"/>
  <c r="R110" i="3"/>
  <c r="S110" i="3" s="1"/>
  <c r="T110" i="3"/>
  <c r="U110" i="3"/>
  <c r="V110" i="3" s="1"/>
  <c r="W110" i="3"/>
  <c r="X110" i="3"/>
  <c r="Y110" i="3" s="1"/>
  <c r="Z110" i="3"/>
  <c r="AA110" i="3"/>
  <c r="AB110" i="3" s="1"/>
  <c r="AC110" i="3"/>
  <c r="AD110" i="3"/>
  <c r="AE110" i="3" s="1"/>
  <c r="AF110" i="3"/>
  <c r="AG110" i="3"/>
  <c r="AH110" i="3" s="1"/>
  <c r="O115" i="22"/>
  <c r="P115" i="22"/>
  <c r="S115" i="22" s="1"/>
  <c r="O102" i="20"/>
  <c r="P102" i="20"/>
  <c r="S102" i="20" s="1"/>
  <c r="O29" i="19"/>
  <c r="P29" i="19"/>
  <c r="Q29" i="19" s="1"/>
  <c r="E278" i="26"/>
  <c r="G278" i="26"/>
  <c r="E42" i="5"/>
  <c r="F42" i="5"/>
  <c r="G42" i="5" s="1"/>
  <c r="H42" i="5"/>
  <c r="I42" i="5"/>
  <c r="K42" i="5"/>
  <c r="L42" i="5"/>
  <c r="M42" i="5" s="1"/>
  <c r="N42" i="5"/>
  <c r="O42" i="5"/>
  <c r="Q42" i="5"/>
  <c r="R42" i="5"/>
  <c r="S42" i="5" s="1"/>
  <c r="T42" i="5"/>
  <c r="U42" i="5"/>
  <c r="V42" i="5" s="1"/>
  <c r="W42" i="5"/>
  <c r="X42" i="5"/>
  <c r="Z42" i="5"/>
  <c r="AA42" i="5"/>
  <c r="AC42" i="5"/>
  <c r="AD42" i="5"/>
  <c r="AE42" i="5" s="1"/>
  <c r="AF42" i="5"/>
  <c r="AG42" i="5"/>
  <c r="AH42" i="5" s="1"/>
  <c r="AN142" i="3" l="1"/>
  <c r="AM142" i="3"/>
  <c r="AK142" i="3"/>
  <c r="AJ81" i="5"/>
  <c r="AK81" i="5" s="1"/>
  <c r="J42" i="5"/>
  <c r="Y42" i="5"/>
  <c r="G110" i="3"/>
  <c r="J110" i="3"/>
  <c r="AB42" i="5"/>
  <c r="AI81" i="5"/>
  <c r="P42" i="5"/>
  <c r="Q102" i="20"/>
  <c r="S29" i="19"/>
  <c r="R29" i="19"/>
  <c r="AO41" i="3"/>
  <c r="E138" i="26" s="1"/>
  <c r="P110" i="3"/>
  <c r="AN153" i="3"/>
  <c r="AM153" i="3"/>
  <c r="AL153" i="3"/>
  <c r="M110" i="3"/>
  <c r="T29" i="19"/>
  <c r="R115" i="22"/>
  <c r="T115" i="22"/>
  <c r="Q115" i="22"/>
  <c r="T102" i="20"/>
  <c r="R102" i="20"/>
  <c r="E102" i="3"/>
  <c r="F102" i="3"/>
  <c r="G102" i="3" s="1"/>
  <c r="H102" i="3"/>
  <c r="I102" i="3"/>
  <c r="K102" i="3"/>
  <c r="L102" i="3"/>
  <c r="N102" i="3"/>
  <c r="O102" i="3"/>
  <c r="P102" i="3" s="1"/>
  <c r="Q102" i="3"/>
  <c r="R102" i="3"/>
  <c r="S102" i="3" s="1"/>
  <c r="T102" i="3"/>
  <c r="U102" i="3"/>
  <c r="W102" i="3"/>
  <c r="X102" i="3"/>
  <c r="Y102" i="3" s="1"/>
  <c r="Z102" i="3"/>
  <c r="AA102" i="3"/>
  <c r="AC102" i="3"/>
  <c r="AD102" i="3"/>
  <c r="AE102" i="3" s="1"/>
  <c r="AF102" i="3"/>
  <c r="AG102" i="3"/>
  <c r="AH102" i="3" s="1"/>
  <c r="F289" i="26"/>
  <c r="G289" i="26"/>
  <c r="O98" i="22"/>
  <c r="P98" i="22"/>
  <c r="Q98" i="22" s="1"/>
  <c r="O104" i="20"/>
  <c r="P104" i="20"/>
  <c r="S104" i="20" s="1"/>
  <c r="E292" i="26"/>
  <c r="F292" i="26"/>
  <c r="E81" i="8"/>
  <c r="F81" i="8"/>
  <c r="G81" i="8" s="1"/>
  <c r="H81" i="8"/>
  <c r="I81" i="8"/>
  <c r="J81" i="8" s="1"/>
  <c r="K81" i="8"/>
  <c r="L81" i="8"/>
  <c r="M81" i="8" s="1"/>
  <c r="N81" i="8"/>
  <c r="O81" i="8"/>
  <c r="P81" i="8" s="1"/>
  <c r="Q81" i="8"/>
  <c r="R81" i="8"/>
  <c r="T81" i="8"/>
  <c r="U81" i="8"/>
  <c r="W81" i="8"/>
  <c r="X81" i="8"/>
  <c r="Y81" i="8" s="1"/>
  <c r="Z81" i="8"/>
  <c r="AA81" i="8"/>
  <c r="AB81" i="8" s="1"/>
  <c r="AC81" i="8"/>
  <c r="AD81" i="8"/>
  <c r="AE81" i="8" s="1"/>
  <c r="AF81" i="8"/>
  <c r="AG81" i="8"/>
  <c r="AH81" i="8" s="1"/>
  <c r="O83" i="19"/>
  <c r="P83" i="19"/>
  <c r="S83" i="19" s="1"/>
  <c r="O78" i="21"/>
  <c r="P78" i="21"/>
  <c r="S78" i="21" s="1"/>
  <c r="F226" i="26"/>
  <c r="G226" i="26"/>
  <c r="E73" i="3"/>
  <c r="F73" i="3"/>
  <c r="H73" i="3"/>
  <c r="I73" i="3"/>
  <c r="J73" i="3" s="1"/>
  <c r="K73" i="3"/>
  <c r="L73" i="3"/>
  <c r="M73" i="3" s="1"/>
  <c r="N73" i="3"/>
  <c r="O73" i="3"/>
  <c r="Q73" i="3"/>
  <c r="R73" i="3"/>
  <c r="S73" i="3" s="1"/>
  <c r="T73" i="3"/>
  <c r="U73" i="3"/>
  <c r="W73" i="3"/>
  <c r="X73" i="3"/>
  <c r="Y73" i="3" s="1"/>
  <c r="Z73" i="3"/>
  <c r="AA73" i="3"/>
  <c r="AC73" i="3"/>
  <c r="AD73" i="3"/>
  <c r="AF73" i="3"/>
  <c r="AG73" i="3"/>
  <c r="AH73" i="3" s="1"/>
  <c r="O79" i="22"/>
  <c r="P79" i="22"/>
  <c r="S79" i="22" s="1"/>
  <c r="O39" i="20"/>
  <c r="P39" i="20"/>
  <c r="S39" i="20" s="1"/>
  <c r="E249" i="26"/>
  <c r="G249" i="26"/>
  <c r="E254" i="26"/>
  <c r="G254" i="26"/>
  <c r="E58" i="5"/>
  <c r="F58" i="5"/>
  <c r="G58" i="5" s="1"/>
  <c r="H58" i="5"/>
  <c r="I58" i="5"/>
  <c r="J58" i="5" s="1"/>
  <c r="K58" i="5"/>
  <c r="L58" i="5"/>
  <c r="M58" i="5" s="1"/>
  <c r="N58" i="5"/>
  <c r="O58" i="5"/>
  <c r="Q58" i="5"/>
  <c r="R58" i="5"/>
  <c r="S58" i="5" s="1"/>
  <c r="T58" i="5"/>
  <c r="U58" i="5"/>
  <c r="W58" i="5"/>
  <c r="X58" i="5"/>
  <c r="Y58" i="5" s="1"/>
  <c r="Z58" i="5"/>
  <c r="AA58" i="5"/>
  <c r="AC58" i="5"/>
  <c r="AD58" i="5"/>
  <c r="AE58" i="5" s="1"/>
  <c r="AF58" i="5"/>
  <c r="AG58" i="5"/>
  <c r="AH58" i="5" s="1"/>
  <c r="E74" i="5"/>
  <c r="F74" i="5"/>
  <c r="G74" i="5" s="1"/>
  <c r="H74" i="5"/>
  <c r="I74" i="5"/>
  <c r="K74" i="5"/>
  <c r="L74" i="5"/>
  <c r="M74" i="5" s="1"/>
  <c r="N74" i="5"/>
  <c r="O74" i="5"/>
  <c r="P74" i="5" s="1"/>
  <c r="Q74" i="5"/>
  <c r="R74" i="5"/>
  <c r="S74" i="5" s="1"/>
  <c r="T74" i="5"/>
  <c r="U74" i="5"/>
  <c r="W74" i="5"/>
  <c r="X74" i="5"/>
  <c r="Y74" i="5" s="1"/>
  <c r="Z74" i="5"/>
  <c r="AA74" i="5"/>
  <c r="AB74" i="5" s="1"/>
  <c r="AC74" i="5"/>
  <c r="AD74" i="5"/>
  <c r="AE74" i="5" s="1"/>
  <c r="AF74" i="5"/>
  <c r="AG74" i="5"/>
  <c r="AH74" i="5" s="1"/>
  <c r="O64" i="23"/>
  <c r="P64" i="23"/>
  <c r="S64" i="23" s="1"/>
  <c r="O41" i="24"/>
  <c r="P41" i="24"/>
  <c r="S41" i="24" s="1"/>
  <c r="AO142" i="3" l="1"/>
  <c r="E208" i="26" s="1"/>
  <c r="AN81" i="5"/>
  <c r="S81" i="8"/>
  <c r="AL81" i="5"/>
  <c r="AM81" i="5"/>
  <c r="G73" i="3"/>
  <c r="AB73" i="3"/>
  <c r="AJ42" i="5"/>
  <c r="AM42" i="5" s="1"/>
  <c r="AB58" i="5"/>
  <c r="AE73" i="3"/>
  <c r="J102" i="3"/>
  <c r="J74" i="5"/>
  <c r="AB102" i="3"/>
  <c r="AI42" i="5"/>
  <c r="P58" i="5"/>
  <c r="Q83" i="19"/>
  <c r="U29" i="19"/>
  <c r="R83" i="19"/>
  <c r="T104" i="20"/>
  <c r="T98" i="22"/>
  <c r="R104" i="20"/>
  <c r="AI110" i="3"/>
  <c r="P73" i="3"/>
  <c r="AJ110" i="3"/>
  <c r="AN110" i="3" s="1"/>
  <c r="U115" i="22"/>
  <c r="AO153" i="3"/>
  <c r="E209" i="26" s="1"/>
  <c r="M102" i="3"/>
  <c r="S98" i="22"/>
  <c r="R98" i="22"/>
  <c r="U102" i="20"/>
  <c r="V81" i="8"/>
  <c r="V102" i="3"/>
  <c r="V74" i="5"/>
  <c r="R79" i="22"/>
  <c r="Q79" i="22"/>
  <c r="V73" i="3"/>
  <c r="T79" i="22"/>
  <c r="T83" i="19"/>
  <c r="Q104" i="20"/>
  <c r="T78" i="21"/>
  <c r="R78" i="21"/>
  <c r="Q78" i="21"/>
  <c r="V58" i="5"/>
  <c r="T64" i="23"/>
  <c r="R64" i="23"/>
  <c r="Q64" i="23"/>
  <c r="T41" i="24"/>
  <c r="R41" i="24"/>
  <c r="Q39" i="20"/>
  <c r="R39" i="20"/>
  <c r="T39" i="20"/>
  <c r="Q41" i="24"/>
  <c r="E194" i="26"/>
  <c r="G194" i="26"/>
  <c r="E38" i="5"/>
  <c r="F38" i="5"/>
  <c r="H38" i="5"/>
  <c r="I38" i="5"/>
  <c r="K38" i="5"/>
  <c r="L38" i="5"/>
  <c r="N38" i="5"/>
  <c r="O38" i="5"/>
  <c r="P38" i="5" s="1"/>
  <c r="Q38" i="5"/>
  <c r="R38" i="5"/>
  <c r="T38" i="5"/>
  <c r="U38" i="5"/>
  <c r="V38" i="5" s="1"/>
  <c r="W38" i="5"/>
  <c r="X38" i="5"/>
  <c r="Y38" i="5" s="1"/>
  <c r="Z38" i="5"/>
  <c r="AA38" i="5"/>
  <c r="AC38" i="5"/>
  <c r="AD38" i="5"/>
  <c r="AF38" i="5"/>
  <c r="AG38" i="5"/>
  <c r="AH38" i="5" s="1"/>
  <c r="E272" i="26"/>
  <c r="F272" i="26"/>
  <c r="E48" i="8"/>
  <c r="F48" i="8"/>
  <c r="H48" i="8"/>
  <c r="I48" i="8"/>
  <c r="J48" i="8" s="1"/>
  <c r="K48" i="8"/>
  <c r="L48" i="8"/>
  <c r="N48" i="8"/>
  <c r="O48" i="8"/>
  <c r="Q48" i="8"/>
  <c r="R48" i="8"/>
  <c r="S48" i="8" s="1"/>
  <c r="T48" i="8"/>
  <c r="U48" i="8"/>
  <c r="V48" i="8" s="1"/>
  <c r="W48" i="8"/>
  <c r="X48" i="8"/>
  <c r="Z48" i="8"/>
  <c r="AA48" i="8"/>
  <c r="AC48" i="8"/>
  <c r="AD48" i="8"/>
  <c r="AE48" i="8" s="1"/>
  <c r="AF48" i="8"/>
  <c r="AG48" i="8"/>
  <c r="AH48" i="8" s="1"/>
  <c r="O53" i="19"/>
  <c r="P53" i="19"/>
  <c r="S53" i="19" s="1"/>
  <c r="O38" i="21"/>
  <c r="P38" i="21"/>
  <c r="S38" i="21" s="1"/>
  <c r="E31" i="8"/>
  <c r="F31" i="8"/>
  <c r="H31" i="8"/>
  <c r="I31" i="8"/>
  <c r="K31" i="8"/>
  <c r="L31" i="8"/>
  <c r="N31" i="8"/>
  <c r="O31" i="8"/>
  <c r="Q31" i="8"/>
  <c r="R31" i="8"/>
  <c r="T31" i="8"/>
  <c r="U31" i="8"/>
  <c r="W31" i="8"/>
  <c r="X31" i="8"/>
  <c r="Z31" i="8"/>
  <c r="AA31" i="8"/>
  <c r="AC31" i="8"/>
  <c r="AD31" i="8"/>
  <c r="AF31" i="8"/>
  <c r="AG31" i="8"/>
  <c r="AH31" i="8" s="1"/>
  <c r="E20" i="8"/>
  <c r="F20" i="8"/>
  <c r="H20" i="8"/>
  <c r="I20" i="8"/>
  <c r="K20" i="8"/>
  <c r="L20" i="8"/>
  <c r="N20" i="8"/>
  <c r="O20" i="8"/>
  <c r="Q20" i="8"/>
  <c r="R20" i="8"/>
  <c r="T20" i="8"/>
  <c r="U20" i="8"/>
  <c r="W20" i="8"/>
  <c r="X20" i="8"/>
  <c r="Z20" i="8"/>
  <c r="AA20" i="8"/>
  <c r="AC20" i="8"/>
  <c r="AD20" i="8"/>
  <c r="AF20" i="8"/>
  <c r="AG20" i="8"/>
  <c r="AH20" i="8" s="1"/>
  <c r="E187" i="26"/>
  <c r="F187" i="26"/>
  <c r="O14" i="19"/>
  <c r="P14" i="19"/>
  <c r="S14" i="19" s="1"/>
  <c r="O19" i="21"/>
  <c r="P19" i="21"/>
  <c r="S19" i="21" s="1"/>
  <c r="E61" i="3"/>
  <c r="F61" i="3"/>
  <c r="H61" i="3"/>
  <c r="I61" i="3"/>
  <c r="K61" i="3"/>
  <c r="L61" i="3"/>
  <c r="N61" i="3"/>
  <c r="O61" i="3"/>
  <c r="Q61" i="3"/>
  <c r="R61" i="3"/>
  <c r="T61" i="3"/>
  <c r="U61" i="3"/>
  <c r="W61" i="3"/>
  <c r="X61" i="3"/>
  <c r="Y61" i="3" s="1"/>
  <c r="Z61" i="3"/>
  <c r="AA61" i="3"/>
  <c r="AC61" i="3"/>
  <c r="AD61" i="3"/>
  <c r="AF61" i="3"/>
  <c r="AG61" i="3"/>
  <c r="AH61" i="3" s="1"/>
  <c r="O51" i="22"/>
  <c r="P51" i="22"/>
  <c r="S51" i="22" s="1"/>
  <c r="O80" i="20"/>
  <c r="P80" i="20"/>
  <c r="S80" i="20" s="1"/>
  <c r="E92" i="3"/>
  <c r="F92" i="3"/>
  <c r="H92" i="3"/>
  <c r="I92" i="3"/>
  <c r="K92" i="3"/>
  <c r="L92" i="3"/>
  <c r="N92" i="3"/>
  <c r="O92" i="3"/>
  <c r="P92" i="3" s="1"/>
  <c r="Q92" i="3"/>
  <c r="R92" i="3"/>
  <c r="T92" i="3"/>
  <c r="U92" i="3"/>
  <c r="W92" i="3"/>
  <c r="X92" i="3"/>
  <c r="Z92" i="3"/>
  <c r="AA92" i="3"/>
  <c r="AC92" i="3"/>
  <c r="AD92" i="3"/>
  <c r="AF92" i="3"/>
  <c r="AG92" i="3"/>
  <c r="AH92" i="3" s="1"/>
  <c r="O91" i="22"/>
  <c r="P91" i="22"/>
  <c r="Q91" i="22" s="1"/>
  <c r="O88" i="20"/>
  <c r="P88" i="20"/>
  <c r="S88" i="20" s="1"/>
  <c r="F263" i="26"/>
  <c r="G263" i="26"/>
  <c r="E25" i="3"/>
  <c r="F25" i="3"/>
  <c r="H25" i="3"/>
  <c r="I25" i="3"/>
  <c r="J25" i="3" s="1"/>
  <c r="K25" i="3"/>
  <c r="L25" i="3"/>
  <c r="N25" i="3"/>
  <c r="O25" i="3"/>
  <c r="Q25" i="3"/>
  <c r="R25" i="3"/>
  <c r="T25" i="3"/>
  <c r="U25" i="3"/>
  <c r="W25" i="3"/>
  <c r="X25" i="3"/>
  <c r="Z25" i="3"/>
  <c r="AA25" i="3"/>
  <c r="AB25" i="3" s="1"/>
  <c r="AC25" i="3"/>
  <c r="AD25" i="3"/>
  <c r="AE25" i="3" s="1"/>
  <c r="AF25" i="3"/>
  <c r="AG25" i="3"/>
  <c r="AH25" i="3" s="1"/>
  <c r="O38" i="22"/>
  <c r="P38" i="22"/>
  <c r="S38" i="22" s="1"/>
  <c r="O27" i="20"/>
  <c r="P27" i="20"/>
  <c r="S27" i="20" s="1"/>
  <c r="P20" i="8" l="1"/>
  <c r="P61" i="3"/>
  <c r="P25" i="3"/>
  <c r="P48" i="8"/>
  <c r="S25" i="3"/>
  <c r="AO81" i="5"/>
  <c r="F258" i="26" s="1"/>
  <c r="AJ81" i="8"/>
  <c r="AM81" i="8" s="1"/>
  <c r="Y48" i="8"/>
  <c r="Y31" i="8"/>
  <c r="Y20" i="8"/>
  <c r="Y25" i="3"/>
  <c r="Y92" i="3"/>
  <c r="AB31" i="8"/>
  <c r="M48" i="8"/>
  <c r="M38" i="5"/>
  <c r="M25" i="3"/>
  <c r="AN42" i="5"/>
  <c r="AL42" i="5"/>
  <c r="AK42" i="5"/>
  <c r="AB48" i="8"/>
  <c r="V25" i="3"/>
  <c r="V92" i="3"/>
  <c r="V61" i="3"/>
  <c r="V20" i="8"/>
  <c r="V31" i="8"/>
  <c r="AE38" i="5"/>
  <c r="AE20" i="8"/>
  <c r="AE31" i="8"/>
  <c r="AE92" i="3"/>
  <c r="AE61" i="3"/>
  <c r="J92" i="3"/>
  <c r="J61" i="3"/>
  <c r="J31" i="8"/>
  <c r="AI74" i="5"/>
  <c r="J20" i="8"/>
  <c r="J38" i="5"/>
  <c r="AI102" i="3"/>
  <c r="AM110" i="3"/>
  <c r="S20" i="8"/>
  <c r="AB20" i="8"/>
  <c r="AB38" i="5"/>
  <c r="S38" i="5"/>
  <c r="AJ58" i="5"/>
  <c r="AM58" i="5" s="1"/>
  <c r="AB61" i="3"/>
  <c r="AB92" i="3"/>
  <c r="S61" i="3"/>
  <c r="U83" i="19"/>
  <c r="T38" i="21"/>
  <c r="R38" i="21"/>
  <c r="Q38" i="21"/>
  <c r="S31" i="8"/>
  <c r="U98" i="22"/>
  <c r="U104" i="20"/>
  <c r="U39" i="20"/>
  <c r="S92" i="3"/>
  <c r="AI73" i="3"/>
  <c r="AJ73" i="3"/>
  <c r="AM73" i="3" s="1"/>
  <c r="U78" i="21"/>
  <c r="P31" i="8"/>
  <c r="AK110" i="3"/>
  <c r="AL110" i="3"/>
  <c r="U79" i="22"/>
  <c r="U41" i="24"/>
  <c r="V85" i="24" s="1"/>
  <c r="M92" i="3"/>
  <c r="M61" i="3"/>
  <c r="M20" i="8"/>
  <c r="M31" i="8"/>
  <c r="AJ74" i="5"/>
  <c r="AK74" i="5" s="1"/>
  <c r="AI81" i="8"/>
  <c r="G20" i="8"/>
  <c r="G31" i="8"/>
  <c r="AJ102" i="3"/>
  <c r="AK102" i="3" s="1"/>
  <c r="G48" i="8"/>
  <c r="AI58" i="5"/>
  <c r="U64" i="23"/>
  <c r="G38" i="5"/>
  <c r="T53" i="19"/>
  <c r="R53" i="19"/>
  <c r="Q53" i="19"/>
  <c r="T14" i="19"/>
  <c r="R14" i="19"/>
  <c r="Q14" i="19"/>
  <c r="T19" i="21"/>
  <c r="R19" i="21"/>
  <c r="Q19" i="21"/>
  <c r="T38" i="22"/>
  <c r="R38" i="22"/>
  <c r="G61" i="3"/>
  <c r="G92" i="3"/>
  <c r="T88" i="20"/>
  <c r="R88" i="20"/>
  <c r="R80" i="20"/>
  <c r="Q88" i="20"/>
  <c r="Q80" i="20"/>
  <c r="Q38" i="22"/>
  <c r="R27" i="20"/>
  <c r="T27" i="20"/>
  <c r="Q27" i="20"/>
  <c r="G25" i="3"/>
  <c r="T91" i="22"/>
  <c r="S91" i="22"/>
  <c r="R91" i="22"/>
  <c r="T51" i="22"/>
  <c r="R51" i="22"/>
  <c r="Q51" i="22"/>
  <c r="T80" i="20"/>
  <c r="AK81" i="8" l="1"/>
  <c r="AN81" i="8"/>
  <c r="V52" i="23"/>
  <c r="V24" i="23"/>
  <c r="V61" i="23"/>
  <c r="V83" i="23"/>
  <c r="V78" i="23"/>
  <c r="V42" i="23"/>
  <c r="V36" i="23"/>
  <c r="V66" i="23"/>
  <c r="V84" i="23"/>
  <c r="V74" i="23"/>
  <c r="V69" i="23"/>
  <c r="V35" i="23"/>
  <c r="V79" i="24"/>
  <c r="V84" i="24"/>
  <c r="V83" i="24"/>
  <c r="V22" i="24"/>
  <c r="V28" i="24"/>
  <c r="V55" i="24"/>
  <c r="V20" i="24"/>
  <c r="V72" i="24"/>
  <c r="V69" i="24"/>
  <c r="V56" i="24"/>
  <c r="V80" i="24"/>
  <c r="V71" i="24"/>
  <c r="AL81" i="8"/>
  <c r="V37" i="23"/>
  <c r="V53" i="23"/>
  <c r="V49" i="23"/>
  <c r="V39" i="24"/>
  <c r="V70" i="24"/>
  <c r="V75" i="24"/>
  <c r="V48" i="23"/>
  <c r="V29" i="23"/>
  <c r="V51" i="23"/>
  <c r="V55" i="23"/>
  <c r="V65" i="23"/>
  <c r="V38" i="23"/>
  <c r="V68" i="23"/>
  <c r="V57" i="23"/>
  <c r="V22" i="23"/>
  <c r="V8" i="23"/>
  <c r="V50" i="23"/>
  <c r="V34" i="23"/>
  <c r="V75" i="23"/>
  <c r="V19" i="23"/>
  <c r="V77" i="23"/>
  <c r="V7" i="24"/>
  <c r="V30" i="24"/>
  <c r="V62" i="24"/>
  <c r="V36" i="24"/>
  <c r="V33" i="24"/>
  <c r="V47" i="24"/>
  <c r="V61" i="24"/>
  <c r="V43" i="24"/>
  <c r="AJ48" i="8"/>
  <c r="AN48" i="8" s="1"/>
  <c r="V63" i="24"/>
  <c r="V60" i="24"/>
  <c r="V32" i="24"/>
  <c r="V68" i="24"/>
  <c r="V37" i="24"/>
  <c r="V78" i="24"/>
  <c r="V53" i="24"/>
  <c r="AO42" i="5"/>
  <c r="F278" i="26" s="1"/>
  <c r="V71" i="23"/>
  <c r="V41" i="23"/>
  <c r="V45" i="23"/>
  <c r="V30" i="23"/>
  <c r="V6" i="23"/>
  <c r="V58" i="24"/>
  <c r="V40" i="24"/>
  <c r="V14" i="24"/>
  <c r="V42" i="24"/>
  <c r="V38" i="24"/>
  <c r="AJ25" i="3"/>
  <c r="AL25" i="3" s="1"/>
  <c r="AK58" i="5"/>
  <c r="V76" i="24"/>
  <c r="V35" i="24"/>
  <c r="V48" i="24"/>
  <c r="V50" i="24"/>
  <c r="V12" i="24"/>
  <c r="V64" i="24"/>
  <c r="V10" i="24"/>
  <c r="V45" i="24"/>
  <c r="V51" i="24"/>
  <c r="V13" i="24"/>
  <c r="V18" i="24"/>
  <c r="V66" i="24"/>
  <c r="V74" i="24"/>
  <c r="V44" i="24"/>
  <c r="V8" i="24"/>
  <c r="V46" i="24"/>
  <c r="V11" i="24"/>
  <c r="V21" i="24"/>
  <c r="V67" i="24"/>
  <c r="V15" i="24"/>
  <c r="V6" i="24"/>
  <c r="V54" i="24"/>
  <c r="V52" i="24"/>
  <c r="V81" i="24"/>
  <c r="V59" i="24"/>
  <c r="V82" i="24"/>
  <c r="V16" i="24"/>
  <c r="V23" i="24"/>
  <c r="V24" i="24"/>
  <c r="V57" i="24"/>
  <c r="V34" i="24"/>
  <c r="V73" i="24"/>
  <c r="V19" i="24"/>
  <c r="V65" i="24"/>
  <c r="V27" i="24"/>
  <c r="V29" i="24"/>
  <c r="V77" i="24"/>
  <c r="V17" i="24"/>
  <c r="V25" i="24"/>
  <c r="V26" i="24"/>
  <c r="V9" i="24"/>
  <c r="V31" i="24"/>
  <c r="V49" i="24"/>
  <c r="V58" i="23"/>
  <c r="V46" i="23"/>
  <c r="V81" i="23"/>
  <c r="V70" i="23"/>
  <c r="V47" i="23"/>
  <c r="V85" i="23"/>
  <c r="V25" i="23"/>
  <c r="V31" i="23"/>
  <c r="V44" i="23"/>
  <c r="V63" i="23"/>
  <c r="V79" i="23"/>
  <c r="V62" i="23"/>
  <c r="V39" i="23"/>
  <c r="V14" i="23"/>
  <c r="V67" i="23"/>
  <c r="V59" i="23"/>
  <c r="V10" i="23"/>
  <c r="V17" i="23"/>
  <c r="V43" i="23"/>
  <c r="V80" i="23"/>
  <c r="V60" i="23"/>
  <c r="V12" i="23"/>
  <c r="V76" i="23"/>
  <c r="V23" i="23"/>
  <c r="V56" i="23"/>
  <c r="V32" i="23"/>
  <c r="V15" i="23"/>
  <c r="V21" i="23"/>
  <c r="V27" i="23"/>
  <c r="V72" i="23"/>
  <c r="V18" i="23"/>
  <c r="V20" i="23"/>
  <c r="V11" i="23"/>
  <c r="V9" i="23"/>
  <c r="V28" i="23"/>
  <c r="V73" i="23"/>
  <c r="V26" i="23"/>
  <c r="V7" i="23"/>
  <c r="V54" i="23"/>
  <c r="V82" i="23"/>
  <c r="V13" i="23"/>
  <c r="V16" i="23"/>
  <c r="V33" i="23"/>
  <c r="V40" i="23"/>
  <c r="AL58" i="5"/>
  <c r="AI38" i="5"/>
  <c r="AN58" i="5"/>
  <c r="U38" i="21"/>
  <c r="AL73" i="3"/>
  <c r="AN73" i="3"/>
  <c r="AK73" i="3"/>
  <c r="AO110" i="3"/>
  <c r="E72" i="26" s="1"/>
  <c r="AI20" i="8"/>
  <c r="AI31" i="8"/>
  <c r="AN74" i="5"/>
  <c r="AM74" i="5"/>
  <c r="AJ92" i="3"/>
  <c r="AK92" i="3" s="1"/>
  <c r="AI61" i="3"/>
  <c r="AL102" i="3"/>
  <c r="AJ20" i="8"/>
  <c r="AM20" i="8" s="1"/>
  <c r="AJ31" i="8"/>
  <c r="AN31" i="8" s="1"/>
  <c r="AL74" i="5"/>
  <c r="AM102" i="3"/>
  <c r="AN102" i="3"/>
  <c r="AI48" i="8"/>
  <c r="AJ38" i="5"/>
  <c r="AL38" i="5" s="1"/>
  <c r="U53" i="19"/>
  <c r="U14" i="19"/>
  <c r="U38" i="22"/>
  <c r="U88" i="20"/>
  <c r="U19" i="21"/>
  <c r="AJ61" i="3"/>
  <c r="AL61" i="3" s="1"/>
  <c r="AI92" i="3"/>
  <c r="AI25" i="3"/>
  <c r="U91" i="22"/>
  <c r="U80" i="20"/>
  <c r="U27" i="20"/>
  <c r="U51" i="22"/>
  <c r="AO81" i="8" l="1"/>
  <c r="G292" i="26" s="1"/>
  <c r="AK48" i="8"/>
  <c r="AM48" i="8"/>
  <c r="AL48" i="8"/>
  <c r="AN25" i="3"/>
  <c r="AM25" i="3"/>
  <c r="AK25" i="3"/>
  <c r="AO58" i="5"/>
  <c r="F249" i="26" s="1"/>
  <c r="AO73" i="3"/>
  <c r="AK20" i="8"/>
  <c r="AN92" i="3"/>
  <c r="AL20" i="8"/>
  <c r="AN20" i="8"/>
  <c r="AM31" i="8"/>
  <c r="AL31" i="8"/>
  <c r="AK31" i="8"/>
  <c r="AO74" i="5"/>
  <c r="F254" i="26" s="1"/>
  <c r="AL92" i="3"/>
  <c r="AM92" i="3"/>
  <c r="AO102" i="3"/>
  <c r="E289" i="26" s="1"/>
  <c r="AN38" i="5"/>
  <c r="AM38" i="5"/>
  <c r="AK38" i="5"/>
  <c r="AM61" i="3"/>
  <c r="AN61" i="3"/>
  <c r="AK61" i="3"/>
  <c r="AO48" i="8" l="1"/>
  <c r="G272" i="26" s="1"/>
  <c r="AO25" i="3"/>
  <c r="E263" i="26" s="1"/>
  <c r="E226" i="26"/>
  <c r="AO20" i="8"/>
  <c r="G187" i="26" s="1"/>
  <c r="AO31" i="8"/>
  <c r="AO92" i="3"/>
  <c r="E76" i="26" s="1"/>
  <c r="AO38" i="5"/>
  <c r="F194" i="26" s="1"/>
  <c r="AO61" i="3"/>
  <c r="E73" i="26" s="1"/>
  <c r="E137" i="3" l="1"/>
  <c r="F137" i="3"/>
  <c r="H137" i="3"/>
  <c r="I137" i="3"/>
  <c r="K137" i="3"/>
  <c r="L137" i="3"/>
  <c r="M137" i="3" s="1"/>
  <c r="N137" i="3"/>
  <c r="O137" i="3"/>
  <c r="Q137" i="3"/>
  <c r="R137" i="3"/>
  <c r="S137" i="3" s="1"/>
  <c r="T137" i="3"/>
  <c r="U137" i="3"/>
  <c r="W137" i="3"/>
  <c r="X137" i="3"/>
  <c r="Y137" i="3" s="1"/>
  <c r="Z137" i="3"/>
  <c r="AA137" i="3"/>
  <c r="AB137" i="3" s="1"/>
  <c r="AC137" i="3"/>
  <c r="AD137" i="3"/>
  <c r="AE137" i="3" s="1"/>
  <c r="AF137" i="3"/>
  <c r="AG137" i="3"/>
  <c r="AH137" i="3" s="1"/>
  <c r="O117" i="20"/>
  <c r="P117" i="20"/>
  <c r="S117" i="20" s="1"/>
  <c r="O147" i="22"/>
  <c r="P147" i="22"/>
  <c r="Q147" i="22" s="1"/>
  <c r="G137" i="3" l="1"/>
  <c r="Q117" i="20"/>
  <c r="J137" i="3"/>
  <c r="S147" i="22"/>
  <c r="T147" i="22"/>
  <c r="R147" i="22"/>
  <c r="P137" i="3"/>
  <c r="T117" i="20"/>
  <c r="R117" i="20"/>
  <c r="V137" i="3"/>
  <c r="E121" i="26"/>
  <c r="G121" i="26"/>
  <c r="E72" i="5"/>
  <c r="F72" i="5"/>
  <c r="H72" i="5"/>
  <c r="I72" i="5"/>
  <c r="J72" i="5" s="1"/>
  <c r="K72" i="5"/>
  <c r="L72" i="5"/>
  <c r="M72" i="5" s="1"/>
  <c r="N72" i="5"/>
  <c r="O72" i="5"/>
  <c r="P72" i="5" s="1"/>
  <c r="Q72" i="5"/>
  <c r="R72" i="5"/>
  <c r="S72" i="5" s="1"/>
  <c r="T72" i="5"/>
  <c r="U72" i="5"/>
  <c r="V72" i="5" s="1"/>
  <c r="W72" i="5"/>
  <c r="X72" i="5"/>
  <c r="Y72" i="5" s="1"/>
  <c r="Z72" i="5"/>
  <c r="AA72" i="5"/>
  <c r="AB72" i="5" s="1"/>
  <c r="AC72" i="5"/>
  <c r="AD72" i="5"/>
  <c r="AE72" i="5" s="1"/>
  <c r="AF72" i="5"/>
  <c r="AG72" i="5"/>
  <c r="AH72" i="5" s="1"/>
  <c r="E54" i="26"/>
  <c r="G54" i="26"/>
  <c r="E8" i="5"/>
  <c r="F8" i="5"/>
  <c r="H8" i="5"/>
  <c r="I8" i="5"/>
  <c r="K8" i="5"/>
  <c r="L8" i="5"/>
  <c r="N8" i="5"/>
  <c r="O8" i="5"/>
  <c r="Q8" i="5"/>
  <c r="R8" i="5"/>
  <c r="S8" i="5" s="1"/>
  <c r="T8" i="5"/>
  <c r="U8" i="5"/>
  <c r="W8" i="5"/>
  <c r="X8" i="5"/>
  <c r="Z8" i="5"/>
  <c r="AA8" i="5"/>
  <c r="AC8" i="5"/>
  <c r="AD8" i="5"/>
  <c r="AF8" i="5"/>
  <c r="AG8" i="5"/>
  <c r="AH8" i="5" s="1"/>
  <c r="O39" i="19"/>
  <c r="P39" i="19"/>
  <c r="S39" i="19" s="1"/>
  <c r="E41" i="8"/>
  <c r="F41" i="8"/>
  <c r="H41" i="8"/>
  <c r="I41" i="8"/>
  <c r="K41" i="8"/>
  <c r="L41" i="8"/>
  <c r="N41" i="8"/>
  <c r="O41" i="8"/>
  <c r="P41" i="8" s="1"/>
  <c r="Q41" i="8"/>
  <c r="R41" i="8"/>
  <c r="T41" i="8"/>
  <c r="U41" i="8"/>
  <c r="W41" i="8"/>
  <c r="X41" i="8"/>
  <c r="Y41" i="8" s="1"/>
  <c r="Z41" i="8"/>
  <c r="AA41" i="8"/>
  <c r="AC41" i="8"/>
  <c r="AD41" i="8"/>
  <c r="AE41" i="8" s="1"/>
  <c r="AF41" i="8"/>
  <c r="AG41" i="8"/>
  <c r="AH41" i="8" s="1"/>
  <c r="E293" i="26"/>
  <c r="F293" i="26"/>
  <c r="O46" i="21"/>
  <c r="P46" i="21"/>
  <c r="S46" i="21" s="1"/>
  <c r="F100" i="26"/>
  <c r="G100" i="26"/>
  <c r="E91" i="3"/>
  <c r="F91" i="3"/>
  <c r="H91" i="3"/>
  <c r="I91" i="3"/>
  <c r="K91" i="3"/>
  <c r="L91" i="3"/>
  <c r="N91" i="3"/>
  <c r="O91" i="3"/>
  <c r="Q91" i="3"/>
  <c r="R91" i="3"/>
  <c r="T91" i="3"/>
  <c r="U91" i="3"/>
  <c r="V91" i="3" s="1"/>
  <c r="W91" i="3"/>
  <c r="X91" i="3"/>
  <c r="Y91" i="3" s="1"/>
  <c r="Z91" i="3"/>
  <c r="AA91" i="3"/>
  <c r="AC91" i="3"/>
  <c r="AD91" i="3"/>
  <c r="AF91" i="3"/>
  <c r="AG91" i="3"/>
  <c r="AH91" i="3" s="1"/>
  <c r="O97" i="22"/>
  <c r="P97" i="22"/>
  <c r="S97" i="22" s="1"/>
  <c r="O72" i="20"/>
  <c r="P72" i="20"/>
  <c r="S72" i="20" s="1"/>
  <c r="F287" i="26"/>
  <c r="G287" i="26"/>
  <c r="E43" i="3"/>
  <c r="F43" i="3"/>
  <c r="H43" i="3"/>
  <c r="I43" i="3"/>
  <c r="K43" i="3"/>
  <c r="L43" i="3"/>
  <c r="N43" i="3"/>
  <c r="O43" i="3"/>
  <c r="Q43" i="3"/>
  <c r="R43" i="3"/>
  <c r="T43" i="3"/>
  <c r="U43" i="3"/>
  <c r="W43" i="3"/>
  <c r="X43" i="3"/>
  <c r="Y43" i="3" s="1"/>
  <c r="Z43" i="3"/>
  <c r="AA43" i="3"/>
  <c r="AB43" i="3" s="1"/>
  <c r="AC43" i="3"/>
  <c r="AD43" i="3"/>
  <c r="AE43" i="3" s="1"/>
  <c r="AF43" i="3"/>
  <c r="AG43" i="3"/>
  <c r="AH43" i="3" s="1"/>
  <c r="O43" i="22"/>
  <c r="P43" i="22"/>
  <c r="S43" i="22" s="1"/>
  <c r="O36" i="20"/>
  <c r="P36" i="20"/>
  <c r="S36" i="20" s="1"/>
  <c r="F203" i="26"/>
  <c r="G203" i="26"/>
  <c r="F213" i="26"/>
  <c r="G213" i="26"/>
  <c r="E38" i="3"/>
  <c r="F38" i="3"/>
  <c r="H38" i="3"/>
  <c r="I38" i="3"/>
  <c r="K38" i="3"/>
  <c r="L38" i="3"/>
  <c r="N38" i="3"/>
  <c r="O38" i="3"/>
  <c r="P38" i="3" s="1"/>
  <c r="Q38" i="3"/>
  <c r="R38" i="3"/>
  <c r="T38" i="3"/>
  <c r="U38" i="3"/>
  <c r="W38" i="3"/>
  <c r="X38" i="3"/>
  <c r="Z38" i="3"/>
  <c r="AA38" i="3"/>
  <c r="AC38" i="3"/>
  <c r="AD38" i="3"/>
  <c r="AE38" i="3" s="1"/>
  <c r="AF38" i="3"/>
  <c r="AG38" i="3"/>
  <c r="AH38" i="3" s="1"/>
  <c r="E55" i="3"/>
  <c r="F55" i="3"/>
  <c r="H55" i="3"/>
  <c r="I55" i="3"/>
  <c r="K55" i="3"/>
  <c r="L55" i="3"/>
  <c r="N55" i="3"/>
  <c r="O55" i="3"/>
  <c r="Q55" i="3"/>
  <c r="R55" i="3"/>
  <c r="T55" i="3"/>
  <c r="U55" i="3"/>
  <c r="W55" i="3"/>
  <c r="X55" i="3"/>
  <c r="Y55" i="3" s="1"/>
  <c r="Z55" i="3"/>
  <c r="AA55" i="3"/>
  <c r="AB55" i="3" s="1"/>
  <c r="AC55" i="3"/>
  <c r="AD55" i="3"/>
  <c r="AE55" i="3" s="1"/>
  <c r="AF55" i="3"/>
  <c r="AG55" i="3"/>
  <c r="AH55" i="3" s="1"/>
  <c r="O48" i="22"/>
  <c r="P48" i="22"/>
  <c r="S48" i="22" s="1"/>
  <c r="O58" i="22"/>
  <c r="P58" i="22"/>
  <c r="S58" i="22" s="1"/>
  <c r="O32" i="20"/>
  <c r="P32" i="20"/>
  <c r="S32" i="20" s="1"/>
  <c r="O59" i="20"/>
  <c r="P59" i="20"/>
  <c r="S59" i="20" s="1"/>
  <c r="F234" i="26"/>
  <c r="G234" i="26"/>
  <c r="F243" i="26"/>
  <c r="G243" i="26"/>
  <c r="F227" i="26"/>
  <c r="G227" i="26"/>
  <c r="E32" i="3"/>
  <c r="F32" i="3"/>
  <c r="H32" i="3"/>
  <c r="I32" i="3"/>
  <c r="K32" i="3"/>
  <c r="L32" i="3"/>
  <c r="N32" i="3"/>
  <c r="O32" i="3"/>
  <c r="Q32" i="3"/>
  <c r="R32" i="3"/>
  <c r="T32" i="3"/>
  <c r="U32" i="3"/>
  <c r="W32" i="3"/>
  <c r="X32" i="3"/>
  <c r="Z32" i="3"/>
  <c r="AA32" i="3"/>
  <c r="AC32" i="3"/>
  <c r="AD32" i="3"/>
  <c r="AF32" i="3"/>
  <c r="AG32" i="3"/>
  <c r="AH32" i="3" s="1"/>
  <c r="E115" i="3"/>
  <c r="F115" i="3"/>
  <c r="H115" i="3"/>
  <c r="I115" i="3"/>
  <c r="K115" i="3"/>
  <c r="L115" i="3"/>
  <c r="N115" i="3"/>
  <c r="O115" i="3"/>
  <c r="P115" i="3" s="1"/>
  <c r="Q115" i="3"/>
  <c r="R115" i="3"/>
  <c r="T115" i="3"/>
  <c r="U115" i="3"/>
  <c r="W115" i="3"/>
  <c r="X115" i="3"/>
  <c r="Y115" i="3" s="1"/>
  <c r="Z115" i="3"/>
  <c r="AA115" i="3"/>
  <c r="AB115" i="3" s="1"/>
  <c r="AC115" i="3"/>
  <c r="AD115" i="3"/>
  <c r="AE115" i="3" s="1"/>
  <c r="AF115" i="3"/>
  <c r="AG115" i="3"/>
  <c r="AH115" i="3" s="1"/>
  <c r="E107" i="3"/>
  <c r="F107" i="3"/>
  <c r="H107" i="3"/>
  <c r="I107" i="3"/>
  <c r="J107" i="3" s="1"/>
  <c r="K107" i="3"/>
  <c r="L107" i="3"/>
  <c r="M107" i="3" s="1"/>
  <c r="N107" i="3"/>
  <c r="O107" i="3"/>
  <c r="Q107" i="3"/>
  <c r="R107" i="3"/>
  <c r="S107" i="3" s="1"/>
  <c r="T107" i="3"/>
  <c r="U107" i="3"/>
  <c r="W107" i="3"/>
  <c r="X107" i="3"/>
  <c r="Y107" i="3" s="1"/>
  <c r="Z107" i="3"/>
  <c r="AA107" i="3"/>
  <c r="AB107" i="3" s="1"/>
  <c r="AC107" i="3"/>
  <c r="AD107" i="3"/>
  <c r="AE107" i="3" s="1"/>
  <c r="AF107" i="3"/>
  <c r="AG107" i="3"/>
  <c r="AH107" i="3" s="1"/>
  <c r="O24" i="22"/>
  <c r="P24" i="22"/>
  <c r="S24" i="22" s="1"/>
  <c r="O117" i="22"/>
  <c r="P117" i="22"/>
  <c r="S117" i="22" s="1"/>
  <c r="O101" i="22"/>
  <c r="P101" i="22"/>
  <c r="S101" i="22" s="1"/>
  <c r="O37" i="20"/>
  <c r="P37" i="20"/>
  <c r="S37" i="20" s="1"/>
  <c r="O110" i="20"/>
  <c r="P110" i="20"/>
  <c r="S110" i="20" s="1"/>
  <c r="O119" i="20"/>
  <c r="P119" i="20"/>
  <c r="S119" i="20" s="1"/>
  <c r="AE32" i="3" l="1"/>
  <c r="AE91" i="3"/>
  <c r="AE8" i="5"/>
  <c r="P55" i="3"/>
  <c r="P43" i="3"/>
  <c r="P107" i="3"/>
  <c r="P8" i="5"/>
  <c r="S43" i="3"/>
  <c r="J43" i="3"/>
  <c r="J55" i="3"/>
  <c r="M43" i="3"/>
  <c r="Y38" i="3"/>
  <c r="Y8" i="5"/>
  <c r="J8" i="5"/>
  <c r="Y32" i="3"/>
  <c r="M8" i="5"/>
  <c r="V8" i="5"/>
  <c r="V41" i="8"/>
  <c r="V115" i="3"/>
  <c r="V43" i="3"/>
  <c r="J91" i="3"/>
  <c r="AB32" i="3"/>
  <c r="AB38" i="3"/>
  <c r="AB8" i="5"/>
  <c r="J41" i="8"/>
  <c r="J38" i="3"/>
  <c r="J115" i="3"/>
  <c r="J32" i="3"/>
  <c r="AB41" i="8"/>
  <c r="AB91" i="3"/>
  <c r="S115" i="3"/>
  <c r="S32" i="3"/>
  <c r="S91" i="3"/>
  <c r="S55" i="3"/>
  <c r="S38" i="3"/>
  <c r="S41" i="8"/>
  <c r="U147" i="22"/>
  <c r="AJ137" i="3"/>
  <c r="AN137" i="3" s="1"/>
  <c r="M41" i="8"/>
  <c r="P32" i="3"/>
  <c r="P91" i="3"/>
  <c r="M115" i="3"/>
  <c r="M32" i="3"/>
  <c r="M91" i="3"/>
  <c r="M55" i="3"/>
  <c r="M38" i="3"/>
  <c r="V55" i="3"/>
  <c r="V38" i="3"/>
  <c r="V107" i="3"/>
  <c r="V32" i="3"/>
  <c r="G8" i="5"/>
  <c r="R119" i="20"/>
  <c r="Q101" i="22"/>
  <c r="R32" i="20"/>
  <c r="U117" i="20"/>
  <c r="R37" i="20"/>
  <c r="G41" i="8"/>
  <c r="AI137" i="3"/>
  <c r="G55" i="3"/>
  <c r="G38" i="3"/>
  <c r="R39" i="19"/>
  <c r="Q39" i="19"/>
  <c r="R110" i="20"/>
  <c r="G72" i="5"/>
  <c r="AJ72" i="5" s="1"/>
  <c r="T46" i="21"/>
  <c r="R46" i="21"/>
  <c r="Q46" i="21"/>
  <c r="R101" i="22"/>
  <c r="Q117" i="22"/>
  <c r="R48" i="22"/>
  <c r="Q48" i="22"/>
  <c r="R72" i="20"/>
  <c r="R59" i="20"/>
  <c r="Q72" i="20"/>
  <c r="T119" i="20"/>
  <c r="T110" i="20"/>
  <c r="T37" i="20"/>
  <c r="G107" i="3"/>
  <c r="G115" i="3"/>
  <c r="G32" i="3"/>
  <c r="G43" i="3"/>
  <c r="G91" i="3"/>
  <c r="T39" i="19"/>
  <c r="T43" i="22"/>
  <c r="R43" i="22"/>
  <c r="T117" i="22"/>
  <c r="R117" i="22"/>
  <c r="T48" i="22"/>
  <c r="T97" i="22"/>
  <c r="R97" i="22"/>
  <c r="Q97" i="22"/>
  <c r="T72" i="20"/>
  <c r="Q43" i="22"/>
  <c r="T36" i="20"/>
  <c r="R36" i="20"/>
  <c r="Q36" i="20"/>
  <c r="Q59" i="20"/>
  <c r="Q32" i="20"/>
  <c r="T59" i="20"/>
  <c r="T58" i="22"/>
  <c r="R58" i="22"/>
  <c r="Q58" i="22"/>
  <c r="T32" i="20"/>
  <c r="T24" i="22"/>
  <c r="R24" i="22"/>
  <c r="T101" i="22"/>
  <c r="Q24" i="22"/>
  <c r="Q119" i="20"/>
  <c r="Q110" i="20"/>
  <c r="Q37" i="20"/>
  <c r="AJ43" i="3" l="1"/>
  <c r="AN43" i="3" s="1"/>
  <c r="AJ8" i="5"/>
  <c r="AM8" i="5" s="1"/>
  <c r="AJ41" i="8"/>
  <c r="AK41" i="8" s="1"/>
  <c r="AL137" i="3"/>
  <c r="AK137" i="3"/>
  <c r="AM137" i="3"/>
  <c r="AI91" i="3"/>
  <c r="AI115" i="3"/>
  <c r="AI32" i="3"/>
  <c r="AI38" i="3"/>
  <c r="AI55" i="3"/>
  <c r="AJ107" i="3"/>
  <c r="AL107" i="3" s="1"/>
  <c r="U101" i="22"/>
  <c r="AI8" i="5"/>
  <c r="AI72" i="5"/>
  <c r="U110" i="20"/>
  <c r="U117" i="22"/>
  <c r="AI41" i="8"/>
  <c r="U97" i="22"/>
  <c r="U39" i="19"/>
  <c r="U36" i="20"/>
  <c r="AJ55" i="3"/>
  <c r="AN55" i="3" s="1"/>
  <c r="AJ38" i="3"/>
  <c r="AK38" i="3" s="1"/>
  <c r="AI107" i="3"/>
  <c r="AI43" i="3"/>
  <c r="U48" i="22"/>
  <c r="U43" i="22"/>
  <c r="U119" i="20"/>
  <c r="AJ115" i="3"/>
  <c r="AL115" i="3" s="1"/>
  <c r="U72" i="20"/>
  <c r="AJ91" i="3"/>
  <c r="AK91" i="3" s="1"/>
  <c r="AJ32" i="3"/>
  <c r="AL32" i="3" s="1"/>
  <c r="AK72" i="5"/>
  <c r="AM72" i="5"/>
  <c r="AN72" i="5"/>
  <c r="AL72" i="5"/>
  <c r="U46" i="21"/>
  <c r="U32" i="20"/>
  <c r="U59" i="20"/>
  <c r="U37" i="20"/>
  <c r="U58" i="22"/>
  <c r="U24" i="22"/>
  <c r="E44" i="8"/>
  <c r="F44" i="8"/>
  <c r="H44" i="8"/>
  <c r="I44" i="8"/>
  <c r="K44" i="8"/>
  <c r="L44" i="8"/>
  <c r="N44" i="8"/>
  <c r="O44" i="8"/>
  <c r="Q44" i="8"/>
  <c r="R44" i="8"/>
  <c r="T44" i="8"/>
  <c r="U44" i="8"/>
  <c r="W44" i="8"/>
  <c r="X44" i="8"/>
  <c r="Z44" i="8"/>
  <c r="AA44" i="8"/>
  <c r="AB44" i="8" s="1"/>
  <c r="AC44" i="8"/>
  <c r="AD44" i="8"/>
  <c r="AF44" i="8"/>
  <c r="AG44" i="8"/>
  <c r="AH44" i="8" s="1"/>
  <c r="E64" i="8"/>
  <c r="F64" i="8"/>
  <c r="H64" i="8"/>
  <c r="I64" i="8"/>
  <c r="K64" i="8"/>
  <c r="L64" i="8"/>
  <c r="M64" i="8" s="1"/>
  <c r="N64" i="8"/>
  <c r="O64" i="8"/>
  <c r="P64" i="8" s="1"/>
  <c r="Q64" i="8"/>
  <c r="R64" i="8"/>
  <c r="S64" i="8" s="1"/>
  <c r="T64" i="8"/>
  <c r="U64" i="8"/>
  <c r="W64" i="8"/>
  <c r="X64" i="8"/>
  <c r="Z64" i="8"/>
  <c r="AA64" i="8"/>
  <c r="AB64" i="8" s="1"/>
  <c r="AC64" i="8"/>
  <c r="AD64" i="8"/>
  <c r="AE64" i="8" s="1"/>
  <c r="AF64" i="8"/>
  <c r="AG64" i="8"/>
  <c r="AH64" i="8" s="1"/>
  <c r="O59" i="21"/>
  <c r="P59" i="21"/>
  <c r="S59" i="21" s="1"/>
  <c r="O48" i="21"/>
  <c r="P48" i="21"/>
  <c r="S48" i="21" s="1"/>
  <c r="O36" i="19"/>
  <c r="P36" i="19"/>
  <c r="R36" i="19" s="1"/>
  <c r="O73" i="19"/>
  <c r="P73" i="19"/>
  <c r="S73" i="19" s="1"/>
  <c r="E267" i="26"/>
  <c r="F267" i="26"/>
  <c r="E268" i="26"/>
  <c r="F268" i="26"/>
  <c r="E269" i="26"/>
  <c r="F269" i="26"/>
  <c r="E90" i="3"/>
  <c r="F90" i="3"/>
  <c r="H90" i="3"/>
  <c r="I90" i="3"/>
  <c r="K90" i="3"/>
  <c r="L90" i="3"/>
  <c r="N90" i="3"/>
  <c r="O90" i="3"/>
  <c r="P90" i="3" s="1"/>
  <c r="Q90" i="3"/>
  <c r="R90" i="3"/>
  <c r="T90" i="3"/>
  <c r="U90" i="3"/>
  <c r="W90" i="3"/>
  <c r="X90" i="3"/>
  <c r="Y90" i="3" s="1"/>
  <c r="Z90" i="3"/>
  <c r="AA90" i="3"/>
  <c r="AC90" i="3"/>
  <c r="AD90" i="3"/>
  <c r="AF90" i="3"/>
  <c r="AG90" i="3"/>
  <c r="AH90" i="3" s="1"/>
  <c r="E17" i="3"/>
  <c r="F17" i="3"/>
  <c r="G17" i="3" s="1"/>
  <c r="H17" i="3"/>
  <c r="I17" i="3"/>
  <c r="K17" i="3"/>
  <c r="L17" i="3"/>
  <c r="N17" i="3"/>
  <c r="O17" i="3"/>
  <c r="Q17" i="3"/>
  <c r="R17" i="3"/>
  <c r="T17" i="3"/>
  <c r="U17" i="3"/>
  <c r="W17" i="3"/>
  <c r="X17" i="3"/>
  <c r="Z17" i="3"/>
  <c r="AA17" i="3"/>
  <c r="AC17" i="3"/>
  <c r="AD17" i="3"/>
  <c r="AF17" i="3"/>
  <c r="AG17" i="3"/>
  <c r="AH17" i="3" s="1"/>
  <c r="E27" i="3"/>
  <c r="F27" i="3"/>
  <c r="H27" i="3"/>
  <c r="I27" i="3"/>
  <c r="K27" i="3"/>
  <c r="L27" i="3"/>
  <c r="N27" i="3"/>
  <c r="O27" i="3"/>
  <c r="Q27" i="3"/>
  <c r="R27" i="3"/>
  <c r="T27" i="3"/>
  <c r="U27" i="3"/>
  <c r="W27" i="3"/>
  <c r="X27" i="3"/>
  <c r="Z27" i="3"/>
  <c r="AA27" i="3"/>
  <c r="AC27" i="3"/>
  <c r="AD27" i="3"/>
  <c r="AF27" i="3"/>
  <c r="AG27" i="3"/>
  <c r="AH27" i="3" s="1"/>
  <c r="E74" i="3"/>
  <c r="F74" i="3"/>
  <c r="G74" i="3" s="1"/>
  <c r="H74" i="3"/>
  <c r="I74" i="3"/>
  <c r="J74" i="3" s="1"/>
  <c r="K74" i="3"/>
  <c r="L74" i="3"/>
  <c r="N74" i="3"/>
  <c r="O74" i="3"/>
  <c r="Q74" i="3"/>
  <c r="R74" i="3"/>
  <c r="T74" i="3"/>
  <c r="U74" i="3"/>
  <c r="W74" i="3"/>
  <c r="X74" i="3"/>
  <c r="Y74" i="3" s="1"/>
  <c r="Z74" i="3"/>
  <c r="AA74" i="3"/>
  <c r="AB74" i="3" s="1"/>
  <c r="AC74" i="3"/>
  <c r="AD74" i="3"/>
  <c r="AF74" i="3"/>
  <c r="AG74" i="3"/>
  <c r="AH74" i="3" s="1"/>
  <c r="O13" i="20"/>
  <c r="P13" i="20"/>
  <c r="S13" i="20" s="1"/>
  <c r="O18" i="20"/>
  <c r="P18" i="20"/>
  <c r="Q18" i="20" s="1"/>
  <c r="O70" i="20"/>
  <c r="P70" i="20"/>
  <c r="S70" i="20" s="1"/>
  <c r="O31" i="22"/>
  <c r="P31" i="22"/>
  <c r="S31" i="22" s="1"/>
  <c r="O59" i="22"/>
  <c r="P59" i="22"/>
  <c r="S59" i="22" s="1"/>
  <c r="O73" i="22"/>
  <c r="P73" i="22"/>
  <c r="S73" i="22" s="1"/>
  <c r="F175" i="26"/>
  <c r="G175" i="26"/>
  <c r="F189" i="26"/>
  <c r="G189" i="26"/>
  <c r="F179" i="26"/>
  <c r="G179" i="26"/>
  <c r="F180" i="26"/>
  <c r="G180" i="26"/>
  <c r="E101" i="3"/>
  <c r="F101" i="3"/>
  <c r="H101" i="3"/>
  <c r="I101" i="3"/>
  <c r="K101" i="3"/>
  <c r="L101" i="3"/>
  <c r="M101" i="3" s="1"/>
  <c r="N101" i="3"/>
  <c r="O101" i="3"/>
  <c r="P101" i="3" s="1"/>
  <c r="Q101" i="3"/>
  <c r="R101" i="3"/>
  <c r="T101" i="3"/>
  <c r="U101" i="3"/>
  <c r="W101" i="3"/>
  <c r="X101" i="3"/>
  <c r="Y101" i="3" s="1"/>
  <c r="Z101" i="3"/>
  <c r="AA101" i="3"/>
  <c r="AB101" i="3" s="1"/>
  <c r="AC101" i="3"/>
  <c r="AD101" i="3"/>
  <c r="AE101" i="3" s="1"/>
  <c r="AF101" i="3"/>
  <c r="AG101" i="3"/>
  <c r="AH101" i="3" s="1"/>
  <c r="O79" i="20"/>
  <c r="P79" i="20"/>
  <c r="S79" i="20" s="1"/>
  <c r="O105" i="22"/>
  <c r="P105" i="22"/>
  <c r="S105" i="22" s="1"/>
  <c r="E100" i="3"/>
  <c r="F100" i="3"/>
  <c r="H100" i="3"/>
  <c r="I100" i="3"/>
  <c r="K100" i="3"/>
  <c r="L100" i="3"/>
  <c r="M100" i="3" s="1"/>
  <c r="N100" i="3"/>
  <c r="O100" i="3"/>
  <c r="Q100" i="3"/>
  <c r="R100" i="3"/>
  <c r="T100" i="3"/>
  <c r="U100" i="3"/>
  <c r="W100" i="3"/>
  <c r="X100" i="3"/>
  <c r="Y100" i="3" s="1"/>
  <c r="Z100" i="3"/>
  <c r="AA100" i="3"/>
  <c r="AC100" i="3"/>
  <c r="AD100" i="3"/>
  <c r="AE100" i="3" s="1"/>
  <c r="AF100" i="3"/>
  <c r="AG100" i="3"/>
  <c r="AH100" i="3" s="1"/>
  <c r="O126" i="20"/>
  <c r="P126" i="20"/>
  <c r="S126" i="20" s="1"/>
  <c r="O90" i="22"/>
  <c r="P90" i="22"/>
  <c r="S90" i="22" s="1"/>
  <c r="F58" i="26"/>
  <c r="G58" i="26"/>
  <c r="E117" i="3"/>
  <c r="F117" i="3"/>
  <c r="G117" i="3" s="1"/>
  <c r="H117" i="3"/>
  <c r="I117" i="3"/>
  <c r="K117" i="3"/>
  <c r="L117" i="3"/>
  <c r="N117" i="3"/>
  <c r="O117" i="3"/>
  <c r="Q117" i="3"/>
  <c r="R117" i="3"/>
  <c r="S117" i="3" s="1"/>
  <c r="T117" i="3"/>
  <c r="U117" i="3"/>
  <c r="W117" i="3"/>
  <c r="X117" i="3"/>
  <c r="Y117" i="3" s="1"/>
  <c r="Z117" i="3"/>
  <c r="AA117" i="3"/>
  <c r="AB117" i="3" s="1"/>
  <c r="AC117" i="3"/>
  <c r="AD117" i="3"/>
  <c r="AE117" i="3" s="1"/>
  <c r="AF117" i="3"/>
  <c r="AG117" i="3"/>
  <c r="AH117" i="3" s="1"/>
  <c r="O112" i="20"/>
  <c r="P112" i="20"/>
  <c r="S112" i="20" s="1"/>
  <c r="O119" i="22"/>
  <c r="P119" i="22"/>
  <c r="S119" i="22" s="1"/>
  <c r="E24" i="3"/>
  <c r="F24" i="3"/>
  <c r="H24" i="3"/>
  <c r="I24" i="3"/>
  <c r="K24" i="3"/>
  <c r="L24" i="3"/>
  <c r="N24" i="3"/>
  <c r="O24" i="3"/>
  <c r="Q24" i="3"/>
  <c r="R24" i="3"/>
  <c r="T24" i="3"/>
  <c r="U24" i="3"/>
  <c r="W24" i="3"/>
  <c r="X24" i="3"/>
  <c r="Z24" i="3"/>
  <c r="AA24" i="3"/>
  <c r="AC24" i="3"/>
  <c r="AD24" i="3"/>
  <c r="AF24" i="3"/>
  <c r="AG24" i="3"/>
  <c r="AH24" i="3" s="1"/>
  <c r="O34" i="20"/>
  <c r="P34" i="20"/>
  <c r="S34" i="20" s="1"/>
  <c r="O18" i="22"/>
  <c r="P18" i="22"/>
  <c r="R18" i="22" s="1"/>
  <c r="E165" i="3"/>
  <c r="F165" i="3"/>
  <c r="H165" i="3"/>
  <c r="I165" i="3"/>
  <c r="K165" i="3"/>
  <c r="L165" i="3"/>
  <c r="N165" i="3"/>
  <c r="O165" i="3"/>
  <c r="P165" i="3" s="1"/>
  <c r="Q165" i="3"/>
  <c r="R165" i="3"/>
  <c r="T165" i="3"/>
  <c r="U165" i="3"/>
  <c r="W165" i="3"/>
  <c r="X165" i="3"/>
  <c r="Y165" i="3" s="1"/>
  <c r="Z165" i="3"/>
  <c r="AA165" i="3"/>
  <c r="AC165" i="3"/>
  <c r="AD165" i="3"/>
  <c r="AF165" i="3"/>
  <c r="AG165" i="3"/>
  <c r="AH165" i="3" s="1"/>
  <c r="O165" i="20"/>
  <c r="P165" i="20"/>
  <c r="S165" i="20" s="1"/>
  <c r="O165" i="22"/>
  <c r="P165" i="22"/>
  <c r="S165" i="22" s="1"/>
  <c r="O103" i="22"/>
  <c r="P103" i="22"/>
  <c r="Q103" i="22" s="1"/>
  <c r="O74" i="20"/>
  <c r="P74" i="20"/>
  <c r="S74" i="20" s="1"/>
  <c r="E94" i="3"/>
  <c r="F94" i="3"/>
  <c r="H94" i="3"/>
  <c r="I94" i="3"/>
  <c r="K94" i="3"/>
  <c r="L94" i="3"/>
  <c r="N94" i="3"/>
  <c r="O94" i="3"/>
  <c r="P94" i="3" s="1"/>
  <c r="Q94" i="3"/>
  <c r="R94" i="3"/>
  <c r="T94" i="3"/>
  <c r="U94" i="3"/>
  <c r="W94" i="3"/>
  <c r="X94" i="3"/>
  <c r="Y94" i="3" s="1"/>
  <c r="Z94" i="3"/>
  <c r="AA94" i="3"/>
  <c r="AC94" i="3"/>
  <c r="AD94" i="3"/>
  <c r="AE94" i="3" s="1"/>
  <c r="AF94" i="3"/>
  <c r="AG94" i="3"/>
  <c r="AH94" i="3" s="1"/>
  <c r="AE27" i="3" l="1"/>
  <c r="P24" i="3"/>
  <c r="P27" i="3"/>
  <c r="P17" i="3"/>
  <c r="P44" i="8"/>
  <c r="AM43" i="3"/>
  <c r="AL43" i="3"/>
  <c r="AK43" i="3"/>
  <c r="S74" i="3"/>
  <c r="S17" i="3"/>
  <c r="J64" i="8"/>
  <c r="J44" i="8"/>
  <c r="Y64" i="8"/>
  <c r="Y24" i="3"/>
  <c r="Y44" i="8"/>
  <c r="Y27" i="3"/>
  <c r="Y17" i="3"/>
  <c r="AB27" i="3"/>
  <c r="M44" i="8"/>
  <c r="G44" i="8"/>
  <c r="M27" i="3"/>
  <c r="M17" i="3"/>
  <c r="G24" i="3"/>
  <c r="G94" i="3"/>
  <c r="G27" i="3"/>
  <c r="AN8" i="5"/>
  <c r="AK8" i="5"/>
  <c r="AL8" i="5"/>
  <c r="V117" i="3"/>
  <c r="AE44" i="8"/>
  <c r="AE24" i="3"/>
  <c r="AE165" i="3"/>
  <c r="AE74" i="3"/>
  <c r="AE17" i="3"/>
  <c r="AE90" i="3"/>
  <c r="AN41" i="8"/>
  <c r="J165" i="3"/>
  <c r="J117" i="3"/>
  <c r="J27" i="3"/>
  <c r="J17" i="3"/>
  <c r="J90" i="3"/>
  <c r="J24" i="3"/>
  <c r="J100" i="3"/>
  <c r="J101" i="3"/>
  <c r="J94" i="3"/>
  <c r="AL41" i="8"/>
  <c r="AB94" i="3"/>
  <c r="AB165" i="3"/>
  <c r="AB17" i="3"/>
  <c r="AB90" i="3"/>
  <c r="AB24" i="3"/>
  <c r="AB100" i="3"/>
  <c r="AM41" i="8"/>
  <c r="S101" i="3"/>
  <c r="S27" i="3"/>
  <c r="S90" i="3"/>
  <c r="AO137" i="3"/>
  <c r="E80" i="26" s="1"/>
  <c r="S44" i="8"/>
  <c r="S94" i="3"/>
  <c r="S165" i="3"/>
  <c r="S24" i="3"/>
  <c r="S100" i="3"/>
  <c r="P117" i="3"/>
  <c r="P74" i="3"/>
  <c r="P100" i="3"/>
  <c r="M165" i="3"/>
  <c r="M117" i="3"/>
  <c r="M74" i="3"/>
  <c r="M90" i="3"/>
  <c r="M94" i="3"/>
  <c r="G64" i="8"/>
  <c r="M24" i="3"/>
  <c r="AM107" i="3"/>
  <c r="AK107" i="3"/>
  <c r="AN107" i="3"/>
  <c r="G100" i="3"/>
  <c r="G101" i="3"/>
  <c r="G90" i="3"/>
  <c r="G165" i="3"/>
  <c r="AK55" i="3"/>
  <c r="AM38" i="3"/>
  <c r="AM55" i="3"/>
  <c r="AL55" i="3"/>
  <c r="T119" i="22"/>
  <c r="R73" i="22"/>
  <c r="Q34" i="20"/>
  <c r="T34" i="20"/>
  <c r="AN38" i="3"/>
  <c r="AL38" i="3"/>
  <c r="V100" i="3"/>
  <c r="AN91" i="3"/>
  <c r="R90" i="22"/>
  <c r="AL91" i="3"/>
  <c r="AK115" i="3"/>
  <c r="AK32" i="3"/>
  <c r="AM91" i="3"/>
  <c r="AN115" i="3"/>
  <c r="AM115" i="3"/>
  <c r="AN32" i="3"/>
  <c r="T59" i="21"/>
  <c r="R59" i="21"/>
  <c r="T165" i="22"/>
  <c r="Q119" i="22"/>
  <c r="AM32" i="3"/>
  <c r="R73" i="19"/>
  <c r="Q74" i="20"/>
  <c r="R34" i="20"/>
  <c r="AO72" i="5"/>
  <c r="F121" i="26" s="1"/>
  <c r="R119" i="22"/>
  <c r="T90" i="22"/>
  <c r="Q31" i="22"/>
  <c r="Q165" i="22"/>
  <c r="R31" i="22"/>
  <c r="T18" i="20"/>
  <c r="R165" i="22"/>
  <c r="V165" i="3"/>
  <c r="T18" i="22"/>
  <c r="R59" i="22"/>
  <c r="T31" i="22"/>
  <c r="R74" i="20"/>
  <c r="V24" i="3"/>
  <c r="R70" i="20"/>
  <c r="V101" i="3"/>
  <c r="T36" i="19"/>
  <c r="S103" i="22"/>
  <c r="R103" i="22"/>
  <c r="Q18" i="22"/>
  <c r="Q90" i="22"/>
  <c r="Q73" i="22"/>
  <c r="Q59" i="22"/>
  <c r="Q36" i="19"/>
  <c r="V44" i="8"/>
  <c r="Q105" i="22"/>
  <c r="T165" i="20"/>
  <c r="T112" i="20"/>
  <c r="T126" i="20"/>
  <c r="R79" i="20"/>
  <c r="Q70" i="20"/>
  <c r="T13" i="20"/>
  <c r="Q59" i="21"/>
  <c r="V94" i="3"/>
  <c r="T74" i="20"/>
  <c r="R165" i="20"/>
  <c r="R112" i="20"/>
  <c r="R126" i="20"/>
  <c r="Q79" i="20"/>
  <c r="R13" i="20"/>
  <c r="R48" i="21"/>
  <c r="Q112" i="20"/>
  <c r="Q126" i="20"/>
  <c r="T70" i="20"/>
  <c r="Q13" i="20"/>
  <c r="V74" i="3"/>
  <c r="V17" i="3"/>
  <c r="Q48" i="21"/>
  <c r="V27" i="3"/>
  <c r="V90" i="3"/>
  <c r="T103" i="22"/>
  <c r="T105" i="22"/>
  <c r="R105" i="22"/>
  <c r="S18" i="22"/>
  <c r="T73" i="22"/>
  <c r="T59" i="22"/>
  <c r="T79" i="20"/>
  <c r="Q165" i="20"/>
  <c r="S18" i="20"/>
  <c r="R18" i="20"/>
  <c r="V64" i="8"/>
  <c r="S36" i="19"/>
  <c r="T73" i="19"/>
  <c r="Q73" i="19"/>
  <c r="T48" i="21"/>
  <c r="E144" i="3"/>
  <c r="F144" i="3"/>
  <c r="H144" i="3"/>
  <c r="I144" i="3"/>
  <c r="K144" i="3"/>
  <c r="L144" i="3"/>
  <c r="M144" i="3" s="1"/>
  <c r="N144" i="3"/>
  <c r="O144" i="3"/>
  <c r="Q144" i="3"/>
  <c r="R144" i="3"/>
  <c r="S144" i="3" s="1"/>
  <c r="T144" i="3"/>
  <c r="U144" i="3"/>
  <c r="V144" i="3" s="1"/>
  <c r="W144" i="3"/>
  <c r="X144" i="3"/>
  <c r="Y144" i="3" s="1"/>
  <c r="Z144" i="3"/>
  <c r="AA144" i="3"/>
  <c r="AB144" i="3" s="1"/>
  <c r="AC144" i="3"/>
  <c r="AD144" i="3"/>
  <c r="AE144" i="3" s="1"/>
  <c r="AF144" i="3"/>
  <c r="AG144" i="3"/>
  <c r="AH144" i="3" s="1"/>
  <c r="O143" i="22"/>
  <c r="P143" i="22"/>
  <c r="S143" i="22" s="1"/>
  <c r="O143" i="20"/>
  <c r="P143" i="20"/>
  <c r="R143" i="20" s="1"/>
  <c r="O47" i="22"/>
  <c r="P47" i="22"/>
  <c r="S47" i="22" s="1"/>
  <c r="O88" i="22"/>
  <c r="P88" i="22"/>
  <c r="S88" i="22" s="1"/>
  <c r="O108" i="22"/>
  <c r="P108" i="22"/>
  <c r="S108" i="22" s="1"/>
  <c r="O29" i="22"/>
  <c r="P29" i="22"/>
  <c r="S29" i="22" s="1"/>
  <c r="O152" i="22"/>
  <c r="P152" i="22"/>
  <c r="S152" i="22" s="1"/>
  <c r="O131" i="22"/>
  <c r="P131" i="22"/>
  <c r="S131" i="22" s="1"/>
  <c r="O111" i="22"/>
  <c r="P111" i="22"/>
  <c r="S111" i="22" s="1"/>
  <c r="O24" i="20"/>
  <c r="P24" i="20"/>
  <c r="S24" i="20" s="1"/>
  <c r="O78" i="20"/>
  <c r="P78" i="20"/>
  <c r="Q78" i="20" s="1"/>
  <c r="O128" i="20"/>
  <c r="P128" i="20"/>
  <c r="S128" i="20" s="1"/>
  <c r="O43" i="20"/>
  <c r="P43" i="20"/>
  <c r="S43" i="20" s="1"/>
  <c r="O163" i="20"/>
  <c r="P163" i="20"/>
  <c r="S163" i="20" s="1"/>
  <c r="O151" i="20"/>
  <c r="P151" i="20"/>
  <c r="Q151" i="20" s="1"/>
  <c r="O129" i="20"/>
  <c r="P129" i="20"/>
  <c r="S129" i="20" s="1"/>
  <c r="E26" i="3"/>
  <c r="F26" i="3"/>
  <c r="H26" i="3"/>
  <c r="I26" i="3"/>
  <c r="K26" i="3"/>
  <c r="L26" i="3"/>
  <c r="N26" i="3"/>
  <c r="O26" i="3"/>
  <c r="Q26" i="3"/>
  <c r="R26" i="3"/>
  <c r="T26" i="3"/>
  <c r="U26" i="3"/>
  <c r="V26" i="3" s="1"/>
  <c r="W26" i="3"/>
  <c r="X26" i="3"/>
  <c r="Z26" i="3"/>
  <c r="AA26" i="3"/>
  <c r="AB26" i="3" s="1"/>
  <c r="AC26" i="3"/>
  <c r="AD26" i="3"/>
  <c r="AF26" i="3"/>
  <c r="AG26" i="3"/>
  <c r="AH26" i="3" s="1"/>
  <c r="E88" i="3"/>
  <c r="F88" i="3"/>
  <c r="H88" i="3"/>
  <c r="I88" i="3"/>
  <c r="K88" i="3"/>
  <c r="L88" i="3"/>
  <c r="M88" i="3" s="1"/>
  <c r="N88" i="3"/>
  <c r="O88" i="3"/>
  <c r="P88" i="3" s="1"/>
  <c r="Q88" i="3"/>
  <c r="R88" i="3"/>
  <c r="T88" i="3"/>
  <c r="U88" i="3"/>
  <c r="W88" i="3"/>
  <c r="X88" i="3"/>
  <c r="Y88" i="3" s="1"/>
  <c r="Z88" i="3"/>
  <c r="AA88" i="3"/>
  <c r="AC88" i="3"/>
  <c r="AD88" i="3"/>
  <c r="AE88" i="3" s="1"/>
  <c r="AF88" i="3"/>
  <c r="AG88" i="3"/>
  <c r="AH88" i="3" s="1"/>
  <c r="E112" i="3"/>
  <c r="F112" i="3"/>
  <c r="H112" i="3"/>
  <c r="I112" i="3"/>
  <c r="K112" i="3"/>
  <c r="L112" i="3"/>
  <c r="M112" i="3" s="1"/>
  <c r="N112" i="3"/>
  <c r="O112" i="3"/>
  <c r="P112" i="3" s="1"/>
  <c r="Q112" i="3"/>
  <c r="R112" i="3"/>
  <c r="S112" i="3" s="1"/>
  <c r="T112" i="3"/>
  <c r="U112" i="3"/>
  <c r="W112" i="3"/>
  <c r="X112" i="3"/>
  <c r="Y112" i="3" s="1"/>
  <c r="Z112" i="3"/>
  <c r="AA112" i="3"/>
  <c r="AC112" i="3"/>
  <c r="AD112" i="3"/>
  <c r="AE112" i="3" s="1"/>
  <c r="AF112" i="3"/>
  <c r="AG112" i="3"/>
  <c r="AH112" i="3" s="1"/>
  <c r="E37" i="3"/>
  <c r="F37" i="3"/>
  <c r="H37" i="3"/>
  <c r="I37" i="3"/>
  <c r="K37" i="3"/>
  <c r="L37" i="3"/>
  <c r="N37" i="3"/>
  <c r="O37" i="3"/>
  <c r="Q37" i="3"/>
  <c r="R37" i="3"/>
  <c r="T37" i="3"/>
  <c r="U37" i="3"/>
  <c r="W37" i="3"/>
  <c r="X37" i="3"/>
  <c r="Y37" i="3" s="1"/>
  <c r="Z37" i="3"/>
  <c r="AA37" i="3"/>
  <c r="AC37" i="3"/>
  <c r="AD37" i="3"/>
  <c r="AF37" i="3"/>
  <c r="AG37" i="3"/>
  <c r="AH37" i="3" s="1"/>
  <c r="E157" i="3"/>
  <c r="F157" i="3"/>
  <c r="G157" i="3" s="1"/>
  <c r="H157" i="3"/>
  <c r="I157" i="3"/>
  <c r="K157" i="3"/>
  <c r="L157" i="3"/>
  <c r="M157" i="3" s="1"/>
  <c r="N157" i="3"/>
  <c r="O157" i="3"/>
  <c r="P157" i="3" s="1"/>
  <c r="Q157" i="3"/>
  <c r="R157" i="3"/>
  <c r="S157" i="3" s="1"/>
  <c r="T157" i="3"/>
  <c r="U157" i="3"/>
  <c r="W157" i="3"/>
  <c r="X157" i="3"/>
  <c r="Y157" i="3" s="1"/>
  <c r="Z157" i="3"/>
  <c r="AA157" i="3"/>
  <c r="AB157" i="3" s="1"/>
  <c r="AC157" i="3"/>
  <c r="AD157" i="3"/>
  <c r="AE157" i="3" s="1"/>
  <c r="AF157" i="3"/>
  <c r="AG157" i="3"/>
  <c r="AH157" i="3" s="1"/>
  <c r="E134" i="3"/>
  <c r="F134" i="3"/>
  <c r="G134" i="3" s="1"/>
  <c r="H134" i="3"/>
  <c r="I134" i="3"/>
  <c r="K134" i="3"/>
  <c r="L134" i="3"/>
  <c r="N134" i="3"/>
  <c r="O134" i="3"/>
  <c r="Q134" i="3"/>
  <c r="R134" i="3"/>
  <c r="T134" i="3"/>
  <c r="U134" i="3"/>
  <c r="W134" i="3"/>
  <c r="X134" i="3"/>
  <c r="Y134" i="3" s="1"/>
  <c r="Z134" i="3"/>
  <c r="AA134" i="3"/>
  <c r="AC134" i="3"/>
  <c r="AD134" i="3"/>
  <c r="AE134" i="3" s="1"/>
  <c r="AF134" i="3"/>
  <c r="AG134" i="3"/>
  <c r="AH134" i="3" s="1"/>
  <c r="E120" i="3"/>
  <c r="F120" i="3"/>
  <c r="H120" i="3"/>
  <c r="I120" i="3"/>
  <c r="K120" i="3"/>
  <c r="L120" i="3"/>
  <c r="N120" i="3"/>
  <c r="O120" i="3"/>
  <c r="Q120" i="3"/>
  <c r="R120" i="3"/>
  <c r="S120" i="3" s="1"/>
  <c r="T120" i="3"/>
  <c r="U120" i="3"/>
  <c r="V120" i="3" s="1"/>
  <c r="W120" i="3"/>
  <c r="X120" i="3"/>
  <c r="Y120" i="3" s="1"/>
  <c r="Z120" i="3"/>
  <c r="AA120" i="3"/>
  <c r="AC120" i="3"/>
  <c r="AD120" i="3"/>
  <c r="AE120" i="3" s="1"/>
  <c r="AF120" i="3"/>
  <c r="AG120" i="3"/>
  <c r="AH120" i="3" s="1"/>
  <c r="E69" i="8"/>
  <c r="F69" i="8"/>
  <c r="H69" i="8"/>
  <c r="I69" i="8"/>
  <c r="K69" i="8"/>
  <c r="L69" i="8"/>
  <c r="M69" i="8" s="1"/>
  <c r="N69" i="8"/>
  <c r="O69" i="8"/>
  <c r="P69" i="8" s="1"/>
  <c r="Q69" i="8"/>
  <c r="R69" i="8"/>
  <c r="T69" i="8"/>
  <c r="U69" i="8"/>
  <c r="W69" i="8"/>
  <c r="X69" i="8"/>
  <c r="Y69" i="8" s="1"/>
  <c r="Z69" i="8"/>
  <c r="AA69" i="8"/>
  <c r="AC69" i="8"/>
  <c r="AD69" i="8"/>
  <c r="AE69" i="8" s="1"/>
  <c r="AF69" i="8"/>
  <c r="AG69" i="8"/>
  <c r="AH69" i="8" s="1"/>
  <c r="O72" i="19"/>
  <c r="P72" i="19"/>
  <c r="S72" i="19" s="1"/>
  <c r="E149" i="26"/>
  <c r="F149" i="26"/>
  <c r="O62" i="21"/>
  <c r="P62" i="21"/>
  <c r="S62" i="21" s="1"/>
  <c r="E153" i="26"/>
  <c r="F153" i="26"/>
  <c r="E152" i="26"/>
  <c r="F152" i="26"/>
  <c r="E154" i="26"/>
  <c r="F154" i="26"/>
  <c r="E155" i="26"/>
  <c r="F155" i="26"/>
  <c r="E156" i="26"/>
  <c r="F156" i="26"/>
  <c r="E161" i="26"/>
  <c r="F161" i="26"/>
  <c r="E163" i="26"/>
  <c r="F163" i="26"/>
  <c r="O30" i="19"/>
  <c r="P30" i="19"/>
  <c r="S30" i="19" s="1"/>
  <c r="O79" i="19"/>
  <c r="P79" i="19"/>
  <c r="S79" i="19" s="1"/>
  <c r="O82" i="19"/>
  <c r="P82" i="19"/>
  <c r="S82" i="19" s="1"/>
  <c r="O86" i="19"/>
  <c r="P86" i="19"/>
  <c r="S86" i="19" s="1"/>
  <c r="O20" i="19"/>
  <c r="P20" i="19"/>
  <c r="S20" i="19" s="1"/>
  <c r="O66" i="19"/>
  <c r="P66" i="19"/>
  <c r="S66" i="19" s="1"/>
  <c r="O23" i="21"/>
  <c r="P23" i="21"/>
  <c r="S23" i="21" s="1"/>
  <c r="O68" i="21"/>
  <c r="P68" i="21"/>
  <c r="S68" i="21" s="1"/>
  <c r="O72" i="21"/>
  <c r="P72" i="21"/>
  <c r="S72" i="21" s="1"/>
  <c r="O76" i="21"/>
  <c r="P76" i="21"/>
  <c r="S76" i="21" s="1"/>
  <c r="O12" i="21"/>
  <c r="P12" i="21"/>
  <c r="S12" i="21" s="1"/>
  <c r="O50" i="21"/>
  <c r="P50" i="21"/>
  <c r="S50" i="21" s="1"/>
  <c r="E23" i="8"/>
  <c r="F23" i="8"/>
  <c r="G23" i="8" s="1"/>
  <c r="H23" i="8"/>
  <c r="I23" i="8"/>
  <c r="K23" i="8"/>
  <c r="L23" i="8"/>
  <c r="N23" i="8"/>
  <c r="O23" i="8"/>
  <c r="Q23" i="8"/>
  <c r="R23" i="8"/>
  <c r="T23" i="8"/>
  <c r="U23" i="8"/>
  <c r="W23" i="8"/>
  <c r="X23" i="8"/>
  <c r="Y23" i="8" s="1"/>
  <c r="Z23" i="8"/>
  <c r="AA23" i="8"/>
  <c r="AC23" i="8"/>
  <c r="AD23" i="8"/>
  <c r="AF23" i="8"/>
  <c r="AG23" i="8"/>
  <c r="AH23" i="8" s="1"/>
  <c r="E77" i="8"/>
  <c r="F77" i="8"/>
  <c r="G77" i="8" s="1"/>
  <c r="H77" i="8"/>
  <c r="I77" i="8"/>
  <c r="J77" i="8" s="1"/>
  <c r="K77" i="8"/>
  <c r="L77" i="8"/>
  <c r="N77" i="8"/>
  <c r="O77" i="8"/>
  <c r="Q77" i="8"/>
  <c r="R77" i="8"/>
  <c r="S77" i="8" s="1"/>
  <c r="T77" i="8"/>
  <c r="U77" i="8"/>
  <c r="W77" i="8"/>
  <c r="X77" i="8"/>
  <c r="Y77" i="8" s="1"/>
  <c r="Z77" i="8"/>
  <c r="AA77" i="8"/>
  <c r="AC77" i="8"/>
  <c r="AD77" i="8"/>
  <c r="AE77" i="8" s="1"/>
  <c r="AF77" i="8"/>
  <c r="AG77" i="8"/>
  <c r="AH77" i="8" s="1"/>
  <c r="E80" i="8"/>
  <c r="F80" i="8"/>
  <c r="G80" i="8" s="1"/>
  <c r="H80" i="8"/>
  <c r="I80" i="8"/>
  <c r="J80" i="8" s="1"/>
  <c r="K80" i="8"/>
  <c r="L80" i="8"/>
  <c r="N80" i="8"/>
  <c r="O80" i="8"/>
  <c r="P80" i="8" s="1"/>
  <c r="Q80" i="8"/>
  <c r="R80" i="8"/>
  <c r="T80" i="8"/>
  <c r="U80" i="8"/>
  <c r="W80" i="8"/>
  <c r="X80" i="8"/>
  <c r="Y80" i="8" s="1"/>
  <c r="Z80" i="8"/>
  <c r="AA80" i="8"/>
  <c r="AB80" i="8" s="1"/>
  <c r="AC80" i="8"/>
  <c r="AD80" i="8"/>
  <c r="AE80" i="8" s="1"/>
  <c r="AF80" i="8"/>
  <c r="AG80" i="8"/>
  <c r="AH80" i="8" s="1"/>
  <c r="E82" i="8"/>
  <c r="F82" i="8"/>
  <c r="G82" i="8" s="1"/>
  <c r="H82" i="8"/>
  <c r="I82" i="8"/>
  <c r="J82" i="8" s="1"/>
  <c r="K82" i="8"/>
  <c r="L82" i="8"/>
  <c r="N82" i="8"/>
  <c r="O82" i="8"/>
  <c r="Q82" i="8"/>
  <c r="R82" i="8"/>
  <c r="T82" i="8"/>
  <c r="U82" i="8"/>
  <c r="W82" i="8"/>
  <c r="X82" i="8"/>
  <c r="Y82" i="8" s="1"/>
  <c r="Z82" i="8"/>
  <c r="AA82" i="8"/>
  <c r="AC82" i="8"/>
  <c r="AD82" i="8"/>
  <c r="AE82" i="8" s="1"/>
  <c r="AF82" i="8"/>
  <c r="AG82" i="8"/>
  <c r="AH82" i="8" s="1"/>
  <c r="E13" i="8"/>
  <c r="F13" i="8"/>
  <c r="H13" i="8"/>
  <c r="I13" i="8"/>
  <c r="K13" i="8"/>
  <c r="L13" i="8"/>
  <c r="N13" i="8"/>
  <c r="O13" i="8"/>
  <c r="Q13" i="8"/>
  <c r="R13" i="8"/>
  <c r="T13" i="8"/>
  <c r="U13" i="8"/>
  <c r="W13" i="8"/>
  <c r="X13" i="8"/>
  <c r="Z13" i="8"/>
  <c r="AA13" i="8"/>
  <c r="AC13" i="8"/>
  <c r="AD13" i="8"/>
  <c r="AF13" i="8"/>
  <c r="AG13" i="8"/>
  <c r="AH13" i="8" s="1"/>
  <c r="E62" i="8"/>
  <c r="F62" i="8"/>
  <c r="H62" i="8"/>
  <c r="I62" i="8"/>
  <c r="K62" i="8"/>
  <c r="L62" i="8"/>
  <c r="M62" i="8" s="1"/>
  <c r="N62" i="8"/>
  <c r="O62" i="8"/>
  <c r="Q62" i="8"/>
  <c r="R62" i="8"/>
  <c r="T62" i="8"/>
  <c r="U62" i="8"/>
  <c r="W62" i="8"/>
  <c r="X62" i="8"/>
  <c r="Y62" i="8" s="1"/>
  <c r="Z62" i="8"/>
  <c r="AA62" i="8"/>
  <c r="AC62" i="8"/>
  <c r="AD62" i="8"/>
  <c r="AE62" i="8" s="1"/>
  <c r="AF62" i="8"/>
  <c r="AG62" i="8"/>
  <c r="AH62" i="8" s="1"/>
  <c r="AE37" i="3" l="1"/>
  <c r="AE26" i="3"/>
  <c r="AE23" i="8"/>
  <c r="P120" i="3"/>
  <c r="P37" i="3"/>
  <c r="P26" i="3"/>
  <c r="P62" i="8"/>
  <c r="P23" i="8"/>
  <c r="AO43" i="3"/>
  <c r="E287" i="26" s="1"/>
  <c r="M37" i="3"/>
  <c r="M26" i="3"/>
  <c r="S26" i="3"/>
  <c r="M13" i="8"/>
  <c r="Y13" i="8"/>
  <c r="Y26" i="3"/>
  <c r="AB69" i="8"/>
  <c r="AB120" i="3"/>
  <c r="AB112" i="3"/>
  <c r="AB88" i="3"/>
  <c r="G13" i="8"/>
  <c r="J157" i="3"/>
  <c r="J112" i="3"/>
  <c r="J26" i="3"/>
  <c r="J144" i="3"/>
  <c r="J23" i="8"/>
  <c r="J69" i="8"/>
  <c r="AO8" i="5"/>
  <c r="F54" i="26" s="1"/>
  <c r="AJ64" i="8"/>
  <c r="AL64" i="8" s="1"/>
  <c r="AE13" i="8"/>
  <c r="J120" i="3"/>
  <c r="J134" i="3"/>
  <c r="J37" i="3"/>
  <c r="J88" i="3"/>
  <c r="J62" i="8"/>
  <c r="J13" i="8"/>
  <c r="S69" i="8"/>
  <c r="AO41" i="8"/>
  <c r="G293" i="26" s="1"/>
  <c r="S82" i="8"/>
  <c r="S80" i="8"/>
  <c r="AB23" i="8"/>
  <c r="AB62" i="8"/>
  <c r="AB13" i="8"/>
  <c r="AB82" i="8"/>
  <c r="AB77" i="8"/>
  <c r="AI17" i="3"/>
  <c r="AB134" i="3"/>
  <c r="AB37" i="3"/>
  <c r="AI27" i="3"/>
  <c r="AJ44" i="8"/>
  <c r="AN44" i="8" s="1"/>
  <c r="S62" i="8"/>
  <c r="S13" i="8"/>
  <c r="S23" i="8"/>
  <c r="U31" i="22"/>
  <c r="S134" i="3"/>
  <c r="S37" i="3"/>
  <c r="S88" i="3"/>
  <c r="AI117" i="3"/>
  <c r="AI74" i="3"/>
  <c r="P13" i="8"/>
  <c r="P82" i="8"/>
  <c r="P77" i="8"/>
  <c r="P134" i="3"/>
  <c r="P144" i="3"/>
  <c r="U119" i="22"/>
  <c r="M82" i="8"/>
  <c r="M80" i="8"/>
  <c r="M77" i="8"/>
  <c r="M23" i="8"/>
  <c r="M120" i="3"/>
  <c r="M134" i="3"/>
  <c r="AJ117" i="3"/>
  <c r="AN117" i="3" s="1"/>
  <c r="AI94" i="3"/>
  <c r="AJ24" i="3"/>
  <c r="AN24" i="3" s="1"/>
  <c r="AO107" i="3"/>
  <c r="G62" i="8"/>
  <c r="G69" i="8"/>
  <c r="U59" i="21"/>
  <c r="U34" i="20"/>
  <c r="AJ165" i="3"/>
  <c r="AL165" i="3" s="1"/>
  <c r="AJ101" i="3"/>
  <c r="AK101" i="3" s="1"/>
  <c r="AI100" i="3"/>
  <c r="U165" i="22"/>
  <c r="G120" i="3"/>
  <c r="G37" i="3"/>
  <c r="G112" i="3"/>
  <c r="G88" i="3"/>
  <c r="G26" i="3"/>
  <c r="G144" i="3"/>
  <c r="AJ90" i="3"/>
  <c r="AN90" i="3" s="1"/>
  <c r="AO55" i="3"/>
  <c r="E213" i="26" s="1"/>
  <c r="R20" i="19"/>
  <c r="U90" i="22"/>
  <c r="AO38" i="3"/>
  <c r="U74" i="20"/>
  <c r="AJ100" i="3"/>
  <c r="AK100" i="3" s="1"/>
  <c r="AO115" i="3"/>
  <c r="E243" i="26" s="1"/>
  <c r="AO32" i="3"/>
  <c r="AO91" i="3"/>
  <c r="E100" i="26" s="1"/>
  <c r="U73" i="19"/>
  <c r="T72" i="21"/>
  <c r="U103" i="22"/>
  <c r="U112" i="20"/>
  <c r="U126" i="20"/>
  <c r="AI44" i="8"/>
  <c r="S143" i="20"/>
  <c r="AI64" i="8"/>
  <c r="U18" i="22"/>
  <c r="U70" i="20"/>
  <c r="R128" i="20"/>
  <c r="U165" i="20"/>
  <c r="U13" i="20"/>
  <c r="AI90" i="3"/>
  <c r="V80" i="8"/>
  <c r="V77" i="8"/>
  <c r="V23" i="8"/>
  <c r="AI101" i="3"/>
  <c r="AI24" i="3"/>
  <c r="AI165" i="3"/>
  <c r="AJ17" i="3"/>
  <c r="AN17" i="3" s="1"/>
  <c r="AJ74" i="3"/>
  <c r="AL74" i="3" s="1"/>
  <c r="U59" i="22"/>
  <c r="T143" i="20"/>
  <c r="U18" i="20"/>
  <c r="U36" i="19"/>
  <c r="U105" i="22"/>
  <c r="U73" i="22"/>
  <c r="AJ27" i="3"/>
  <c r="AM27" i="3" s="1"/>
  <c r="AJ94" i="3"/>
  <c r="AM94" i="3" s="1"/>
  <c r="U48" i="21"/>
  <c r="U79" i="20"/>
  <c r="V69" i="8"/>
  <c r="V134" i="3"/>
  <c r="V157" i="3"/>
  <c r="V37" i="3"/>
  <c r="V112" i="3"/>
  <c r="V88" i="3"/>
  <c r="V62" i="8"/>
  <c r="V13" i="8"/>
  <c r="V82" i="8"/>
  <c r="R79" i="19"/>
  <c r="R86" i="19"/>
  <c r="R30" i="19"/>
  <c r="R66" i="19"/>
  <c r="R82" i="19"/>
  <c r="Q72" i="21"/>
  <c r="T12" i="21"/>
  <c r="Q12" i="21"/>
  <c r="Q23" i="21"/>
  <c r="R72" i="21"/>
  <c r="T143" i="22"/>
  <c r="Q88" i="22"/>
  <c r="R143" i="22"/>
  <c r="Q143" i="22"/>
  <c r="Q143" i="20"/>
  <c r="R43" i="20"/>
  <c r="R129" i="20"/>
  <c r="T43" i="20"/>
  <c r="T66" i="19"/>
  <c r="T20" i="19"/>
  <c r="T86" i="19"/>
  <c r="T82" i="19"/>
  <c r="T79" i="19"/>
  <c r="T30" i="19"/>
  <c r="T72" i="19"/>
  <c r="R72" i="19"/>
  <c r="Q72" i="19"/>
  <c r="R76" i="21"/>
  <c r="T62" i="21"/>
  <c r="T23" i="21"/>
  <c r="R62" i="21"/>
  <c r="R47" i="22"/>
  <c r="T131" i="22"/>
  <c r="R152" i="22"/>
  <c r="Q131" i="22"/>
  <c r="T128" i="20"/>
  <c r="T78" i="20"/>
  <c r="T88" i="22"/>
  <c r="R108" i="22"/>
  <c r="R88" i="22"/>
  <c r="T163" i="20"/>
  <c r="T24" i="20"/>
  <c r="T129" i="20"/>
  <c r="T151" i="20"/>
  <c r="R163" i="20"/>
  <c r="R24" i="20"/>
  <c r="T111" i="22"/>
  <c r="Q152" i="22"/>
  <c r="T29" i="22"/>
  <c r="Q108" i="22"/>
  <c r="Q47" i="22"/>
  <c r="R111" i="22"/>
  <c r="R29" i="22"/>
  <c r="Q111" i="22"/>
  <c r="R131" i="22"/>
  <c r="T152" i="22"/>
  <c r="Q29" i="22"/>
  <c r="T108" i="22"/>
  <c r="T47" i="22"/>
  <c r="Q129" i="20"/>
  <c r="S151" i="20"/>
  <c r="Q163" i="20"/>
  <c r="Q43" i="20"/>
  <c r="Q128" i="20"/>
  <c r="S78" i="20"/>
  <c r="Q24" i="20"/>
  <c r="R151" i="20"/>
  <c r="R78" i="20"/>
  <c r="Q62" i="21"/>
  <c r="T50" i="21"/>
  <c r="Q76" i="21"/>
  <c r="T68" i="21"/>
  <c r="R50" i="21"/>
  <c r="R68" i="21"/>
  <c r="Q50" i="21"/>
  <c r="R12" i="21"/>
  <c r="T76" i="21"/>
  <c r="Q68" i="21"/>
  <c r="R23" i="21"/>
  <c r="Q66" i="19"/>
  <c r="Q20" i="19"/>
  <c r="Q86" i="19"/>
  <c r="Q82" i="19"/>
  <c r="Q79" i="19"/>
  <c r="Q30" i="19"/>
  <c r="O39" i="22"/>
  <c r="P39" i="22"/>
  <c r="S39" i="22" s="1"/>
  <c r="F264" i="26"/>
  <c r="G264" i="26"/>
  <c r="E22" i="3"/>
  <c r="F22" i="3"/>
  <c r="H22" i="3"/>
  <c r="I22" i="3"/>
  <c r="K22" i="3"/>
  <c r="L22" i="3"/>
  <c r="M22" i="3" s="1"/>
  <c r="N22" i="3"/>
  <c r="O22" i="3"/>
  <c r="P22" i="3" s="1"/>
  <c r="Q22" i="3"/>
  <c r="R22" i="3"/>
  <c r="T22" i="3"/>
  <c r="U22" i="3"/>
  <c r="W22" i="3"/>
  <c r="X22" i="3"/>
  <c r="Y22" i="3" s="1"/>
  <c r="Z22" i="3"/>
  <c r="AA22" i="3"/>
  <c r="AC22" i="3"/>
  <c r="AD22" i="3"/>
  <c r="AF22" i="3"/>
  <c r="AG22" i="3"/>
  <c r="AH22" i="3" s="1"/>
  <c r="O20" i="20"/>
  <c r="P20" i="20"/>
  <c r="S20" i="20" s="1"/>
  <c r="E45" i="26"/>
  <c r="F45" i="26"/>
  <c r="E220" i="26"/>
  <c r="F220" i="26"/>
  <c r="O20" i="21"/>
  <c r="P20" i="21"/>
  <c r="S20" i="21" s="1"/>
  <c r="O6" i="19"/>
  <c r="P6" i="19"/>
  <c r="S6" i="19" s="1"/>
  <c r="E16" i="8"/>
  <c r="F16" i="8"/>
  <c r="H16" i="8"/>
  <c r="I16" i="8"/>
  <c r="K16" i="8"/>
  <c r="L16" i="8"/>
  <c r="N16" i="8"/>
  <c r="O16" i="8"/>
  <c r="Q16" i="8"/>
  <c r="R16" i="8"/>
  <c r="T16" i="8"/>
  <c r="U16" i="8"/>
  <c r="V16" i="8" s="1"/>
  <c r="W16" i="8"/>
  <c r="X16" i="8"/>
  <c r="Z16" i="8"/>
  <c r="AA16" i="8"/>
  <c r="AC16" i="8"/>
  <c r="AD16" i="8"/>
  <c r="AF16" i="8"/>
  <c r="AG16" i="8"/>
  <c r="AH16" i="8" s="1"/>
  <c r="E38" i="8"/>
  <c r="F38" i="8"/>
  <c r="H38" i="8"/>
  <c r="I38" i="8"/>
  <c r="K38" i="8"/>
  <c r="L38" i="8"/>
  <c r="N38" i="8"/>
  <c r="O38" i="8"/>
  <c r="P38" i="8" s="1"/>
  <c r="Q38" i="8"/>
  <c r="R38" i="8"/>
  <c r="S38" i="8" s="1"/>
  <c r="T38" i="8"/>
  <c r="U38" i="8"/>
  <c r="V38" i="8" s="1"/>
  <c r="W38" i="8"/>
  <c r="X38" i="8"/>
  <c r="Y38" i="8" s="1"/>
  <c r="Z38" i="8"/>
  <c r="AA38" i="8"/>
  <c r="AC38" i="8"/>
  <c r="AD38" i="8"/>
  <c r="AE38" i="8" s="1"/>
  <c r="AF38" i="8"/>
  <c r="AG38" i="8"/>
  <c r="AH38" i="8" s="1"/>
  <c r="O40" i="19"/>
  <c r="P40" i="19"/>
  <c r="S40" i="19" s="1"/>
  <c r="O35" i="21"/>
  <c r="P35" i="21"/>
  <c r="S35" i="21" s="1"/>
  <c r="AE16" i="8" l="1"/>
  <c r="AJ157" i="3"/>
  <c r="AK157" i="3" s="1"/>
  <c r="P16" i="8"/>
  <c r="S16" i="8"/>
  <c r="G38" i="8"/>
  <c r="J16" i="8"/>
  <c r="Y16" i="8"/>
  <c r="M38" i="8"/>
  <c r="AI26" i="3"/>
  <c r="AM64" i="8"/>
  <c r="V22" i="3"/>
  <c r="E234" i="26"/>
  <c r="AK64" i="8"/>
  <c r="AN64" i="8"/>
  <c r="AE22" i="3"/>
  <c r="J22" i="3"/>
  <c r="J38" i="8"/>
  <c r="AK44" i="8"/>
  <c r="AL44" i="8"/>
  <c r="AM44" i="8"/>
  <c r="E227" i="26"/>
  <c r="AJ13" i="8"/>
  <c r="AN13" i="8" s="1"/>
  <c r="AJ62" i="8"/>
  <c r="AN62" i="8" s="1"/>
  <c r="S22" i="3"/>
  <c r="AJ134" i="3"/>
  <c r="AM134" i="3" s="1"/>
  <c r="AI82" i="8"/>
  <c r="AI144" i="3"/>
  <c r="AI80" i="8"/>
  <c r="M16" i="8"/>
  <c r="AI23" i="8"/>
  <c r="AJ77" i="8"/>
  <c r="AK77" i="8" s="1"/>
  <c r="E203" i="26"/>
  <c r="AI120" i="3"/>
  <c r="AM117" i="3"/>
  <c r="AK117" i="3"/>
  <c r="AM24" i="3"/>
  <c r="AL117" i="3"/>
  <c r="AK24" i="3"/>
  <c r="AL24" i="3"/>
  <c r="AJ144" i="3"/>
  <c r="AN144" i="3" s="1"/>
  <c r="AJ69" i="8"/>
  <c r="AK69" i="8" s="1"/>
  <c r="AJ37" i="3"/>
  <c r="AN37" i="3" s="1"/>
  <c r="AK165" i="3"/>
  <c r="AN165" i="3"/>
  <c r="AM165" i="3"/>
  <c r="AM101" i="3"/>
  <c r="AN101" i="3"/>
  <c r="AL101" i="3"/>
  <c r="AL90" i="3"/>
  <c r="AJ120" i="3"/>
  <c r="AK120" i="3" s="1"/>
  <c r="U128" i="20"/>
  <c r="AJ88" i="3"/>
  <c r="AM88" i="3" s="1"/>
  <c r="AJ26" i="3"/>
  <c r="AK26" i="3" s="1"/>
  <c r="U23" i="21"/>
  <c r="G22" i="3"/>
  <c r="AM90" i="3"/>
  <c r="AK90" i="3"/>
  <c r="AI112" i="3"/>
  <c r="U68" i="21"/>
  <c r="AL100" i="3"/>
  <c r="AN100" i="3"/>
  <c r="AM100" i="3"/>
  <c r="U143" i="20"/>
  <c r="U72" i="21"/>
  <c r="R40" i="19"/>
  <c r="U86" i="19"/>
  <c r="G16" i="8"/>
  <c r="AI69" i="8"/>
  <c r="AJ80" i="8"/>
  <c r="AN80" i="8" s="1"/>
  <c r="AI77" i="8"/>
  <c r="AJ23" i="8"/>
  <c r="AN23" i="8" s="1"/>
  <c r="AI13" i="8"/>
  <c r="AM17" i="3"/>
  <c r="AL17" i="3"/>
  <c r="AI37" i="3"/>
  <c r="AK17" i="3"/>
  <c r="AM74" i="3"/>
  <c r="AK74" i="3"/>
  <c r="AL94" i="3"/>
  <c r="AN74" i="3"/>
  <c r="AI88" i="3"/>
  <c r="AI134" i="3"/>
  <c r="AJ112" i="3"/>
  <c r="AK112" i="3" s="1"/>
  <c r="U88" i="22"/>
  <c r="AL27" i="3"/>
  <c r="AK94" i="3"/>
  <c r="AN94" i="3"/>
  <c r="AK27" i="3"/>
  <c r="AN27" i="3"/>
  <c r="AI62" i="8"/>
  <c r="U12" i="21"/>
  <c r="AI157" i="3"/>
  <c r="U78" i="20"/>
  <c r="U43" i="20"/>
  <c r="AJ82" i="8"/>
  <c r="AM82" i="8" s="1"/>
  <c r="U72" i="19"/>
  <c r="U30" i="19"/>
  <c r="U20" i="19"/>
  <c r="U79" i="19"/>
  <c r="U66" i="19"/>
  <c r="U82" i="19"/>
  <c r="U50" i="21"/>
  <c r="Q20" i="21"/>
  <c r="U62" i="21"/>
  <c r="U143" i="22"/>
  <c r="U152" i="22"/>
  <c r="U29" i="22"/>
  <c r="U131" i="22"/>
  <c r="U129" i="20"/>
  <c r="Q40" i="19"/>
  <c r="U47" i="22"/>
  <c r="U111" i="22"/>
  <c r="U108" i="22"/>
  <c r="U24" i="20"/>
  <c r="U163" i="20"/>
  <c r="U151" i="20"/>
  <c r="Q39" i="22"/>
  <c r="AB22" i="3"/>
  <c r="U76" i="21"/>
  <c r="R39" i="22"/>
  <c r="R20" i="20"/>
  <c r="Q20" i="20"/>
  <c r="T39" i="22"/>
  <c r="T20" i="20"/>
  <c r="Q35" i="21"/>
  <c r="T6" i="19"/>
  <c r="R6" i="19"/>
  <c r="Q6" i="19"/>
  <c r="R35" i="21"/>
  <c r="AB38" i="8"/>
  <c r="R20" i="21"/>
  <c r="AB16" i="8"/>
  <c r="T40" i="19"/>
  <c r="T20" i="21"/>
  <c r="T35" i="21"/>
  <c r="E275" i="26"/>
  <c r="G275" i="26"/>
  <c r="E277" i="26"/>
  <c r="G277" i="26"/>
  <c r="E279" i="26"/>
  <c r="G279" i="26"/>
  <c r="E281" i="26"/>
  <c r="G281" i="26"/>
  <c r="E282" i="26"/>
  <c r="G282" i="26"/>
  <c r="E283" i="26"/>
  <c r="G283" i="26"/>
  <c r="E16" i="5"/>
  <c r="F16" i="5"/>
  <c r="H16" i="5"/>
  <c r="I16" i="5"/>
  <c r="K16" i="5"/>
  <c r="L16" i="5"/>
  <c r="M16" i="5" s="1"/>
  <c r="N16" i="5"/>
  <c r="O16" i="5"/>
  <c r="Q16" i="5"/>
  <c r="R16" i="5"/>
  <c r="S16" i="5" s="1"/>
  <c r="T16" i="5"/>
  <c r="U16" i="5"/>
  <c r="V16" i="5" s="1"/>
  <c r="W16" i="5"/>
  <c r="X16" i="5"/>
  <c r="Z16" i="5"/>
  <c r="AA16" i="5"/>
  <c r="AC16" i="5"/>
  <c r="AD16" i="5"/>
  <c r="AF16" i="5"/>
  <c r="AG16" i="5"/>
  <c r="AH16" i="5" s="1"/>
  <c r="E29" i="5"/>
  <c r="F29" i="5"/>
  <c r="H29" i="5"/>
  <c r="I29" i="5"/>
  <c r="K29" i="5"/>
  <c r="L29" i="5"/>
  <c r="N29" i="5"/>
  <c r="O29" i="5"/>
  <c r="Q29" i="5"/>
  <c r="R29" i="5"/>
  <c r="T29" i="5"/>
  <c r="U29" i="5"/>
  <c r="V29" i="5" s="1"/>
  <c r="W29" i="5"/>
  <c r="X29" i="5"/>
  <c r="Z29" i="5"/>
  <c r="AA29" i="5"/>
  <c r="AC29" i="5"/>
  <c r="AD29" i="5"/>
  <c r="AF29" i="5"/>
  <c r="AG29" i="5"/>
  <c r="AH29" i="5" s="1"/>
  <c r="E61" i="5"/>
  <c r="F61" i="5"/>
  <c r="H61" i="5"/>
  <c r="I61" i="5"/>
  <c r="K61" i="5"/>
  <c r="L61" i="5"/>
  <c r="M61" i="5" s="1"/>
  <c r="N61" i="5"/>
  <c r="O61" i="5"/>
  <c r="Q61" i="5"/>
  <c r="R61" i="5"/>
  <c r="S61" i="5" s="1"/>
  <c r="T61" i="5"/>
  <c r="U61" i="5"/>
  <c r="V61" i="5" s="1"/>
  <c r="W61" i="5"/>
  <c r="X61" i="5"/>
  <c r="Y61" i="5" s="1"/>
  <c r="Z61" i="5"/>
  <c r="AA61" i="5"/>
  <c r="AC61" i="5"/>
  <c r="AD61" i="5"/>
  <c r="AE61" i="5" s="1"/>
  <c r="AF61" i="5"/>
  <c r="AG61" i="5"/>
  <c r="AH61" i="5" s="1"/>
  <c r="E37" i="5"/>
  <c r="F37" i="5"/>
  <c r="H37" i="5"/>
  <c r="I37" i="5"/>
  <c r="K37" i="5"/>
  <c r="L37" i="5"/>
  <c r="N37" i="5"/>
  <c r="O37" i="5"/>
  <c r="Q37" i="5"/>
  <c r="R37" i="5"/>
  <c r="T37" i="5"/>
  <c r="U37" i="5"/>
  <c r="W37" i="5"/>
  <c r="X37" i="5"/>
  <c r="Z37" i="5"/>
  <c r="AA37" i="5"/>
  <c r="AB37" i="5" s="1"/>
  <c r="AC37" i="5"/>
  <c r="AD37" i="5"/>
  <c r="AF37" i="5"/>
  <c r="AG37" i="5"/>
  <c r="AH37" i="5" s="1"/>
  <c r="E50" i="5"/>
  <c r="F50" i="5"/>
  <c r="H50" i="5"/>
  <c r="I50" i="5"/>
  <c r="K50" i="5"/>
  <c r="L50" i="5"/>
  <c r="N50" i="5"/>
  <c r="O50" i="5"/>
  <c r="Q50" i="5"/>
  <c r="R50" i="5"/>
  <c r="S50" i="5" s="1"/>
  <c r="T50" i="5"/>
  <c r="U50" i="5"/>
  <c r="V50" i="5" s="1"/>
  <c r="W50" i="5"/>
  <c r="X50" i="5"/>
  <c r="Z50" i="5"/>
  <c r="AA50" i="5"/>
  <c r="AC50" i="5"/>
  <c r="AD50" i="5"/>
  <c r="AE50" i="5" s="1"/>
  <c r="AF50" i="5"/>
  <c r="AG50" i="5"/>
  <c r="AH50" i="5" s="1"/>
  <c r="E62" i="5"/>
  <c r="F62" i="5"/>
  <c r="H62" i="5"/>
  <c r="I62" i="5"/>
  <c r="J62" i="5" s="1"/>
  <c r="K62" i="5"/>
  <c r="L62" i="5"/>
  <c r="N62" i="5"/>
  <c r="O62" i="5"/>
  <c r="Q62" i="5"/>
  <c r="R62" i="5"/>
  <c r="S62" i="5" s="1"/>
  <c r="T62" i="5"/>
  <c r="U62" i="5"/>
  <c r="W62" i="5"/>
  <c r="X62" i="5"/>
  <c r="Y62" i="5" s="1"/>
  <c r="Z62" i="5"/>
  <c r="AA62" i="5"/>
  <c r="AC62" i="5"/>
  <c r="AD62" i="5"/>
  <c r="AF62" i="5"/>
  <c r="AG62" i="5"/>
  <c r="AH62" i="5" s="1"/>
  <c r="E221" i="26"/>
  <c r="G221" i="26"/>
  <c r="E66" i="5"/>
  <c r="F66" i="5"/>
  <c r="H66" i="5"/>
  <c r="I66" i="5"/>
  <c r="J66" i="5" s="1"/>
  <c r="K66" i="5"/>
  <c r="L66" i="5"/>
  <c r="N66" i="5"/>
  <c r="O66" i="5"/>
  <c r="P66" i="5" s="1"/>
  <c r="Q66" i="5"/>
  <c r="R66" i="5"/>
  <c r="S66" i="5" s="1"/>
  <c r="T66" i="5"/>
  <c r="U66" i="5"/>
  <c r="V66" i="5" s="1"/>
  <c r="W66" i="5"/>
  <c r="X66" i="5"/>
  <c r="Y66" i="5" s="1"/>
  <c r="Z66" i="5"/>
  <c r="AA66" i="5"/>
  <c r="AC66" i="5"/>
  <c r="AD66" i="5"/>
  <c r="AE66" i="5" s="1"/>
  <c r="AF66" i="5"/>
  <c r="AG66" i="5"/>
  <c r="AH66" i="5" s="1"/>
  <c r="E50" i="26"/>
  <c r="G50" i="26"/>
  <c r="E51" i="26"/>
  <c r="G51" i="26"/>
  <c r="E52" i="26"/>
  <c r="G52" i="26"/>
  <c r="E55" i="26"/>
  <c r="G55" i="26"/>
  <c r="E56" i="26"/>
  <c r="G56" i="26"/>
  <c r="E41" i="5"/>
  <c r="F41" i="5"/>
  <c r="G41" i="5" s="1"/>
  <c r="H41" i="5"/>
  <c r="I41" i="5"/>
  <c r="K41" i="5"/>
  <c r="L41" i="5"/>
  <c r="N41" i="5"/>
  <c r="O41" i="5"/>
  <c r="P41" i="5" s="1"/>
  <c r="Q41" i="5"/>
  <c r="R41" i="5"/>
  <c r="S41" i="5" s="1"/>
  <c r="T41" i="5"/>
  <c r="U41" i="5"/>
  <c r="V41" i="5" s="1"/>
  <c r="W41" i="5"/>
  <c r="X41" i="5"/>
  <c r="Y41" i="5" s="1"/>
  <c r="Z41" i="5"/>
  <c r="AA41" i="5"/>
  <c r="AC41" i="5"/>
  <c r="AD41" i="5"/>
  <c r="AE41" i="5" s="1"/>
  <c r="AF41" i="5"/>
  <c r="AG41" i="5"/>
  <c r="AH41" i="5" s="1"/>
  <c r="E75" i="5"/>
  <c r="F75" i="5"/>
  <c r="G75" i="5" s="1"/>
  <c r="H75" i="5"/>
  <c r="I75" i="5"/>
  <c r="J75" i="5" s="1"/>
  <c r="K75" i="5"/>
  <c r="L75" i="5"/>
  <c r="N75" i="5"/>
  <c r="O75" i="5"/>
  <c r="Q75" i="5"/>
  <c r="R75" i="5"/>
  <c r="S75" i="5" s="1"/>
  <c r="T75" i="5"/>
  <c r="U75" i="5"/>
  <c r="V75" i="5" s="1"/>
  <c r="W75" i="5"/>
  <c r="X75" i="5"/>
  <c r="Y75" i="5" s="1"/>
  <c r="Z75" i="5"/>
  <c r="AA75" i="5"/>
  <c r="AB75" i="5" s="1"/>
  <c r="AC75" i="5"/>
  <c r="AD75" i="5"/>
  <c r="AE75" i="5" s="1"/>
  <c r="AF75" i="5"/>
  <c r="AG75" i="5"/>
  <c r="AH75" i="5" s="1"/>
  <c r="E23" i="5"/>
  <c r="F23" i="5"/>
  <c r="G23" i="5" s="1"/>
  <c r="H23" i="5"/>
  <c r="I23" i="5"/>
  <c r="K23" i="5"/>
  <c r="L23" i="5"/>
  <c r="N23" i="5"/>
  <c r="O23" i="5"/>
  <c r="Q23" i="5"/>
  <c r="R23" i="5"/>
  <c r="T23" i="5"/>
  <c r="U23" i="5"/>
  <c r="W23" i="5"/>
  <c r="X23" i="5"/>
  <c r="Z23" i="5"/>
  <c r="AA23" i="5"/>
  <c r="AC23" i="5"/>
  <c r="AD23" i="5"/>
  <c r="AF23" i="5"/>
  <c r="AG23" i="5"/>
  <c r="AH23" i="5" s="1"/>
  <c r="E24" i="5"/>
  <c r="F24" i="5"/>
  <c r="H24" i="5"/>
  <c r="I24" i="5"/>
  <c r="K24" i="5"/>
  <c r="L24" i="5"/>
  <c r="N24" i="5"/>
  <c r="O24" i="5"/>
  <c r="Q24" i="5"/>
  <c r="R24" i="5"/>
  <c r="T24" i="5"/>
  <c r="U24" i="5"/>
  <c r="W24" i="5"/>
  <c r="X24" i="5"/>
  <c r="Y24" i="5" s="1"/>
  <c r="Z24" i="5"/>
  <c r="AA24" i="5"/>
  <c r="AC24" i="5"/>
  <c r="AD24" i="5"/>
  <c r="AF24" i="5"/>
  <c r="AG24" i="5"/>
  <c r="AH24" i="5" s="1"/>
  <c r="O91" i="20"/>
  <c r="P91" i="20"/>
  <c r="S91" i="20" s="1"/>
  <c r="E69" i="3"/>
  <c r="F69" i="3"/>
  <c r="H69" i="3"/>
  <c r="I69" i="3"/>
  <c r="K69" i="3"/>
  <c r="L69" i="3"/>
  <c r="N69" i="3"/>
  <c r="O69" i="3"/>
  <c r="Q69" i="3"/>
  <c r="R69" i="3"/>
  <c r="T69" i="3"/>
  <c r="U69" i="3"/>
  <c r="W69" i="3"/>
  <c r="X69" i="3"/>
  <c r="Z69" i="3"/>
  <c r="AA69" i="3"/>
  <c r="AB69" i="3" s="1"/>
  <c r="AC69" i="3"/>
  <c r="AD69" i="3"/>
  <c r="AE69" i="3" s="1"/>
  <c r="AF69" i="3"/>
  <c r="AG69" i="3"/>
  <c r="AH69" i="3" s="1"/>
  <c r="E34" i="8"/>
  <c r="F34" i="8"/>
  <c r="H34" i="8"/>
  <c r="I34" i="8"/>
  <c r="K34" i="8"/>
  <c r="L34" i="8"/>
  <c r="N34" i="8"/>
  <c r="O34" i="8"/>
  <c r="Q34" i="8"/>
  <c r="R34" i="8"/>
  <c r="T34" i="8"/>
  <c r="U34" i="8"/>
  <c r="W34" i="8"/>
  <c r="X34" i="8"/>
  <c r="Z34" i="8"/>
  <c r="AA34" i="8"/>
  <c r="AC34" i="8"/>
  <c r="AD34" i="8"/>
  <c r="AF34" i="8"/>
  <c r="AG34" i="8"/>
  <c r="AH34" i="8" s="1"/>
  <c r="O40" i="21"/>
  <c r="P40" i="21"/>
  <c r="S40" i="21" s="1"/>
  <c r="O32" i="19"/>
  <c r="P32" i="19"/>
  <c r="S32" i="19" s="1"/>
  <c r="O10" i="21"/>
  <c r="P10" i="21"/>
  <c r="S10" i="21" s="1"/>
  <c r="O33" i="21"/>
  <c r="P33" i="21"/>
  <c r="S33" i="21" s="1"/>
  <c r="O14" i="21"/>
  <c r="P14" i="21"/>
  <c r="S14" i="21" s="1"/>
  <c r="O23" i="19"/>
  <c r="P23" i="19"/>
  <c r="Q23" i="19" s="1"/>
  <c r="O19" i="19"/>
  <c r="P19" i="19"/>
  <c r="S19" i="19" s="1"/>
  <c r="O9" i="19"/>
  <c r="P9" i="19"/>
  <c r="S9" i="19" s="1"/>
  <c r="E15" i="8"/>
  <c r="F15" i="8"/>
  <c r="H15" i="8"/>
  <c r="I15" i="8"/>
  <c r="K15" i="8"/>
  <c r="L15" i="8"/>
  <c r="N15" i="8"/>
  <c r="O15" i="8"/>
  <c r="Q15" i="8"/>
  <c r="R15" i="8"/>
  <c r="T15" i="8"/>
  <c r="U15" i="8"/>
  <c r="W15" i="8"/>
  <c r="X15" i="8"/>
  <c r="Z15" i="8"/>
  <c r="AA15" i="8"/>
  <c r="AC15" i="8"/>
  <c r="AD15" i="8"/>
  <c r="AF15" i="8"/>
  <c r="AG15" i="8"/>
  <c r="AH15" i="8" s="1"/>
  <c r="E24" i="8"/>
  <c r="F24" i="8"/>
  <c r="H24" i="8"/>
  <c r="I24" i="8"/>
  <c r="K24" i="8"/>
  <c r="L24" i="8"/>
  <c r="N24" i="8"/>
  <c r="O24" i="8"/>
  <c r="Q24" i="8"/>
  <c r="R24" i="8"/>
  <c r="T24" i="8"/>
  <c r="U24" i="8"/>
  <c r="W24" i="8"/>
  <c r="X24" i="8"/>
  <c r="Z24" i="8"/>
  <c r="AA24" i="8"/>
  <c r="AC24" i="8"/>
  <c r="AD24" i="8"/>
  <c r="AF24" i="8"/>
  <c r="AG24" i="8"/>
  <c r="AH24" i="8" s="1"/>
  <c r="E11" i="8"/>
  <c r="F11" i="8"/>
  <c r="H11" i="8"/>
  <c r="I11" i="8"/>
  <c r="K11" i="8"/>
  <c r="L11" i="8"/>
  <c r="N11" i="8"/>
  <c r="O11" i="8"/>
  <c r="Q11" i="8"/>
  <c r="R11" i="8"/>
  <c r="T11" i="8"/>
  <c r="U11" i="8"/>
  <c r="W11" i="8"/>
  <c r="X11" i="8"/>
  <c r="Y11" i="8" s="1"/>
  <c r="Z11" i="8"/>
  <c r="AA11" i="8"/>
  <c r="AC11" i="8"/>
  <c r="AD11" i="8"/>
  <c r="AF11" i="8"/>
  <c r="AG11" i="8"/>
  <c r="AH11" i="8" s="1"/>
  <c r="O66" i="21"/>
  <c r="P66" i="21"/>
  <c r="Q66" i="21" s="1"/>
  <c r="O70" i="19"/>
  <c r="P70" i="19"/>
  <c r="S70" i="19" s="1"/>
  <c r="E71" i="8"/>
  <c r="F71" i="8"/>
  <c r="H71" i="8"/>
  <c r="I71" i="8"/>
  <c r="K71" i="8"/>
  <c r="L71" i="8"/>
  <c r="N71" i="8"/>
  <c r="O71" i="8"/>
  <c r="Q71" i="8"/>
  <c r="R71" i="8"/>
  <c r="T71" i="8"/>
  <c r="U71" i="8"/>
  <c r="W71" i="8"/>
  <c r="X71" i="8"/>
  <c r="Y71" i="8" s="1"/>
  <c r="Z71" i="8"/>
  <c r="AA71" i="8"/>
  <c r="AC71" i="8"/>
  <c r="AD71" i="8"/>
  <c r="AF71" i="8"/>
  <c r="AG71" i="8"/>
  <c r="AH71" i="8" s="1"/>
  <c r="F232" i="26"/>
  <c r="G232" i="26"/>
  <c r="O113" i="22"/>
  <c r="P113" i="22"/>
  <c r="S113" i="22" s="1"/>
  <c r="O115" i="20"/>
  <c r="P115" i="20"/>
  <c r="Q115" i="20" s="1"/>
  <c r="E114" i="3"/>
  <c r="F114" i="3"/>
  <c r="H114" i="3"/>
  <c r="I114" i="3"/>
  <c r="J114" i="3" s="1"/>
  <c r="K114" i="3"/>
  <c r="L114" i="3"/>
  <c r="M114" i="3" s="1"/>
  <c r="N114" i="3"/>
  <c r="O114" i="3"/>
  <c r="Q114" i="3"/>
  <c r="R114" i="3"/>
  <c r="T114" i="3"/>
  <c r="U114" i="3"/>
  <c r="W114" i="3"/>
  <c r="X114" i="3"/>
  <c r="Y114" i="3" s="1"/>
  <c r="Z114" i="3"/>
  <c r="AA114" i="3"/>
  <c r="AC114" i="3"/>
  <c r="AD114" i="3"/>
  <c r="AF114" i="3"/>
  <c r="AG114" i="3"/>
  <c r="AH114" i="3" s="1"/>
  <c r="E67" i="3"/>
  <c r="F67" i="3"/>
  <c r="H67" i="3"/>
  <c r="I67" i="3"/>
  <c r="K67" i="3"/>
  <c r="L67" i="3"/>
  <c r="N67" i="3"/>
  <c r="O67" i="3"/>
  <c r="P67" i="3" s="1"/>
  <c r="Q67" i="3"/>
  <c r="R67" i="3"/>
  <c r="T67" i="3"/>
  <c r="U67" i="3"/>
  <c r="W67" i="3"/>
  <c r="X67" i="3"/>
  <c r="Y67" i="3" s="1"/>
  <c r="Z67" i="3"/>
  <c r="AA67" i="3"/>
  <c r="AC67" i="3"/>
  <c r="AD67" i="3"/>
  <c r="AF67" i="3"/>
  <c r="AG67" i="3"/>
  <c r="AH67" i="3" s="1"/>
  <c r="E48" i="3"/>
  <c r="F48" i="3"/>
  <c r="H48" i="3"/>
  <c r="I48" i="3"/>
  <c r="K48" i="3"/>
  <c r="L48" i="3"/>
  <c r="N48" i="3"/>
  <c r="O48" i="3"/>
  <c r="Q48" i="3"/>
  <c r="R48" i="3"/>
  <c r="T48" i="3"/>
  <c r="U48" i="3"/>
  <c r="W48" i="3"/>
  <c r="X48" i="3"/>
  <c r="Y48" i="3" s="1"/>
  <c r="Z48" i="3"/>
  <c r="AA48" i="3"/>
  <c r="AC48" i="3"/>
  <c r="AD48" i="3"/>
  <c r="AF48" i="3"/>
  <c r="AG48" i="3"/>
  <c r="AH48" i="3" s="1"/>
  <c r="E64" i="3"/>
  <c r="F64" i="3"/>
  <c r="G64" i="3" s="1"/>
  <c r="H64" i="3"/>
  <c r="I64" i="3"/>
  <c r="K64" i="3"/>
  <c r="L64" i="3"/>
  <c r="N64" i="3"/>
  <c r="O64" i="3"/>
  <c r="P64" i="3" s="1"/>
  <c r="Q64" i="3"/>
  <c r="R64" i="3"/>
  <c r="T64" i="3"/>
  <c r="U64" i="3"/>
  <c r="W64" i="3"/>
  <c r="X64" i="3"/>
  <c r="Y64" i="3" s="1"/>
  <c r="Z64" i="3"/>
  <c r="AA64" i="3"/>
  <c r="AC64" i="3"/>
  <c r="AD64" i="3"/>
  <c r="AF64" i="3"/>
  <c r="AG64" i="3"/>
  <c r="AH64" i="3" s="1"/>
  <c r="E118" i="3"/>
  <c r="F118" i="3"/>
  <c r="H118" i="3"/>
  <c r="I118" i="3"/>
  <c r="K118" i="3"/>
  <c r="L118" i="3"/>
  <c r="N118" i="3"/>
  <c r="O118" i="3"/>
  <c r="P118" i="3" s="1"/>
  <c r="Q118" i="3"/>
  <c r="R118" i="3"/>
  <c r="T118" i="3"/>
  <c r="U118" i="3"/>
  <c r="W118" i="3"/>
  <c r="X118" i="3"/>
  <c r="Y118" i="3" s="1"/>
  <c r="Z118" i="3"/>
  <c r="AA118" i="3"/>
  <c r="AB118" i="3" s="1"/>
  <c r="AC118" i="3"/>
  <c r="AD118" i="3"/>
  <c r="AF118" i="3"/>
  <c r="AG118" i="3"/>
  <c r="AH118" i="3" s="1"/>
  <c r="E8" i="3"/>
  <c r="F8" i="3"/>
  <c r="H8" i="3"/>
  <c r="I8" i="3"/>
  <c r="K8" i="3"/>
  <c r="L8" i="3"/>
  <c r="N8" i="3"/>
  <c r="O8" i="3"/>
  <c r="Q8" i="3"/>
  <c r="R8" i="3"/>
  <c r="T8" i="3"/>
  <c r="U8" i="3"/>
  <c r="W8" i="3"/>
  <c r="X8" i="3"/>
  <c r="Z8" i="3"/>
  <c r="AA8" i="3"/>
  <c r="AC8" i="3"/>
  <c r="AD8" i="3"/>
  <c r="AF8" i="3"/>
  <c r="AG8" i="3"/>
  <c r="AH8" i="3" s="1"/>
  <c r="E14" i="3"/>
  <c r="F14" i="3"/>
  <c r="H14" i="3"/>
  <c r="I14" i="3"/>
  <c r="K14" i="3"/>
  <c r="L14" i="3"/>
  <c r="M14" i="3" s="1"/>
  <c r="N14" i="3"/>
  <c r="O14" i="3"/>
  <c r="Q14" i="3"/>
  <c r="R14" i="3"/>
  <c r="T14" i="3"/>
  <c r="U14" i="3"/>
  <c r="W14" i="3"/>
  <c r="X14" i="3"/>
  <c r="Y14" i="3" s="1"/>
  <c r="Z14" i="3"/>
  <c r="AA14" i="3"/>
  <c r="AC14" i="3"/>
  <c r="AD14" i="3"/>
  <c r="AF14" i="3"/>
  <c r="AG14" i="3"/>
  <c r="AH14" i="3" s="1"/>
  <c r="E63" i="3"/>
  <c r="F63" i="3"/>
  <c r="H63" i="3"/>
  <c r="I63" i="3"/>
  <c r="J63" i="3" s="1"/>
  <c r="K63" i="3"/>
  <c r="L63" i="3"/>
  <c r="N63" i="3"/>
  <c r="O63" i="3"/>
  <c r="Q63" i="3"/>
  <c r="R63" i="3"/>
  <c r="S63" i="3" s="1"/>
  <c r="T63" i="3"/>
  <c r="U63" i="3"/>
  <c r="W63" i="3"/>
  <c r="X63" i="3"/>
  <c r="Y63" i="3" s="1"/>
  <c r="Z63" i="3"/>
  <c r="AA63" i="3"/>
  <c r="AC63" i="3"/>
  <c r="AD63" i="3"/>
  <c r="AE63" i="3" s="1"/>
  <c r="AF63" i="3"/>
  <c r="AG63" i="3"/>
  <c r="AH63" i="3" s="1"/>
  <c r="E152" i="3"/>
  <c r="F152" i="3"/>
  <c r="H152" i="3"/>
  <c r="I152" i="3"/>
  <c r="J152" i="3" s="1"/>
  <c r="K152" i="3"/>
  <c r="L152" i="3"/>
  <c r="M152" i="3" s="1"/>
  <c r="N152" i="3"/>
  <c r="O152" i="3"/>
  <c r="P152" i="3" s="1"/>
  <c r="Q152" i="3"/>
  <c r="R152" i="3"/>
  <c r="S152" i="3" s="1"/>
  <c r="T152" i="3"/>
  <c r="U152" i="3"/>
  <c r="W152" i="3"/>
  <c r="X152" i="3"/>
  <c r="Y152" i="3" s="1"/>
  <c r="Z152" i="3"/>
  <c r="AA152" i="3"/>
  <c r="AC152" i="3"/>
  <c r="AD152" i="3"/>
  <c r="AE152" i="3" s="1"/>
  <c r="AF152" i="3"/>
  <c r="AG152" i="3"/>
  <c r="AH152" i="3" s="1"/>
  <c r="E62" i="3"/>
  <c r="F62" i="3"/>
  <c r="H62" i="3"/>
  <c r="I62" i="3"/>
  <c r="K62" i="3"/>
  <c r="L62" i="3"/>
  <c r="N62" i="3"/>
  <c r="O62" i="3"/>
  <c r="P62" i="3" s="1"/>
  <c r="Q62" i="3"/>
  <c r="R62" i="3"/>
  <c r="T62" i="3"/>
  <c r="U62" i="3"/>
  <c r="W62" i="3"/>
  <c r="X62" i="3"/>
  <c r="Y62" i="3" s="1"/>
  <c r="Z62" i="3"/>
  <c r="AA62" i="3"/>
  <c r="AC62" i="3"/>
  <c r="AD62" i="3"/>
  <c r="AE62" i="3" s="1"/>
  <c r="AF62" i="3"/>
  <c r="AG62" i="3"/>
  <c r="AH62" i="3" s="1"/>
  <c r="E83" i="3"/>
  <c r="F83" i="3"/>
  <c r="H83" i="3"/>
  <c r="I83" i="3"/>
  <c r="J83" i="3" s="1"/>
  <c r="K83" i="3"/>
  <c r="L83" i="3"/>
  <c r="N83" i="3"/>
  <c r="O83" i="3"/>
  <c r="P83" i="3" s="1"/>
  <c r="Q83" i="3"/>
  <c r="R83" i="3"/>
  <c r="S83" i="3" s="1"/>
  <c r="T83" i="3"/>
  <c r="U83" i="3"/>
  <c r="W83" i="3"/>
  <c r="X83" i="3"/>
  <c r="Y83" i="3" s="1"/>
  <c r="Z83" i="3"/>
  <c r="AA83" i="3"/>
  <c r="AC83" i="3"/>
  <c r="AD83" i="3"/>
  <c r="AE83" i="3" s="1"/>
  <c r="AF83" i="3"/>
  <c r="AG83" i="3"/>
  <c r="AH83" i="3" s="1"/>
  <c r="E87" i="3"/>
  <c r="F87" i="3"/>
  <c r="G87" i="3" s="1"/>
  <c r="H87" i="3"/>
  <c r="I87" i="3"/>
  <c r="J87" i="3" s="1"/>
  <c r="K87" i="3"/>
  <c r="L87" i="3"/>
  <c r="N87" i="3"/>
  <c r="O87" i="3"/>
  <c r="Q87" i="3"/>
  <c r="R87" i="3"/>
  <c r="T87" i="3"/>
  <c r="U87" i="3"/>
  <c r="W87" i="3"/>
  <c r="X87" i="3"/>
  <c r="Y87" i="3" s="1"/>
  <c r="Z87" i="3"/>
  <c r="AA87" i="3"/>
  <c r="AC87" i="3"/>
  <c r="AD87" i="3"/>
  <c r="AE87" i="3" s="1"/>
  <c r="AF87" i="3"/>
  <c r="AG87" i="3"/>
  <c r="AH87" i="3" s="1"/>
  <c r="E23" i="3"/>
  <c r="F23" i="3"/>
  <c r="H23" i="3"/>
  <c r="I23" i="3"/>
  <c r="K23" i="3"/>
  <c r="L23" i="3"/>
  <c r="N23" i="3"/>
  <c r="O23" i="3"/>
  <c r="Q23" i="3"/>
  <c r="R23" i="3"/>
  <c r="T23" i="3"/>
  <c r="U23" i="3"/>
  <c r="W23" i="3"/>
  <c r="X23" i="3"/>
  <c r="Y23" i="3" s="1"/>
  <c r="Z23" i="3"/>
  <c r="AA23" i="3"/>
  <c r="AC23" i="3"/>
  <c r="AD23" i="3"/>
  <c r="AF23" i="3"/>
  <c r="AG23" i="3"/>
  <c r="AH23" i="3" s="1"/>
  <c r="E103" i="3"/>
  <c r="F103" i="3"/>
  <c r="H103" i="3"/>
  <c r="I103" i="3"/>
  <c r="K103" i="3"/>
  <c r="L103" i="3"/>
  <c r="N103" i="3"/>
  <c r="O103" i="3"/>
  <c r="P103" i="3" s="1"/>
  <c r="Q103" i="3"/>
  <c r="R103" i="3"/>
  <c r="S103" i="3" s="1"/>
  <c r="T103" i="3"/>
  <c r="U103" i="3"/>
  <c r="W103" i="3"/>
  <c r="X103" i="3"/>
  <c r="Y103" i="3" s="1"/>
  <c r="Z103" i="3"/>
  <c r="AA103" i="3"/>
  <c r="AC103" i="3"/>
  <c r="AD103" i="3"/>
  <c r="AF103" i="3"/>
  <c r="AG103" i="3"/>
  <c r="AH103" i="3" s="1"/>
  <c r="E35" i="3"/>
  <c r="F35" i="3"/>
  <c r="H35" i="3"/>
  <c r="I35" i="3"/>
  <c r="K35" i="3"/>
  <c r="L35" i="3"/>
  <c r="N35" i="3"/>
  <c r="O35" i="3"/>
  <c r="Q35" i="3"/>
  <c r="R35" i="3"/>
  <c r="S35" i="3" s="1"/>
  <c r="T35" i="3"/>
  <c r="U35" i="3"/>
  <c r="W35" i="3"/>
  <c r="X35" i="3"/>
  <c r="Z35" i="3"/>
  <c r="AA35" i="3"/>
  <c r="AC35" i="3"/>
  <c r="AD35" i="3"/>
  <c r="AF35" i="3"/>
  <c r="AG35" i="3"/>
  <c r="AH35" i="3" s="1"/>
  <c r="E12" i="3"/>
  <c r="F12" i="3"/>
  <c r="H12" i="3"/>
  <c r="I12" i="3"/>
  <c r="K12" i="3"/>
  <c r="L12" i="3"/>
  <c r="N12" i="3"/>
  <c r="O12" i="3"/>
  <c r="Q12" i="3"/>
  <c r="R12" i="3"/>
  <c r="T12" i="3"/>
  <c r="U12" i="3"/>
  <c r="W12" i="3"/>
  <c r="X12" i="3"/>
  <c r="Y12" i="3" s="1"/>
  <c r="Z12" i="3"/>
  <c r="AA12" i="3"/>
  <c r="AC12" i="3"/>
  <c r="AD12" i="3"/>
  <c r="AF12" i="3"/>
  <c r="AG12" i="3"/>
  <c r="AH12" i="3" s="1"/>
  <c r="E147" i="3"/>
  <c r="F147" i="3"/>
  <c r="H147" i="3"/>
  <c r="I147" i="3"/>
  <c r="K147" i="3"/>
  <c r="L147" i="3"/>
  <c r="N147" i="3"/>
  <c r="O147" i="3"/>
  <c r="Q147" i="3"/>
  <c r="R147" i="3"/>
  <c r="T147" i="3"/>
  <c r="U147" i="3"/>
  <c r="W147" i="3"/>
  <c r="X147" i="3"/>
  <c r="Y147" i="3" s="1"/>
  <c r="Z147" i="3"/>
  <c r="AA147" i="3"/>
  <c r="AB147" i="3" s="1"/>
  <c r="AC147" i="3"/>
  <c r="AD147" i="3"/>
  <c r="AF147" i="3"/>
  <c r="AG147" i="3"/>
  <c r="AH147" i="3" s="1"/>
  <c r="E11" i="3"/>
  <c r="F11" i="3"/>
  <c r="H11" i="3"/>
  <c r="I11" i="3"/>
  <c r="K11" i="3"/>
  <c r="L11" i="3"/>
  <c r="N11" i="3"/>
  <c r="O11" i="3"/>
  <c r="Q11" i="3"/>
  <c r="R11" i="3"/>
  <c r="T11" i="3"/>
  <c r="U11" i="3"/>
  <c r="W11" i="3"/>
  <c r="X11" i="3"/>
  <c r="Y11" i="3" s="1"/>
  <c r="Z11" i="3"/>
  <c r="AA11" i="3"/>
  <c r="AC11" i="3"/>
  <c r="AD11" i="3"/>
  <c r="AF11" i="3"/>
  <c r="AG11" i="3"/>
  <c r="AH11" i="3" s="1"/>
  <c r="E119" i="3"/>
  <c r="F119" i="3"/>
  <c r="H119" i="3"/>
  <c r="I119" i="3"/>
  <c r="J119" i="3" s="1"/>
  <c r="K119" i="3"/>
  <c r="L119" i="3"/>
  <c r="N119" i="3"/>
  <c r="O119" i="3"/>
  <c r="P119" i="3" s="1"/>
  <c r="Q119" i="3"/>
  <c r="R119" i="3"/>
  <c r="S119" i="3" s="1"/>
  <c r="T119" i="3"/>
  <c r="U119" i="3"/>
  <c r="V119" i="3" s="1"/>
  <c r="W119" i="3"/>
  <c r="X119" i="3"/>
  <c r="Y119" i="3" s="1"/>
  <c r="Z119" i="3"/>
  <c r="AA119" i="3"/>
  <c r="AB119" i="3" s="1"/>
  <c r="AC119" i="3"/>
  <c r="AD119" i="3"/>
  <c r="AE119" i="3" s="1"/>
  <c r="AF119" i="3"/>
  <c r="AG119" i="3"/>
  <c r="AH119" i="3" s="1"/>
  <c r="E18" i="3"/>
  <c r="F18" i="3"/>
  <c r="H18" i="3"/>
  <c r="I18" i="3"/>
  <c r="K18" i="3"/>
  <c r="L18" i="3"/>
  <c r="N18" i="3"/>
  <c r="O18" i="3"/>
  <c r="Q18" i="3"/>
  <c r="R18" i="3"/>
  <c r="T18" i="3"/>
  <c r="U18" i="3"/>
  <c r="V18" i="3" s="1"/>
  <c r="W18" i="3"/>
  <c r="X18" i="3"/>
  <c r="Z18" i="3"/>
  <c r="AA18" i="3"/>
  <c r="AC18" i="3"/>
  <c r="AD18" i="3"/>
  <c r="AF18" i="3"/>
  <c r="AG18" i="3"/>
  <c r="AH18" i="3" s="1"/>
  <c r="E148" i="3"/>
  <c r="F148" i="3"/>
  <c r="H148" i="3"/>
  <c r="I148" i="3"/>
  <c r="K148" i="3"/>
  <c r="L148" i="3"/>
  <c r="N148" i="3"/>
  <c r="O148" i="3"/>
  <c r="P148" i="3" s="1"/>
  <c r="Q148" i="3"/>
  <c r="R148" i="3"/>
  <c r="T148" i="3"/>
  <c r="U148" i="3"/>
  <c r="W148" i="3"/>
  <c r="X148" i="3"/>
  <c r="Y148" i="3" s="1"/>
  <c r="Z148" i="3"/>
  <c r="AA148" i="3"/>
  <c r="AC148" i="3"/>
  <c r="AD148" i="3"/>
  <c r="AF148" i="3"/>
  <c r="AG148" i="3"/>
  <c r="AH148" i="3" s="1"/>
  <c r="E89" i="3"/>
  <c r="F89" i="3"/>
  <c r="G89" i="3" s="1"/>
  <c r="H89" i="3"/>
  <c r="I89" i="3"/>
  <c r="K89" i="3"/>
  <c r="L89" i="3"/>
  <c r="N89" i="3"/>
  <c r="O89" i="3"/>
  <c r="P89" i="3" s="1"/>
  <c r="Q89" i="3"/>
  <c r="R89" i="3"/>
  <c r="T89" i="3"/>
  <c r="U89" i="3"/>
  <c r="W89" i="3"/>
  <c r="X89" i="3"/>
  <c r="Y89" i="3" s="1"/>
  <c r="Z89" i="3"/>
  <c r="AA89" i="3"/>
  <c r="AC89" i="3"/>
  <c r="AD89" i="3"/>
  <c r="AE89" i="3" s="1"/>
  <c r="AF89" i="3"/>
  <c r="AG89" i="3"/>
  <c r="AH89" i="3" s="1"/>
  <c r="E96" i="3"/>
  <c r="F96" i="3"/>
  <c r="H96" i="3"/>
  <c r="I96" i="3"/>
  <c r="J96" i="3" s="1"/>
  <c r="K96" i="3"/>
  <c r="L96" i="3"/>
  <c r="N96" i="3"/>
  <c r="O96" i="3"/>
  <c r="Q96" i="3"/>
  <c r="R96" i="3"/>
  <c r="T96" i="3"/>
  <c r="U96" i="3"/>
  <c r="W96" i="3"/>
  <c r="X96" i="3"/>
  <c r="Y96" i="3" s="1"/>
  <c r="Z96" i="3"/>
  <c r="AA96" i="3"/>
  <c r="AC96" i="3"/>
  <c r="AD96" i="3"/>
  <c r="AE96" i="3" s="1"/>
  <c r="AF96" i="3"/>
  <c r="AG96" i="3"/>
  <c r="AH96" i="3" s="1"/>
  <c r="E81" i="3"/>
  <c r="F81" i="3"/>
  <c r="H81" i="3"/>
  <c r="I81" i="3"/>
  <c r="K81" i="3"/>
  <c r="L81" i="3"/>
  <c r="N81" i="3"/>
  <c r="O81" i="3"/>
  <c r="Q81" i="3"/>
  <c r="R81" i="3"/>
  <c r="T81" i="3"/>
  <c r="U81" i="3"/>
  <c r="W81" i="3"/>
  <c r="X81" i="3"/>
  <c r="Y81" i="3" s="1"/>
  <c r="Z81" i="3"/>
  <c r="AA81" i="3"/>
  <c r="AC81" i="3"/>
  <c r="AD81" i="3"/>
  <c r="AF81" i="3"/>
  <c r="AG81" i="3"/>
  <c r="AH81" i="3" s="1"/>
  <c r="E75" i="3"/>
  <c r="F75" i="3"/>
  <c r="H75" i="3"/>
  <c r="I75" i="3"/>
  <c r="K75" i="3"/>
  <c r="L75" i="3"/>
  <c r="N75" i="3"/>
  <c r="O75" i="3"/>
  <c r="Q75" i="3"/>
  <c r="R75" i="3"/>
  <c r="S75" i="3" s="1"/>
  <c r="T75" i="3"/>
  <c r="U75" i="3"/>
  <c r="W75" i="3"/>
  <c r="X75" i="3"/>
  <c r="Y75" i="3" s="1"/>
  <c r="Z75" i="3"/>
  <c r="AA75" i="3"/>
  <c r="AB75" i="3" s="1"/>
  <c r="AC75" i="3"/>
  <c r="AD75" i="3"/>
  <c r="AF75" i="3"/>
  <c r="AG75" i="3"/>
  <c r="AH75" i="3" s="1"/>
  <c r="E105" i="3"/>
  <c r="F105" i="3"/>
  <c r="G105" i="3" s="1"/>
  <c r="H105" i="3"/>
  <c r="I105" i="3"/>
  <c r="K105" i="3"/>
  <c r="L105" i="3"/>
  <c r="N105" i="3"/>
  <c r="O105" i="3"/>
  <c r="Q105" i="3"/>
  <c r="R105" i="3"/>
  <c r="T105" i="3"/>
  <c r="U105" i="3"/>
  <c r="W105" i="3"/>
  <c r="X105" i="3"/>
  <c r="Y105" i="3" s="1"/>
  <c r="Z105" i="3"/>
  <c r="AA105" i="3"/>
  <c r="AC105" i="3"/>
  <c r="AD105" i="3"/>
  <c r="AF105" i="3"/>
  <c r="AG105" i="3"/>
  <c r="AH105" i="3" s="1"/>
  <c r="E80" i="3"/>
  <c r="F80" i="3"/>
  <c r="G80" i="3" s="1"/>
  <c r="H80" i="3"/>
  <c r="I80" i="3"/>
  <c r="K80" i="3"/>
  <c r="L80" i="3"/>
  <c r="M80" i="3" s="1"/>
  <c r="N80" i="3"/>
  <c r="O80" i="3"/>
  <c r="Q80" i="3"/>
  <c r="R80" i="3"/>
  <c r="T80" i="3"/>
  <c r="U80" i="3"/>
  <c r="W80" i="3"/>
  <c r="X80" i="3"/>
  <c r="Z80" i="3"/>
  <c r="AA80" i="3"/>
  <c r="AC80" i="3"/>
  <c r="AD80" i="3"/>
  <c r="AE80" i="3" s="1"/>
  <c r="AF80" i="3"/>
  <c r="AG80" i="3"/>
  <c r="AH80" i="3" s="1"/>
  <c r="E47" i="3"/>
  <c r="F47" i="3"/>
  <c r="H47" i="3"/>
  <c r="I47" i="3"/>
  <c r="K47" i="3"/>
  <c r="L47" i="3"/>
  <c r="N47" i="3"/>
  <c r="O47" i="3"/>
  <c r="Q47" i="3"/>
  <c r="R47" i="3"/>
  <c r="T47" i="3"/>
  <c r="U47" i="3"/>
  <c r="W47" i="3"/>
  <c r="X47" i="3"/>
  <c r="Z47" i="3"/>
  <c r="AA47" i="3"/>
  <c r="AC47" i="3"/>
  <c r="AD47" i="3"/>
  <c r="AF47" i="3"/>
  <c r="AG47" i="3"/>
  <c r="AH47" i="3" s="1"/>
  <c r="E116" i="3"/>
  <c r="F116" i="3"/>
  <c r="H116" i="3"/>
  <c r="I116" i="3"/>
  <c r="K116" i="3"/>
  <c r="L116" i="3"/>
  <c r="M116" i="3" s="1"/>
  <c r="N116" i="3"/>
  <c r="O116" i="3"/>
  <c r="P116" i="3" s="1"/>
  <c r="Q116" i="3"/>
  <c r="R116" i="3"/>
  <c r="T116" i="3"/>
  <c r="U116" i="3"/>
  <c r="W116" i="3"/>
  <c r="X116" i="3"/>
  <c r="Y116" i="3" s="1"/>
  <c r="Z116" i="3"/>
  <c r="AA116" i="3"/>
  <c r="AC116" i="3"/>
  <c r="AD116" i="3"/>
  <c r="AE116" i="3" s="1"/>
  <c r="AF116" i="3"/>
  <c r="AG116" i="3"/>
  <c r="AH116" i="3" s="1"/>
  <c r="E34" i="3"/>
  <c r="F34" i="3"/>
  <c r="H34" i="3"/>
  <c r="I34" i="3"/>
  <c r="K34" i="3"/>
  <c r="L34" i="3"/>
  <c r="M34" i="3" s="1"/>
  <c r="N34" i="3"/>
  <c r="O34" i="3"/>
  <c r="P34" i="3" s="1"/>
  <c r="Q34" i="3"/>
  <c r="R34" i="3"/>
  <c r="T34" i="3"/>
  <c r="U34" i="3"/>
  <c r="W34" i="3"/>
  <c r="X34" i="3"/>
  <c r="Z34" i="3"/>
  <c r="AA34" i="3"/>
  <c r="AB34" i="3" s="1"/>
  <c r="AC34" i="3"/>
  <c r="AD34" i="3"/>
  <c r="AF34" i="3"/>
  <c r="AG34" i="3"/>
  <c r="AH34" i="3" s="1"/>
  <c r="E77" i="3"/>
  <c r="F77" i="3"/>
  <c r="G77" i="3" s="1"/>
  <c r="H77" i="3"/>
  <c r="I77" i="3"/>
  <c r="K77" i="3"/>
  <c r="L77" i="3"/>
  <c r="N77" i="3"/>
  <c r="O77" i="3"/>
  <c r="Q77" i="3"/>
  <c r="R77" i="3"/>
  <c r="S77" i="3" s="1"/>
  <c r="T77" i="3"/>
  <c r="U77" i="3"/>
  <c r="W77" i="3"/>
  <c r="X77" i="3"/>
  <c r="Y77" i="3" s="1"/>
  <c r="Z77" i="3"/>
  <c r="AA77" i="3"/>
  <c r="AB77" i="3" s="1"/>
  <c r="AC77" i="3"/>
  <c r="AD77" i="3"/>
  <c r="AE77" i="3" s="1"/>
  <c r="AF77" i="3"/>
  <c r="AG77" i="3"/>
  <c r="AH77" i="3" s="1"/>
  <c r="E70" i="3"/>
  <c r="F70" i="3"/>
  <c r="G70" i="3" s="1"/>
  <c r="H70" i="3"/>
  <c r="I70" i="3"/>
  <c r="K70" i="3"/>
  <c r="L70" i="3"/>
  <c r="N70" i="3"/>
  <c r="O70" i="3"/>
  <c r="Q70" i="3"/>
  <c r="R70" i="3"/>
  <c r="T70" i="3"/>
  <c r="U70" i="3"/>
  <c r="W70" i="3"/>
  <c r="X70" i="3"/>
  <c r="Y70" i="3" s="1"/>
  <c r="Z70" i="3"/>
  <c r="AA70" i="3"/>
  <c r="AC70" i="3"/>
  <c r="AD70" i="3"/>
  <c r="AF70" i="3"/>
  <c r="AG70" i="3"/>
  <c r="AH70" i="3" s="1"/>
  <c r="E127" i="3"/>
  <c r="F127" i="3"/>
  <c r="H127" i="3"/>
  <c r="I127" i="3"/>
  <c r="J127" i="3" s="1"/>
  <c r="K127" i="3"/>
  <c r="L127" i="3"/>
  <c r="M127" i="3" s="1"/>
  <c r="N127" i="3"/>
  <c r="O127" i="3"/>
  <c r="P127" i="3" s="1"/>
  <c r="Q127" i="3"/>
  <c r="R127" i="3"/>
  <c r="T127" i="3"/>
  <c r="U127" i="3"/>
  <c r="V127" i="3" s="1"/>
  <c r="W127" i="3"/>
  <c r="X127" i="3"/>
  <c r="Y127" i="3" s="1"/>
  <c r="Z127" i="3"/>
  <c r="AA127" i="3"/>
  <c r="AB127" i="3" s="1"/>
  <c r="AC127" i="3"/>
  <c r="AD127" i="3"/>
  <c r="AE127" i="3" s="1"/>
  <c r="AF127" i="3"/>
  <c r="AG127" i="3"/>
  <c r="AH127" i="3" s="1"/>
  <c r="E98" i="3"/>
  <c r="F98" i="3"/>
  <c r="H98" i="3"/>
  <c r="I98" i="3"/>
  <c r="K98" i="3"/>
  <c r="L98" i="3"/>
  <c r="N98" i="3"/>
  <c r="O98" i="3"/>
  <c r="Q98" i="3"/>
  <c r="R98" i="3"/>
  <c r="T98" i="3"/>
  <c r="U98" i="3"/>
  <c r="W98" i="3"/>
  <c r="X98" i="3"/>
  <c r="Y98" i="3" s="1"/>
  <c r="Z98" i="3"/>
  <c r="AA98" i="3"/>
  <c r="AC98" i="3"/>
  <c r="AD98" i="3"/>
  <c r="AE98" i="3" s="1"/>
  <c r="AF98" i="3"/>
  <c r="AG98" i="3"/>
  <c r="AH98" i="3" s="1"/>
  <c r="E128" i="3"/>
  <c r="F128" i="3"/>
  <c r="H128" i="3"/>
  <c r="I128" i="3"/>
  <c r="J128" i="3" s="1"/>
  <c r="K128" i="3"/>
  <c r="L128" i="3"/>
  <c r="M128" i="3" s="1"/>
  <c r="N128" i="3"/>
  <c r="O128" i="3"/>
  <c r="Q128" i="3"/>
  <c r="R128" i="3"/>
  <c r="T128" i="3"/>
  <c r="U128" i="3"/>
  <c r="V128" i="3" s="1"/>
  <c r="W128" i="3"/>
  <c r="X128" i="3"/>
  <c r="Z128" i="3"/>
  <c r="AA128" i="3"/>
  <c r="AC128" i="3"/>
  <c r="AD128" i="3"/>
  <c r="AE128" i="3" s="1"/>
  <c r="AF128" i="3"/>
  <c r="AG128" i="3"/>
  <c r="AH128" i="3" s="1"/>
  <c r="E28" i="3"/>
  <c r="F28" i="3"/>
  <c r="H28" i="3"/>
  <c r="I28" i="3"/>
  <c r="K28" i="3"/>
  <c r="L28" i="3"/>
  <c r="N28" i="3"/>
  <c r="O28" i="3"/>
  <c r="Q28" i="3"/>
  <c r="R28" i="3"/>
  <c r="T28" i="3"/>
  <c r="U28" i="3"/>
  <c r="W28" i="3"/>
  <c r="X28" i="3"/>
  <c r="Z28" i="3"/>
  <c r="AA28" i="3"/>
  <c r="AC28" i="3"/>
  <c r="AD28" i="3"/>
  <c r="AF28" i="3"/>
  <c r="AG28" i="3"/>
  <c r="AH28" i="3" s="1"/>
  <c r="E40" i="3"/>
  <c r="F40" i="3"/>
  <c r="H40" i="3"/>
  <c r="I40" i="3"/>
  <c r="K40" i="3"/>
  <c r="L40" i="3"/>
  <c r="N40" i="3"/>
  <c r="O40" i="3"/>
  <c r="Q40" i="3"/>
  <c r="R40" i="3"/>
  <c r="T40" i="3"/>
  <c r="U40" i="3"/>
  <c r="W40" i="3"/>
  <c r="X40" i="3"/>
  <c r="Z40" i="3"/>
  <c r="AA40" i="3"/>
  <c r="AC40" i="3"/>
  <c r="AD40" i="3"/>
  <c r="AF40" i="3"/>
  <c r="AG40" i="3"/>
  <c r="AH40" i="3" s="1"/>
  <c r="E10" i="3"/>
  <c r="F10" i="3"/>
  <c r="H10" i="3"/>
  <c r="I10" i="3"/>
  <c r="K10" i="3"/>
  <c r="L10" i="3"/>
  <c r="N10" i="3"/>
  <c r="O10" i="3"/>
  <c r="P10" i="3" s="1"/>
  <c r="Q10" i="3"/>
  <c r="R10" i="3"/>
  <c r="T10" i="3"/>
  <c r="U10" i="3"/>
  <c r="W10" i="3"/>
  <c r="X10" i="3"/>
  <c r="Z10" i="3"/>
  <c r="AA10" i="3"/>
  <c r="AC10" i="3"/>
  <c r="AD10" i="3"/>
  <c r="AF10" i="3"/>
  <c r="AG10" i="3"/>
  <c r="AH10" i="3" s="1"/>
  <c r="E132" i="3"/>
  <c r="F132" i="3"/>
  <c r="H132" i="3"/>
  <c r="I132" i="3"/>
  <c r="J132" i="3" s="1"/>
  <c r="K132" i="3"/>
  <c r="L132" i="3"/>
  <c r="N132" i="3"/>
  <c r="O132" i="3"/>
  <c r="P132" i="3" s="1"/>
  <c r="Q132" i="3"/>
  <c r="R132" i="3"/>
  <c r="S132" i="3" s="1"/>
  <c r="T132" i="3"/>
  <c r="U132" i="3"/>
  <c r="V132" i="3" s="1"/>
  <c r="W132" i="3"/>
  <c r="X132" i="3"/>
  <c r="Y132" i="3" s="1"/>
  <c r="Z132" i="3"/>
  <c r="AA132" i="3"/>
  <c r="AC132" i="3"/>
  <c r="AD132" i="3"/>
  <c r="AE132" i="3" s="1"/>
  <c r="AF132" i="3"/>
  <c r="AG132" i="3"/>
  <c r="AH132" i="3" s="1"/>
  <c r="E19" i="3"/>
  <c r="F19" i="3"/>
  <c r="H19" i="3"/>
  <c r="I19" i="3"/>
  <c r="K19" i="3"/>
  <c r="L19" i="3"/>
  <c r="N19" i="3"/>
  <c r="O19" i="3"/>
  <c r="Q19" i="3"/>
  <c r="R19" i="3"/>
  <c r="S19" i="3" s="1"/>
  <c r="T19" i="3"/>
  <c r="U19" i="3"/>
  <c r="W19" i="3"/>
  <c r="X19" i="3"/>
  <c r="Z19" i="3"/>
  <c r="AA19" i="3"/>
  <c r="AC19" i="3"/>
  <c r="AD19" i="3"/>
  <c r="AE19" i="3" s="1"/>
  <c r="AF19" i="3"/>
  <c r="AG19" i="3"/>
  <c r="AH19" i="3" s="1"/>
  <c r="E29" i="3"/>
  <c r="F29" i="3"/>
  <c r="H29" i="3"/>
  <c r="I29" i="3"/>
  <c r="K29" i="3"/>
  <c r="L29" i="3"/>
  <c r="N29" i="3"/>
  <c r="O29" i="3"/>
  <c r="P29" i="3" s="1"/>
  <c r="Q29" i="3"/>
  <c r="R29" i="3"/>
  <c r="T29" i="3"/>
  <c r="U29" i="3"/>
  <c r="W29" i="3"/>
  <c r="X29" i="3"/>
  <c r="Z29" i="3"/>
  <c r="AA29" i="3"/>
  <c r="AC29" i="3"/>
  <c r="AD29" i="3"/>
  <c r="AF29" i="3"/>
  <c r="AG29" i="3"/>
  <c r="AH29" i="3" s="1"/>
  <c r="E95" i="3"/>
  <c r="F95" i="3"/>
  <c r="H95" i="3"/>
  <c r="I95" i="3"/>
  <c r="J95" i="3" s="1"/>
  <c r="K95" i="3"/>
  <c r="L95" i="3"/>
  <c r="N95" i="3"/>
  <c r="O95" i="3"/>
  <c r="P95" i="3" s="1"/>
  <c r="Q95" i="3"/>
  <c r="R95" i="3"/>
  <c r="T95" i="3"/>
  <c r="U95" i="3"/>
  <c r="W95" i="3"/>
  <c r="X95" i="3"/>
  <c r="Y95" i="3" s="1"/>
  <c r="Z95" i="3"/>
  <c r="AA95" i="3"/>
  <c r="AC95" i="3"/>
  <c r="AD95" i="3"/>
  <c r="AE95" i="3" s="1"/>
  <c r="AF95" i="3"/>
  <c r="AG95" i="3"/>
  <c r="AH95" i="3" s="1"/>
  <c r="E54" i="3"/>
  <c r="F54" i="3"/>
  <c r="H54" i="3"/>
  <c r="I54" i="3"/>
  <c r="K54" i="3"/>
  <c r="L54" i="3"/>
  <c r="N54" i="3"/>
  <c r="O54" i="3"/>
  <c r="P54" i="3" s="1"/>
  <c r="Q54" i="3"/>
  <c r="R54" i="3"/>
  <c r="T54" i="3"/>
  <c r="U54" i="3"/>
  <c r="W54" i="3"/>
  <c r="X54" i="3"/>
  <c r="Z54" i="3"/>
  <c r="AA54" i="3"/>
  <c r="AC54" i="3"/>
  <c r="AD54" i="3"/>
  <c r="AE54" i="3" s="1"/>
  <c r="AF54" i="3"/>
  <c r="AG54" i="3"/>
  <c r="AH54" i="3" s="1"/>
  <c r="E52" i="3"/>
  <c r="F52" i="3"/>
  <c r="H52" i="3"/>
  <c r="I52" i="3"/>
  <c r="K52" i="3"/>
  <c r="L52" i="3"/>
  <c r="N52" i="3"/>
  <c r="O52" i="3"/>
  <c r="Q52" i="3"/>
  <c r="R52" i="3"/>
  <c r="T52" i="3"/>
  <c r="U52" i="3"/>
  <c r="W52" i="3"/>
  <c r="X52" i="3"/>
  <c r="Z52" i="3"/>
  <c r="AA52" i="3"/>
  <c r="AC52" i="3"/>
  <c r="AD52" i="3"/>
  <c r="AE52" i="3" s="1"/>
  <c r="AF52" i="3"/>
  <c r="AG52" i="3"/>
  <c r="AH52" i="3" s="1"/>
  <c r="E45" i="3"/>
  <c r="F45" i="3"/>
  <c r="H45" i="3"/>
  <c r="I45" i="3"/>
  <c r="K45" i="3"/>
  <c r="L45" i="3"/>
  <c r="N45" i="3"/>
  <c r="O45" i="3"/>
  <c r="P45" i="3" s="1"/>
  <c r="Q45" i="3"/>
  <c r="R45" i="3"/>
  <c r="T45" i="3"/>
  <c r="U45" i="3"/>
  <c r="W45" i="3"/>
  <c r="X45" i="3"/>
  <c r="Y45" i="3" s="1"/>
  <c r="Z45" i="3"/>
  <c r="AA45" i="3"/>
  <c r="AC45" i="3"/>
  <c r="AD45" i="3"/>
  <c r="AE45" i="3" s="1"/>
  <c r="AF45" i="3"/>
  <c r="AG45" i="3"/>
  <c r="AH45" i="3" s="1"/>
  <c r="AE28" i="3" l="1"/>
  <c r="AE35" i="3"/>
  <c r="AE48" i="3"/>
  <c r="AE40" i="3"/>
  <c r="AE29" i="3"/>
  <c r="AE10" i="3"/>
  <c r="AE18" i="3"/>
  <c r="AE16" i="5"/>
  <c r="AM157" i="3"/>
  <c r="AL157" i="3"/>
  <c r="AN157" i="3"/>
  <c r="AE24" i="8"/>
  <c r="P40" i="3"/>
  <c r="P28" i="3"/>
  <c r="G54" i="3"/>
  <c r="G19" i="3"/>
  <c r="G10" i="3"/>
  <c r="P77" i="3"/>
  <c r="P147" i="3"/>
  <c r="S71" i="8"/>
  <c r="S24" i="8"/>
  <c r="P63" i="3"/>
  <c r="P48" i="3"/>
  <c r="P114" i="3"/>
  <c r="P69" i="3"/>
  <c r="P62" i="5"/>
  <c r="P50" i="5"/>
  <c r="P16" i="5"/>
  <c r="P23" i="5"/>
  <c r="S87" i="3"/>
  <c r="P75" i="5"/>
  <c r="S29" i="5"/>
  <c r="G12" i="3"/>
  <c r="G35" i="3"/>
  <c r="G83" i="3"/>
  <c r="G63" i="3"/>
  <c r="G8" i="3"/>
  <c r="M54" i="3"/>
  <c r="J8" i="3"/>
  <c r="J69" i="3"/>
  <c r="J52" i="3"/>
  <c r="M69" i="3"/>
  <c r="S34" i="3"/>
  <c r="S69" i="3"/>
  <c r="S18" i="3"/>
  <c r="Y54" i="3"/>
  <c r="Y29" i="3"/>
  <c r="Y19" i="3"/>
  <c r="Y10" i="3"/>
  <c r="Y40" i="3"/>
  <c r="Y28" i="3"/>
  <c r="Y24" i="8"/>
  <c r="Y15" i="8"/>
  <c r="Y34" i="8"/>
  <c r="Y52" i="3"/>
  <c r="Y23" i="5"/>
  <c r="Y37" i="5"/>
  <c r="J16" i="5"/>
  <c r="J50" i="5"/>
  <c r="J37" i="5"/>
  <c r="J61" i="5"/>
  <c r="Y50" i="5"/>
  <c r="Y29" i="5"/>
  <c r="Y16" i="5"/>
  <c r="Y128" i="3"/>
  <c r="Y34" i="3"/>
  <c r="Y47" i="3"/>
  <c r="Y80" i="3"/>
  <c r="Y18" i="3"/>
  <c r="Y35" i="3"/>
  <c r="Y8" i="3"/>
  <c r="Y69" i="3"/>
  <c r="M24" i="8"/>
  <c r="M15" i="8"/>
  <c r="AB70" i="3"/>
  <c r="AB81" i="3"/>
  <c r="AB11" i="3"/>
  <c r="M23" i="5"/>
  <c r="M41" i="5"/>
  <c r="M37" i="5"/>
  <c r="M29" i="5"/>
  <c r="M77" i="3"/>
  <c r="M119" i="3"/>
  <c r="M63" i="3"/>
  <c r="M64" i="3"/>
  <c r="M48" i="3"/>
  <c r="M67" i="3"/>
  <c r="V23" i="5"/>
  <c r="G37" i="5"/>
  <c r="V12" i="3"/>
  <c r="V118" i="3"/>
  <c r="V114" i="3"/>
  <c r="G69" i="3"/>
  <c r="G47" i="3"/>
  <c r="G75" i="3"/>
  <c r="G96" i="3"/>
  <c r="J89" i="3"/>
  <c r="J11" i="3"/>
  <c r="AB54" i="3"/>
  <c r="AB95" i="3"/>
  <c r="AB29" i="3"/>
  <c r="AB35" i="3"/>
  <c r="AB87" i="3"/>
  <c r="AB64" i="3"/>
  <c r="AB48" i="3"/>
  <c r="AB67" i="3"/>
  <c r="AB61" i="5"/>
  <c r="V62" i="5"/>
  <c r="AB24" i="8"/>
  <c r="AO64" i="8"/>
  <c r="G269" i="26" s="1"/>
  <c r="V54" i="3"/>
  <c r="V95" i="3"/>
  <c r="V83" i="3"/>
  <c r="V62" i="3"/>
  <c r="V152" i="3"/>
  <c r="V63" i="3"/>
  <c r="V8" i="3"/>
  <c r="V35" i="3"/>
  <c r="V96" i="3"/>
  <c r="V69" i="3"/>
  <c r="AE62" i="5"/>
  <c r="AE37" i="5"/>
  <c r="AE29" i="5"/>
  <c r="AE24" i="5"/>
  <c r="AE23" i="5"/>
  <c r="AE71" i="8"/>
  <c r="AE11" i="8"/>
  <c r="AE15" i="8"/>
  <c r="AE34" i="8"/>
  <c r="AE70" i="3"/>
  <c r="AE34" i="3"/>
  <c r="AE47" i="3"/>
  <c r="AE105" i="3"/>
  <c r="AE75" i="3"/>
  <c r="AE81" i="3"/>
  <c r="AE148" i="3"/>
  <c r="AE11" i="3"/>
  <c r="AE147" i="3"/>
  <c r="AE12" i="3"/>
  <c r="AE103" i="3"/>
  <c r="AE23" i="3"/>
  <c r="AE14" i="3"/>
  <c r="AE8" i="3"/>
  <c r="AE118" i="3"/>
  <c r="AE64" i="3"/>
  <c r="AE67" i="3"/>
  <c r="AE114" i="3"/>
  <c r="J45" i="3"/>
  <c r="J98" i="3"/>
  <c r="J70" i="3"/>
  <c r="J77" i="3"/>
  <c r="J34" i="3"/>
  <c r="J116" i="3"/>
  <c r="J47" i="3"/>
  <c r="J80" i="3"/>
  <c r="J105" i="3"/>
  <c r="J75" i="3"/>
  <c r="J81" i="3"/>
  <c r="J148" i="3"/>
  <c r="J18" i="3"/>
  <c r="J147" i="3"/>
  <c r="J29" i="5"/>
  <c r="AJ38" i="8"/>
  <c r="AM38" i="8" s="1"/>
  <c r="J71" i="8"/>
  <c r="J11" i="8"/>
  <c r="J24" i="8"/>
  <c r="J15" i="8"/>
  <c r="J34" i="8"/>
  <c r="J12" i="3"/>
  <c r="J35" i="3"/>
  <c r="J103" i="3"/>
  <c r="J23" i="3"/>
  <c r="J62" i="3"/>
  <c r="J14" i="3"/>
  <c r="J118" i="3"/>
  <c r="J64" i="3"/>
  <c r="J48" i="3"/>
  <c r="J67" i="3"/>
  <c r="J54" i="3"/>
  <c r="J29" i="3"/>
  <c r="J19" i="3"/>
  <c r="J10" i="3"/>
  <c r="J40" i="3"/>
  <c r="J28" i="3"/>
  <c r="J24" i="5"/>
  <c r="J23" i="5"/>
  <c r="J41" i="5"/>
  <c r="S34" i="8"/>
  <c r="AO44" i="8"/>
  <c r="G268" i="26" s="1"/>
  <c r="AB128" i="3"/>
  <c r="AB98" i="3"/>
  <c r="AB116" i="3"/>
  <c r="AB47" i="3"/>
  <c r="AB80" i="3"/>
  <c r="AB105" i="3"/>
  <c r="AB96" i="3"/>
  <c r="AB89" i="3"/>
  <c r="AB148" i="3"/>
  <c r="AB18" i="3"/>
  <c r="AB45" i="3"/>
  <c r="AB52" i="3"/>
  <c r="S54" i="3"/>
  <c r="S47" i="3"/>
  <c r="S80" i="3"/>
  <c r="S105" i="3"/>
  <c r="S81" i="3"/>
  <c r="S95" i="3"/>
  <c r="S29" i="3"/>
  <c r="S10" i="3"/>
  <c r="S40" i="3"/>
  <c r="S28" i="3"/>
  <c r="S11" i="3"/>
  <c r="S147" i="3"/>
  <c r="AM13" i="8"/>
  <c r="S118" i="3"/>
  <c r="S64" i="3"/>
  <c r="S48" i="3"/>
  <c r="S67" i="3"/>
  <c r="S114" i="3"/>
  <c r="S70" i="3"/>
  <c r="S24" i="5"/>
  <c r="S23" i="5"/>
  <c r="P37" i="5"/>
  <c r="P61" i="5"/>
  <c r="P29" i="5"/>
  <c r="P24" i="5"/>
  <c r="S37" i="5"/>
  <c r="M66" i="5"/>
  <c r="AK13" i="8"/>
  <c r="AL13" i="8"/>
  <c r="S11" i="8"/>
  <c r="S15" i="8"/>
  <c r="S45" i="3"/>
  <c r="S52" i="3"/>
  <c r="AM62" i="8"/>
  <c r="AL62" i="8"/>
  <c r="AK62" i="8"/>
  <c r="S128" i="3"/>
  <c r="S98" i="3"/>
  <c r="S127" i="3"/>
  <c r="S116" i="3"/>
  <c r="S96" i="3"/>
  <c r="S89" i="3"/>
  <c r="S148" i="3"/>
  <c r="S12" i="3"/>
  <c r="S23" i="3"/>
  <c r="S62" i="3"/>
  <c r="S14" i="3"/>
  <c r="S8" i="3"/>
  <c r="AL134" i="3"/>
  <c r="AN134" i="3"/>
  <c r="AK134" i="3"/>
  <c r="P52" i="3"/>
  <c r="P19" i="3"/>
  <c r="P128" i="3"/>
  <c r="P98" i="3"/>
  <c r="P70" i="3"/>
  <c r="P47" i="3"/>
  <c r="P80" i="3"/>
  <c r="P105" i="3"/>
  <c r="P75" i="3"/>
  <c r="P81" i="3"/>
  <c r="P96" i="3"/>
  <c r="P18" i="3"/>
  <c r="P11" i="3"/>
  <c r="P12" i="3"/>
  <c r="P35" i="3"/>
  <c r="P23" i="3"/>
  <c r="P87" i="3"/>
  <c r="P14" i="3"/>
  <c r="P8" i="3"/>
  <c r="AM77" i="8"/>
  <c r="AN77" i="8"/>
  <c r="AL77" i="8"/>
  <c r="P71" i="8"/>
  <c r="P11" i="8"/>
  <c r="P24" i="8"/>
  <c r="P15" i="8"/>
  <c r="P34" i="8"/>
  <c r="AN69" i="8"/>
  <c r="AL69" i="8"/>
  <c r="M45" i="3"/>
  <c r="M52" i="3"/>
  <c r="M95" i="3"/>
  <c r="M29" i="3"/>
  <c r="M132" i="3"/>
  <c r="M10" i="3"/>
  <c r="M40" i="3"/>
  <c r="M28" i="3"/>
  <c r="M47" i="3"/>
  <c r="M105" i="3"/>
  <c r="M75" i="3"/>
  <c r="M81" i="3"/>
  <c r="M96" i="3"/>
  <c r="M118" i="3"/>
  <c r="M89" i="3"/>
  <c r="M148" i="3"/>
  <c r="M18" i="3"/>
  <c r="M11" i="3"/>
  <c r="M147" i="3"/>
  <c r="AO117" i="3"/>
  <c r="E69" i="26" s="1"/>
  <c r="AO24" i="3"/>
  <c r="E81" i="26" s="1"/>
  <c r="AM144" i="3"/>
  <c r="AL144" i="3"/>
  <c r="AK144" i="3"/>
  <c r="AM69" i="8"/>
  <c r="M62" i="5"/>
  <c r="M50" i="5"/>
  <c r="AK37" i="3"/>
  <c r="M71" i="8"/>
  <c r="M11" i="8"/>
  <c r="M34" i="8"/>
  <c r="M24" i="5"/>
  <c r="M75" i="5"/>
  <c r="M19" i="3"/>
  <c r="M98" i="3"/>
  <c r="M70" i="3"/>
  <c r="M12" i="3"/>
  <c r="M35" i="3"/>
  <c r="M103" i="3"/>
  <c r="M23" i="3"/>
  <c r="M87" i="3"/>
  <c r="M83" i="3"/>
  <c r="M62" i="3"/>
  <c r="M8" i="3"/>
  <c r="V29" i="3"/>
  <c r="V10" i="3"/>
  <c r="V40" i="3"/>
  <c r="V28" i="3"/>
  <c r="V64" i="3"/>
  <c r="V48" i="3"/>
  <c r="V67" i="3"/>
  <c r="V24" i="5"/>
  <c r="AM37" i="3"/>
  <c r="V45" i="3"/>
  <c r="V52" i="3"/>
  <c r="V103" i="3"/>
  <c r="V23" i="3"/>
  <c r="V87" i="3"/>
  <c r="V14" i="3"/>
  <c r="AL37" i="3"/>
  <c r="V11" i="3"/>
  <c r="V147" i="3"/>
  <c r="V71" i="8"/>
  <c r="V11" i="8"/>
  <c r="V24" i="8"/>
  <c r="V15" i="8"/>
  <c r="V19" i="3"/>
  <c r="AO165" i="3"/>
  <c r="E83" i="26" s="1"/>
  <c r="AO101" i="3"/>
  <c r="E70" i="26" s="1"/>
  <c r="G61" i="5"/>
  <c r="G29" i="5"/>
  <c r="E189" i="26"/>
  <c r="AM120" i="3"/>
  <c r="G24" i="5"/>
  <c r="AL120" i="3"/>
  <c r="AN120" i="3"/>
  <c r="AO90" i="3"/>
  <c r="AK88" i="3"/>
  <c r="AL88" i="3"/>
  <c r="AN88" i="3"/>
  <c r="AN26" i="3"/>
  <c r="AM26" i="3"/>
  <c r="AL26" i="3"/>
  <c r="AI22" i="3"/>
  <c r="G128" i="3"/>
  <c r="G98" i="3"/>
  <c r="G127" i="3"/>
  <c r="G34" i="3"/>
  <c r="G116" i="3"/>
  <c r="G81" i="3"/>
  <c r="G148" i="3"/>
  <c r="G18" i="3"/>
  <c r="G119" i="3"/>
  <c r="AO100" i="3"/>
  <c r="E58" i="26" s="1"/>
  <c r="AM80" i="8"/>
  <c r="U40" i="19"/>
  <c r="AI16" i="8"/>
  <c r="G11" i="8"/>
  <c r="G24" i="8"/>
  <c r="V37" i="5"/>
  <c r="AN82" i="8"/>
  <c r="AM23" i="8"/>
  <c r="AL80" i="8"/>
  <c r="G45" i="3"/>
  <c r="G52" i="3"/>
  <c r="G95" i="3"/>
  <c r="G29" i="3"/>
  <c r="G40" i="3"/>
  <c r="G11" i="3"/>
  <c r="G147" i="3"/>
  <c r="G103" i="3"/>
  <c r="G23" i="3"/>
  <c r="G62" i="3"/>
  <c r="G152" i="3"/>
  <c r="G14" i="3"/>
  <c r="G118" i="3"/>
  <c r="G48" i="3"/>
  <c r="G67" i="3"/>
  <c r="AL82" i="8"/>
  <c r="AK23" i="8"/>
  <c r="AL23" i="8"/>
  <c r="AK80" i="8"/>
  <c r="AK82" i="8"/>
  <c r="AO17" i="3"/>
  <c r="E175" i="26" s="1"/>
  <c r="AL112" i="3"/>
  <c r="AN112" i="3"/>
  <c r="AM112" i="3"/>
  <c r="AO27" i="3"/>
  <c r="E179" i="26" s="1"/>
  <c r="AO94" i="3"/>
  <c r="E63" i="26" s="1"/>
  <c r="AO74" i="3"/>
  <c r="E180" i="26" s="1"/>
  <c r="V98" i="3"/>
  <c r="V70" i="3"/>
  <c r="V77" i="3"/>
  <c r="V34" i="3"/>
  <c r="V116" i="3"/>
  <c r="V47" i="3"/>
  <c r="V80" i="3"/>
  <c r="V105" i="3"/>
  <c r="V75" i="3"/>
  <c r="V81" i="3"/>
  <c r="V89" i="3"/>
  <c r="V148" i="3"/>
  <c r="U20" i="20"/>
  <c r="V34" i="8"/>
  <c r="AB24" i="5"/>
  <c r="AB23" i="5"/>
  <c r="AB41" i="5"/>
  <c r="AB16" i="5"/>
  <c r="T32" i="19"/>
  <c r="U39" i="22"/>
  <c r="AJ22" i="3"/>
  <c r="AM22" i="3" s="1"/>
  <c r="AB62" i="5"/>
  <c r="AB50" i="5"/>
  <c r="AB29" i="5"/>
  <c r="AB66" i="5"/>
  <c r="AB19" i="3"/>
  <c r="AB132" i="3"/>
  <c r="AB10" i="3"/>
  <c r="AB40" i="3"/>
  <c r="AB28" i="3"/>
  <c r="AB12" i="3"/>
  <c r="AB103" i="3"/>
  <c r="AB23" i="3"/>
  <c r="AB83" i="3"/>
  <c r="AB62" i="3"/>
  <c r="AB152" i="3"/>
  <c r="AB63" i="3"/>
  <c r="AB14" i="3"/>
  <c r="AB8" i="3"/>
  <c r="AB114" i="3"/>
  <c r="Q33" i="21"/>
  <c r="R91" i="20"/>
  <c r="R32" i="19"/>
  <c r="U6" i="19"/>
  <c r="U35" i="21"/>
  <c r="AB34" i="8"/>
  <c r="AJ16" i="8"/>
  <c r="AK16" i="8" s="1"/>
  <c r="AB71" i="8"/>
  <c r="AB11" i="8"/>
  <c r="AB15" i="8"/>
  <c r="T23" i="19"/>
  <c r="S23" i="19"/>
  <c r="AI38" i="8"/>
  <c r="Q19" i="19"/>
  <c r="R23" i="19"/>
  <c r="U20" i="21"/>
  <c r="T10" i="21"/>
  <c r="T91" i="20"/>
  <c r="R70" i="19"/>
  <c r="R66" i="21"/>
  <c r="T9" i="19"/>
  <c r="R9" i="19"/>
  <c r="T19" i="19"/>
  <c r="Q9" i="19"/>
  <c r="R19" i="19"/>
  <c r="R10" i="21"/>
  <c r="T40" i="21"/>
  <c r="Q10" i="21"/>
  <c r="R40" i="21"/>
  <c r="Q91" i="20"/>
  <c r="S66" i="21"/>
  <c r="Q40" i="21"/>
  <c r="G62" i="5"/>
  <c r="G50" i="5"/>
  <c r="G16" i="5"/>
  <c r="G66" i="5"/>
  <c r="G34" i="8"/>
  <c r="Q32" i="19"/>
  <c r="T14" i="21"/>
  <c r="R14" i="21"/>
  <c r="T33" i="21"/>
  <c r="Q14" i="21"/>
  <c r="R33" i="21"/>
  <c r="G15" i="8"/>
  <c r="T70" i="19"/>
  <c r="T66" i="21"/>
  <c r="Q70" i="19"/>
  <c r="G71" i="8"/>
  <c r="R113" i="22"/>
  <c r="T115" i="20"/>
  <c r="S115" i="20"/>
  <c r="R115" i="20"/>
  <c r="G114" i="3"/>
  <c r="Q113" i="22"/>
  <c r="T113" i="22"/>
  <c r="G28" i="3"/>
  <c r="G132" i="3"/>
  <c r="AO157" i="3" l="1"/>
  <c r="E141" i="26" s="1"/>
  <c r="AI75" i="5"/>
  <c r="AI119" i="3"/>
  <c r="AJ69" i="3"/>
  <c r="AN69" i="3" s="1"/>
  <c r="AI69" i="3"/>
  <c r="AJ63" i="3"/>
  <c r="AN63" i="3" s="1"/>
  <c r="AJ77" i="3"/>
  <c r="AN77" i="3" s="1"/>
  <c r="AK38" i="8"/>
  <c r="AN38" i="8"/>
  <c r="AL38" i="8"/>
  <c r="AI41" i="5"/>
  <c r="AI54" i="3"/>
  <c r="AJ127" i="3"/>
  <c r="AM127" i="3" s="1"/>
  <c r="AI35" i="3"/>
  <c r="AI64" i="3"/>
  <c r="AI128" i="3"/>
  <c r="AI95" i="3"/>
  <c r="AJ54" i="3"/>
  <c r="AM54" i="3" s="1"/>
  <c r="AO13" i="8"/>
  <c r="G161" i="26" s="1"/>
  <c r="AI37" i="5"/>
  <c r="AI29" i="5"/>
  <c r="AJ23" i="5"/>
  <c r="AN23" i="5" s="1"/>
  <c r="AI61" i="5"/>
  <c r="AJ61" i="5"/>
  <c r="AL61" i="5" s="1"/>
  <c r="AJ24" i="8"/>
  <c r="AM24" i="8" s="1"/>
  <c r="AI75" i="3"/>
  <c r="AO62" i="8"/>
  <c r="G163" i="26" s="1"/>
  <c r="AO77" i="8"/>
  <c r="G154" i="26" s="1"/>
  <c r="AO134" i="3"/>
  <c r="E145" i="26" s="1"/>
  <c r="AJ80" i="3"/>
  <c r="AK80" i="3" s="1"/>
  <c r="AJ105" i="3"/>
  <c r="AL105" i="3" s="1"/>
  <c r="AI96" i="3"/>
  <c r="AJ96" i="3"/>
  <c r="AL96" i="3" s="1"/>
  <c r="AO69" i="8"/>
  <c r="G149" i="26" s="1"/>
  <c r="AI89" i="3"/>
  <c r="AI47" i="3"/>
  <c r="AJ118" i="3"/>
  <c r="AM118" i="3" s="1"/>
  <c r="AJ18" i="3"/>
  <c r="AN18" i="3" s="1"/>
  <c r="AJ12" i="3"/>
  <c r="AM12" i="3" s="1"/>
  <c r="AO144" i="3"/>
  <c r="E148" i="26" s="1"/>
  <c r="AJ75" i="5"/>
  <c r="AL75" i="5" s="1"/>
  <c r="AI8" i="3"/>
  <c r="AJ87" i="3"/>
  <c r="AL87" i="3" s="1"/>
  <c r="AJ35" i="3"/>
  <c r="AM35" i="3" s="1"/>
  <c r="AI70" i="3"/>
  <c r="AI83" i="3"/>
  <c r="AJ64" i="3"/>
  <c r="AK64" i="3" s="1"/>
  <c r="AJ29" i="3"/>
  <c r="AL29" i="3" s="1"/>
  <c r="AI10" i="3"/>
  <c r="AJ67" i="3"/>
  <c r="AK67" i="3" s="1"/>
  <c r="AI18" i="3"/>
  <c r="AI48" i="3"/>
  <c r="AI19" i="3"/>
  <c r="AI87" i="3"/>
  <c r="AI45" i="3"/>
  <c r="AO37" i="3"/>
  <c r="E139" i="26" s="1"/>
  <c r="AI52" i="3"/>
  <c r="AJ147" i="3"/>
  <c r="AM147" i="3" s="1"/>
  <c r="AJ11" i="3"/>
  <c r="AK11" i="3" s="1"/>
  <c r="AJ128" i="3"/>
  <c r="AK128" i="3" s="1"/>
  <c r="AI127" i="3"/>
  <c r="AJ116" i="3"/>
  <c r="AN116" i="3" s="1"/>
  <c r="AI24" i="5"/>
  <c r="AO26" i="3"/>
  <c r="E126" i="26" s="1"/>
  <c r="AO120" i="3"/>
  <c r="E147" i="26" s="1"/>
  <c r="AI11" i="8"/>
  <c r="AO88" i="3"/>
  <c r="E127" i="26" s="1"/>
  <c r="AI81" i="3"/>
  <c r="AJ98" i="3"/>
  <c r="AM98" i="3" s="1"/>
  <c r="AI148" i="3"/>
  <c r="AI34" i="3"/>
  <c r="AI24" i="8"/>
  <c r="AJ119" i="3"/>
  <c r="AL119" i="3" s="1"/>
  <c r="AJ23" i="3"/>
  <c r="AK23" i="3" s="1"/>
  <c r="AI103" i="3"/>
  <c r="AI40" i="3"/>
  <c r="AJ45" i="3"/>
  <c r="AK45" i="3" s="1"/>
  <c r="AI67" i="3"/>
  <c r="AI152" i="3"/>
  <c r="AI11" i="3"/>
  <c r="AJ52" i="3"/>
  <c r="AL52" i="3" s="1"/>
  <c r="AI14" i="3"/>
  <c r="U32" i="19"/>
  <c r="AO82" i="8"/>
  <c r="G156" i="26" s="1"/>
  <c r="AO80" i="8"/>
  <c r="G155" i="26" s="1"/>
  <c r="AI118" i="3"/>
  <c r="AI147" i="3"/>
  <c r="AJ37" i="5"/>
  <c r="AM37" i="5" s="1"/>
  <c r="AJ24" i="5"/>
  <c r="AK24" i="5" s="1"/>
  <c r="AO23" i="8"/>
  <c r="G152" i="26" s="1"/>
  <c r="AI29" i="3"/>
  <c r="AJ48" i="3"/>
  <c r="AK48" i="3" s="1"/>
  <c r="AJ95" i="3"/>
  <c r="AK95" i="3" s="1"/>
  <c r="AI62" i="3"/>
  <c r="AO112" i="3"/>
  <c r="E134" i="26" s="1"/>
  <c r="AJ148" i="3"/>
  <c r="AL148" i="3" s="1"/>
  <c r="AJ70" i="3"/>
  <c r="AM70" i="3" s="1"/>
  <c r="AI105" i="3"/>
  <c r="AJ47" i="3"/>
  <c r="AK47" i="3" s="1"/>
  <c r="AJ75" i="3"/>
  <c r="AK75" i="3" s="1"/>
  <c r="AI77" i="3"/>
  <c r="AI80" i="3"/>
  <c r="AJ81" i="3"/>
  <c r="AL81" i="3" s="1"/>
  <c r="AJ34" i="3"/>
  <c r="AN34" i="3" s="1"/>
  <c r="AI116" i="3"/>
  <c r="AI98" i="3"/>
  <c r="AJ89" i="3"/>
  <c r="AM89" i="3" s="1"/>
  <c r="AK22" i="3"/>
  <c r="AJ29" i="5"/>
  <c r="AN29" i="5" s="1"/>
  <c r="AI62" i="5"/>
  <c r="AJ66" i="5"/>
  <c r="AK66" i="5" s="1"/>
  <c r="AI23" i="5"/>
  <c r="AI16" i="5"/>
  <c r="AJ41" i="5"/>
  <c r="AK41" i="5" s="1"/>
  <c r="AI50" i="5"/>
  <c r="U19" i="19"/>
  <c r="U10" i="21"/>
  <c r="U91" i="20"/>
  <c r="AI12" i="3"/>
  <c r="AJ14" i="3"/>
  <c r="AK14" i="3" s="1"/>
  <c r="AI63" i="3"/>
  <c r="AI23" i="3"/>
  <c r="AL22" i="3"/>
  <c r="AN22" i="3"/>
  <c r="AJ152" i="3"/>
  <c r="AL152" i="3" s="1"/>
  <c r="AJ62" i="3"/>
  <c r="AN62" i="3" s="1"/>
  <c r="AJ40" i="3"/>
  <c r="AK40" i="3" s="1"/>
  <c r="AJ19" i="3"/>
  <c r="AL19" i="3" s="1"/>
  <c r="AI132" i="3"/>
  <c r="AJ114" i="3"/>
  <c r="AK114" i="3" s="1"/>
  <c r="AJ103" i="3"/>
  <c r="AK103" i="3" s="1"/>
  <c r="AJ83" i="3"/>
  <c r="AK83" i="3" s="1"/>
  <c r="AJ10" i="3"/>
  <c r="AM10" i="3" s="1"/>
  <c r="AJ8" i="3"/>
  <c r="AM8" i="3" s="1"/>
  <c r="AJ28" i="3"/>
  <c r="AK28" i="3" s="1"/>
  <c r="AI71" i="8"/>
  <c r="AJ11" i="8"/>
  <c r="AL11" i="8" s="1"/>
  <c r="AN16" i="8"/>
  <c r="AI34" i="8"/>
  <c r="U23" i="19"/>
  <c r="AM16" i="8"/>
  <c r="AL16" i="8"/>
  <c r="AJ15" i="8"/>
  <c r="AN15" i="8" s="1"/>
  <c r="U33" i="21"/>
  <c r="U40" i="21"/>
  <c r="U9" i="19"/>
  <c r="U66" i="21"/>
  <c r="U14" i="21"/>
  <c r="AJ62" i="5"/>
  <c r="AK62" i="5" s="1"/>
  <c r="AJ50" i="5"/>
  <c r="AK50" i="5" s="1"/>
  <c r="AJ16" i="5"/>
  <c r="AK16" i="5" s="1"/>
  <c r="AI66" i="5"/>
  <c r="AJ34" i="8"/>
  <c r="AM34" i="8" s="1"/>
  <c r="AI15" i="8"/>
  <c r="U70" i="19"/>
  <c r="AJ71" i="8"/>
  <c r="AN71" i="8" s="1"/>
  <c r="U115" i="20"/>
  <c r="AI28" i="3"/>
  <c r="U113" i="22"/>
  <c r="AI114" i="3"/>
  <c r="AJ132" i="3"/>
  <c r="AK132" i="3" s="1"/>
  <c r="AL69" i="3" l="1"/>
  <c r="AM69" i="3"/>
  <c r="AK69" i="3"/>
  <c r="AM63" i="3"/>
  <c r="AL63" i="3"/>
  <c r="AL77" i="3"/>
  <c r="AK63" i="3"/>
  <c r="AK77" i="3"/>
  <c r="AM77" i="3"/>
  <c r="AO38" i="8"/>
  <c r="G45" i="26" s="1"/>
  <c r="AK127" i="3"/>
  <c r="AL127" i="3"/>
  <c r="AN127" i="3"/>
  <c r="AK54" i="3"/>
  <c r="AL54" i="3"/>
  <c r="AN54" i="3"/>
  <c r="AL24" i="8"/>
  <c r="AK24" i="8"/>
  <c r="AN24" i="8"/>
  <c r="AN61" i="5"/>
  <c r="AM23" i="5"/>
  <c r="AM61" i="5"/>
  <c r="AK23" i="5"/>
  <c r="AL23" i="5"/>
  <c r="AK61" i="5"/>
  <c r="AL80" i="3"/>
  <c r="AM80" i="3"/>
  <c r="AN80" i="3"/>
  <c r="AN105" i="3"/>
  <c r="AK105" i="3"/>
  <c r="AM105" i="3"/>
  <c r="AK96" i="3"/>
  <c r="AN96" i="3"/>
  <c r="AM96" i="3"/>
  <c r="AN75" i="5"/>
  <c r="AL12" i="3"/>
  <c r="AL118" i="3"/>
  <c r="AN118" i="3"/>
  <c r="AL18" i="3"/>
  <c r="AK118" i="3"/>
  <c r="AK18" i="3"/>
  <c r="AM18" i="3"/>
  <c r="AK12" i="3"/>
  <c r="AN12" i="3"/>
  <c r="AK87" i="3"/>
  <c r="AN87" i="3"/>
  <c r="AM75" i="5"/>
  <c r="AK75" i="5"/>
  <c r="AM119" i="3"/>
  <c r="AL35" i="3"/>
  <c r="AK35" i="3"/>
  <c r="AN35" i="3"/>
  <c r="AM87" i="3"/>
  <c r="AM29" i="3"/>
  <c r="AM67" i="3"/>
  <c r="AN67" i="3"/>
  <c r="AN64" i="3"/>
  <c r="AM64" i="3"/>
  <c r="AK29" i="3"/>
  <c r="AN29" i="3"/>
  <c r="AL64" i="3"/>
  <c r="AL67" i="3"/>
  <c r="AL147" i="3"/>
  <c r="AK147" i="3"/>
  <c r="AN147" i="3"/>
  <c r="AN11" i="3"/>
  <c r="AM11" i="3"/>
  <c r="AL11" i="3"/>
  <c r="AN128" i="3"/>
  <c r="AM128" i="3"/>
  <c r="AL128" i="3"/>
  <c r="AM116" i="3"/>
  <c r="AL116" i="3"/>
  <c r="AK116" i="3"/>
  <c r="AK119" i="3"/>
  <c r="AN119" i="3"/>
  <c r="AK98" i="3"/>
  <c r="AL98" i="3"/>
  <c r="AN98" i="3"/>
  <c r="AN23" i="3"/>
  <c r="AM23" i="3"/>
  <c r="AL23" i="3"/>
  <c r="AN52" i="3"/>
  <c r="AN45" i="3"/>
  <c r="AM45" i="3"/>
  <c r="AL45" i="3"/>
  <c r="AN48" i="3"/>
  <c r="AK52" i="3"/>
  <c r="AM52" i="3"/>
  <c r="AM48" i="3"/>
  <c r="AL48" i="3"/>
  <c r="AN24" i="5"/>
  <c r="AM24" i="5"/>
  <c r="AL24" i="5"/>
  <c r="AL37" i="5"/>
  <c r="AN37" i="5"/>
  <c r="AK37" i="5"/>
  <c r="AL95" i="3"/>
  <c r="AN95" i="3"/>
  <c r="AM95" i="3"/>
  <c r="AK15" i="8"/>
  <c r="AN148" i="3"/>
  <c r="AN81" i="3"/>
  <c r="AN70" i="3"/>
  <c r="AK70" i="3"/>
  <c r="AL70" i="3"/>
  <c r="AK148" i="3"/>
  <c r="AM148" i="3"/>
  <c r="AM47" i="3"/>
  <c r="AN47" i="3"/>
  <c r="AL47" i="3"/>
  <c r="AK81" i="3"/>
  <c r="AN75" i="3"/>
  <c r="AM75" i="3"/>
  <c r="AM81" i="3"/>
  <c r="AM34" i="3"/>
  <c r="AL75" i="3"/>
  <c r="AL34" i="3"/>
  <c r="AL89" i="3"/>
  <c r="AK34" i="3"/>
  <c r="AK89" i="3"/>
  <c r="AN89" i="3"/>
  <c r="AN83" i="3"/>
  <c r="AL29" i="5"/>
  <c r="AM29" i="5"/>
  <c r="AL66" i="5"/>
  <c r="AK29" i="5"/>
  <c r="AN41" i="5"/>
  <c r="AL41" i="5"/>
  <c r="AM41" i="5"/>
  <c r="AM66" i="5"/>
  <c r="AN66" i="5"/>
  <c r="AL15" i="8"/>
  <c r="AO22" i="3"/>
  <c r="E264" i="26" s="1"/>
  <c r="AL10" i="3"/>
  <c r="AN40" i="3"/>
  <c r="AN14" i="3"/>
  <c r="AM40" i="3"/>
  <c r="AN152" i="3"/>
  <c r="AL40" i="3"/>
  <c r="AL14" i="3"/>
  <c r="AL103" i="3"/>
  <c r="AM14" i="3"/>
  <c r="AM83" i="3"/>
  <c r="AK152" i="3"/>
  <c r="AM152" i="3"/>
  <c r="AN114" i="3"/>
  <c r="AM62" i="3"/>
  <c r="AL8" i="3"/>
  <c r="AN19" i="3"/>
  <c r="AL62" i="3"/>
  <c r="AK8" i="3"/>
  <c r="AM19" i="3"/>
  <c r="AK62" i="3"/>
  <c r="AK19" i="3"/>
  <c r="AN8" i="3"/>
  <c r="AM114" i="3"/>
  <c r="AM28" i="3"/>
  <c r="AN103" i="3"/>
  <c r="AL114" i="3"/>
  <c r="AN28" i="3"/>
  <c r="AM103" i="3"/>
  <c r="AL83" i="3"/>
  <c r="AN10" i="3"/>
  <c r="AK10" i="3"/>
  <c r="AK11" i="8"/>
  <c r="AL28" i="3"/>
  <c r="AN11" i="8"/>
  <c r="AM11" i="8"/>
  <c r="AO16" i="8"/>
  <c r="G220" i="26" s="1"/>
  <c r="AM15" i="8"/>
  <c r="AM62" i="5"/>
  <c r="AK34" i="8"/>
  <c r="AN34" i="8"/>
  <c r="AN62" i="5"/>
  <c r="AL62" i="5"/>
  <c r="AN50" i="5"/>
  <c r="AL50" i="5"/>
  <c r="AM50" i="5"/>
  <c r="AN16" i="5"/>
  <c r="AL16" i="5"/>
  <c r="AM16" i="5"/>
  <c r="AL34" i="8"/>
  <c r="AK71" i="8"/>
  <c r="AM71" i="8"/>
  <c r="AL71" i="8"/>
  <c r="AN132" i="3"/>
  <c r="AM132" i="3"/>
  <c r="AL132" i="3"/>
  <c r="AO69" i="3" l="1"/>
  <c r="E330" i="26" s="1"/>
  <c r="AO63" i="3"/>
  <c r="AO77" i="3"/>
  <c r="AO127" i="3"/>
  <c r="E66" i="26" s="1"/>
  <c r="AO54" i="3"/>
  <c r="AO24" i="8"/>
  <c r="AO61" i="5"/>
  <c r="F279" i="26" s="1"/>
  <c r="AO23" i="5"/>
  <c r="F55" i="26" s="1"/>
  <c r="AO80" i="3"/>
  <c r="E140" i="26" s="1"/>
  <c r="AO105" i="3"/>
  <c r="E137" i="26" s="1"/>
  <c r="AO96" i="3"/>
  <c r="E131" i="26" s="1"/>
  <c r="AO75" i="5"/>
  <c r="F52" i="26" s="1"/>
  <c r="AO118" i="3"/>
  <c r="AO18" i="3"/>
  <c r="AO12" i="3"/>
  <c r="AO87" i="3"/>
  <c r="AO35" i="3"/>
  <c r="AO67" i="3"/>
  <c r="AO64" i="3"/>
  <c r="AO29" i="3"/>
  <c r="AO147" i="3"/>
  <c r="AO11" i="3"/>
  <c r="AO128" i="3"/>
  <c r="E82" i="26" s="1"/>
  <c r="AO116" i="3"/>
  <c r="E146" i="26" s="1"/>
  <c r="E88" i="26"/>
  <c r="AO119" i="3"/>
  <c r="AO98" i="3"/>
  <c r="E68" i="26" s="1"/>
  <c r="AO23" i="3"/>
  <c r="AO45" i="3"/>
  <c r="AO48" i="3"/>
  <c r="AO52" i="3"/>
  <c r="AO95" i="3"/>
  <c r="AO24" i="5"/>
  <c r="F56" i="26" s="1"/>
  <c r="AO37" i="5"/>
  <c r="F281" i="26" s="1"/>
  <c r="AO70" i="3"/>
  <c r="E59" i="26" s="1"/>
  <c r="AO148" i="3"/>
  <c r="E128" i="26" s="1"/>
  <c r="AO47" i="3"/>
  <c r="E144" i="26" s="1"/>
  <c r="E334" i="26"/>
  <c r="AO81" i="3"/>
  <c r="E132" i="26" s="1"/>
  <c r="E160" i="26"/>
  <c r="AO89" i="3"/>
  <c r="E129" i="26" s="1"/>
  <c r="AO34" i="3"/>
  <c r="AO75" i="3"/>
  <c r="E133" i="26" s="1"/>
  <c r="AO29" i="5"/>
  <c r="F277" i="26" s="1"/>
  <c r="AO66" i="5"/>
  <c r="F221" i="26" s="1"/>
  <c r="AO41" i="5"/>
  <c r="F51" i="26" s="1"/>
  <c r="AO15" i="8"/>
  <c r="AO14" i="3"/>
  <c r="AO40" i="3"/>
  <c r="AO83" i="3"/>
  <c r="AO103" i="3"/>
  <c r="AO152" i="3"/>
  <c r="AO10" i="3"/>
  <c r="AO8" i="3"/>
  <c r="AO28" i="3"/>
  <c r="AO19" i="3"/>
  <c r="AO114" i="3"/>
  <c r="E232" i="26" s="1"/>
  <c r="AO62" i="3"/>
  <c r="AO11" i="8"/>
  <c r="AO62" i="5"/>
  <c r="F283" i="26" s="1"/>
  <c r="AO34" i="8"/>
  <c r="AO50" i="5"/>
  <c r="F282" i="26" s="1"/>
  <c r="AO16" i="5"/>
  <c r="F275" i="26" s="1"/>
  <c r="AO71" i="8"/>
  <c r="AO132" i="3"/>
  <c r="AP145" i="3" l="1"/>
  <c r="AP122" i="3"/>
  <c r="AP136" i="3"/>
  <c r="AP133" i="3"/>
  <c r="AP149" i="3"/>
  <c r="AP108" i="3"/>
  <c r="AP129" i="3"/>
  <c r="AP131" i="3"/>
  <c r="AP158" i="3"/>
  <c r="AP135" i="3"/>
  <c r="AP140" i="3"/>
  <c r="AP39" i="3"/>
  <c r="AP16" i="3"/>
  <c r="AP150" i="3"/>
  <c r="AP162" i="3"/>
  <c r="AP68" i="3"/>
  <c r="AP163" i="3"/>
  <c r="AP111" i="3"/>
  <c r="AP151" i="3"/>
  <c r="AP130" i="3"/>
  <c r="AP141" i="3"/>
  <c r="AP84" i="3"/>
  <c r="AP79" i="3"/>
  <c r="AP143" i="3"/>
  <c r="AP21" i="3"/>
  <c r="AP33" i="3"/>
  <c r="G333" i="26"/>
  <c r="AP59" i="3"/>
  <c r="AP125" i="3"/>
  <c r="AP58" i="3"/>
  <c r="AP154" i="3"/>
  <c r="AP124" i="3"/>
  <c r="AP53" i="3"/>
  <c r="AP60" i="3"/>
  <c r="AP121" i="3"/>
  <c r="AP56" i="3"/>
  <c r="AP72" i="3"/>
  <c r="AP78" i="3"/>
  <c r="AP31" i="3"/>
  <c r="AP65" i="3"/>
  <c r="AP76" i="3"/>
  <c r="AP161" i="3"/>
  <c r="AP99" i="3"/>
  <c r="AP93" i="3"/>
  <c r="AP126" i="3"/>
  <c r="AP66" i="3"/>
  <c r="AP82" i="3"/>
  <c r="AP13" i="3"/>
  <c r="AP6" i="3"/>
  <c r="AP42" i="3"/>
  <c r="AP155" i="3"/>
  <c r="AP49" i="3"/>
  <c r="AP7" i="3"/>
  <c r="AP86" i="3"/>
  <c r="AP160" i="3"/>
  <c r="AP113" i="3"/>
  <c r="AP57" i="3"/>
  <c r="AP159" i="3"/>
  <c r="AP15" i="3"/>
  <c r="AP156" i="3"/>
  <c r="AP71" i="3"/>
  <c r="AP85" i="3"/>
  <c r="AP46" i="3"/>
  <c r="AP104" i="3"/>
  <c r="AP109" i="3"/>
  <c r="AP123" i="3"/>
  <c r="AP51" i="3"/>
  <c r="AP146" i="3"/>
  <c r="AP139" i="3"/>
  <c r="AP30" i="3"/>
  <c r="AP36" i="3"/>
  <c r="AP9" i="3"/>
  <c r="AP97" i="3"/>
  <c r="AP44" i="3"/>
  <c r="AP164" i="3"/>
  <c r="AP138" i="3"/>
  <c r="E207" i="26"/>
  <c r="F207" i="26"/>
  <c r="G207" i="26"/>
  <c r="O134" i="22"/>
  <c r="P134" i="22"/>
  <c r="S134" i="22" s="1"/>
  <c r="O114" i="20"/>
  <c r="P114" i="20"/>
  <c r="S114" i="20" s="1"/>
  <c r="F204" i="26"/>
  <c r="G204" i="26"/>
  <c r="O60" i="22"/>
  <c r="P60" i="22"/>
  <c r="S60" i="22" s="1"/>
  <c r="O19" i="20"/>
  <c r="P19" i="20"/>
  <c r="S19" i="20" s="1"/>
  <c r="F32" i="26"/>
  <c r="F42" i="26"/>
  <c r="F22" i="26"/>
  <c r="F38" i="26"/>
  <c r="F44" i="26"/>
  <c r="F33" i="26"/>
  <c r="F28" i="26"/>
  <c r="F40" i="26"/>
  <c r="F24" i="26"/>
  <c r="F25" i="26"/>
  <c r="F43" i="26"/>
  <c r="F27" i="26"/>
  <c r="F20" i="26"/>
  <c r="F41" i="26"/>
  <c r="F47" i="26"/>
  <c r="F46" i="26"/>
  <c r="F89" i="26"/>
  <c r="F85" i="26"/>
  <c r="F102" i="26"/>
  <c r="F106" i="26"/>
  <c r="F109" i="26"/>
  <c r="F112" i="26"/>
  <c r="F114" i="26"/>
  <c r="F162" i="26"/>
  <c r="F151" i="26"/>
  <c r="F125" i="26"/>
  <c r="F157" i="26"/>
  <c r="F158" i="26"/>
  <c r="F159" i="26"/>
  <c r="F173" i="26"/>
  <c r="F190" i="26"/>
  <c r="F174" i="26"/>
  <c r="F181" i="26"/>
  <c r="F186" i="26"/>
  <c r="F185" i="26"/>
  <c r="F184" i="26"/>
  <c r="F206" i="26"/>
  <c r="F212" i="26"/>
  <c r="F30" i="26"/>
  <c r="F205" i="26"/>
  <c r="F211" i="26"/>
  <c r="F210" i="26"/>
  <c r="F217" i="26"/>
  <c r="F216" i="26"/>
  <c r="F215" i="26"/>
  <c r="F218" i="26"/>
  <c r="F219" i="26"/>
  <c r="F228" i="26"/>
  <c r="F244" i="26"/>
  <c r="F245" i="26"/>
  <c r="F235" i="26"/>
  <c r="F248" i="26"/>
  <c r="F290" i="26"/>
  <c r="F284" i="26"/>
  <c r="F247" i="26"/>
  <c r="F265" i="26"/>
  <c r="F274" i="26"/>
  <c r="F271" i="26"/>
  <c r="F26" i="26"/>
  <c r="I265" i="26" l="1"/>
  <c r="T60" i="22"/>
  <c r="R134" i="22"/>
  <c r="R60" i="22"/>
  <c r="Q134" i="22"/>
  <c r="R19" i="20"/>
  <c r="Q114" i="20"/>
  <c r="T134" i="22"/>
  <c r="T114" i="20"/>
  <c r="R114" i="20"/>
  <c r="Q60" i="22"/>
  <c r="Q19" i="20"/>
  <c r="T19" i="20"/>
  <c r="U19" i="20" l="1"/>
  <c r="U60" i="22"/>
  <c r="U134" i="22"/>
  <c r="U114" i="20"/>
  <c r="E204" i="26"/>
  <c r="G235" i="26" l="1"/>
  <c r="O54" i="22"/>
  <c r="P54" i="22"/>
  <c r="S54" i="22" s="1"/>
  <c r="O40" i="20"/>
  <c r="P40" i="20"/>
  <c r="S40" i="20" s="1"/>
  <c r="R54" i="22" l="1"/>
  <c r="Q54" i="22"/>
  <c r="R40" i="20"/>
  <c r="Q40" i="20"/>
  <c r="T40" i="20"/>
  <c r="T54" i="22"/>
  <c r="O71" i="21"/>
  <c r="P71" i="21"/>
  <c r="R71" i="21" s="1"/>
  <c r="U54" i="22" l="1"/>
  <c r="Q71" i="21"/>
  <c r="T71" i="21"/>
  <c r="U40" i="20"/>
  <c r="S71" i="21"/>
  <c r="U71" i="21" l="1"/>
  <c r="E235" i="26" l="1"/>
  <c r="O95" i="20" l="1"/>
  <c r="P95" i="20"/>
  <c r="S95" i="20" s="1"/>
  <c r="O133" i="22"/>
  <c r="P133" i="22"/>
  <c r="S133" i="22" s="1"/>
  <c r="Q133" i="22" l="1"/>
  <c r="Q95" i="20"/>
  <c r="T133" i="22"/>
  <c r="R133" i="22"/>
  <c r="T95" i="20"/>
  <c r="R95" i="20"/>
  <c r="G32" i="26"/>
  <c r="G42" i="26"/>
  <c r="G22" i="26"/>
  <c r="G38" i="26"/>
  <c r="G44" i="26"/>
  <c r="G33" i="26"/>
  <c r="G28" i="26"/>
  <c r="G40" i="26"/>
  <c r="G24" i="26"/>
  <c r="G25" i="26"/>
  <c r="G43" i="26"/>
  <c r="G27" i="26"/>
  <c r="G20" i="26"/>
  <c r="E41" i="26"/>
  <c r="E47" i="26"/>
  <c r="E46" i="26"/>
  <c r="E49" i="26"/>
  <c r="G49" i="26"/>
  <c r="G89" i="26"/>
  <c r="E85" i="26"/>
  <c r="E94" i="26"/>
  <c r="G94" i="26"/>
  <c r="E95" i="26"/>
  <c r="G95" i="26"/>
  <c r="G102" i="26"/>
  <c r="G106" i="26"/>
  <c r="G109" i="26"/>
  <c r="E112" i="26"/>
  <c r="E114" i="26"/>
  <c r="E119" i="26"/>
  <c r="G119" i="26"/>
  <c r="E124" i="26"/>
  <c r="G124" i="26"/>
  <c r="G162" i="26"/>
  <c r="G151" i="26"/>
  <c r="G125" i="26"/>
  <c r="E157" i="26"/>
  <c r="E158" i="26"/>
  <c r="E159" i="26"/>
  <c r="E169" i="26"/>
  <c r="G169" i="26"/>
  <c r="E164" i="26"/>
  <c r="G164" i="26"/>
  <c r="G173" i="26"/>
  <c r="G190" i="26"/>
  <c r="G174" i="26"/>
  <c r="G181" i="26"/>
  <c r="E186" i="26"/>
  <c r="E185" i="26"/>
  <c r="E184" i="26"/>
  <c r="E192" i="26"/>
  <c r="G192" i="26"/>
  <c r="E196" i="26"/>
  <c r="G196" i="26"/>
  <c r="E193" i="26"/>
  <c r="G193" i="26"/>
  <c r="E200" i="26"/>
  <c r="G200" i="26"/>
  <c r="G206" i="26"/>
  <c r="G212" i="26"/>
  <c r="G30" i="26"/>
  <c r="G205" i="26"/>
  <c r="G211" i="26"/>
  <c r="G210" i="26"/>
  <c r="E217" i="26"/>
  <c r="E216" i="26"/>
  <c r="E215" i="26"/>
  <c r="E218" i="26"/>
  <c r="E219" i="26"/>
  <c r="E222" i="26"/>
  <c r="G222" i="26"/>
  <c r="G228" i="26"/>
  <c r="G244" i="26"/>
  <c r="G245" i="26"/>
  <c r="E248" i="26"/>
  <c r="E256" i="26"/>
  <c r="G256" i="26"/>
  <c r="E257" i="26"/>
  <c r="G257" i="26"/>
  <c r="E255" i="26"/>
  <c r="G255" i="26"/>
  <c r="E250" i="26"/>
  <c r="G250" i="26"/>
  <c r="E252" i="26"/>
  <c r="G252" i="26"/>
  <c r="G290" i="26"/>
  <c r="G284" i="26"/>
  <c r="E247" i="26"/>
  <c r="E295" i="26"/>
  <c r="G295" i="26"/>
  <c r="E294" i="26"/>
  <c r="G294" i="26"/>
  <c r="E253" i="26"/>
  <c r="G253" i="26"/>
  <c r="E265" i="26"/>
  <c r="E274" i="26"/>
  <c r="E271" i="26"/>
  <c r="G26" i="26"/>
  <c r="J295" i="26" l="1"/>
  <c r="K319" i="26"/>
  <c r="C11" i="26" s="1"/>
  <c r="U95" i="20"/>
  <c r="U133" i="22"/>
  <c r="O85" i="20"/>
  <c r="P85" i="20"/>
  <c r="S85" i="20" s="1"/>
  <c r="O83" i="20"/>
  <c r="P83" i="20"/>
  <c r="S83" i="20" s="1"/>
  <c r="O10" i="22"/>
  <c r="P10" i="22"/>
  <c r="S10" i="22" s="1"/>
  <c r="E63" i="8"/>
  <c r="F63" i="8"/>
  <c r="G63" i="8" s="1"/>
  <c r="H63" i="8"/>
  <c r="I63" i="8"/>
  <c r="K63" i="8"/>
  <c r="L63" i="8"/>
  <c r="M63" i="8" s="1"/>
  <c r="N63" i="8"/>
  <c r="O63" i="8"/>
  <c r="P63" i="8" s="1"/>
  <c r="Q63" i="8"/>
  <c r="R63" i="8"/>
  <c r="S63" i="8" s="1"/>
  <c r="T63" i="8"/>
  <c r="U63" i="8"/>
  <c r="W63" i="8"/>
  <c r="X63" i="8"/>
  <c r="Y63" i="8" s="1"/>
  <c r="Z63" i="8"/>
  <c r="AA63" i="8"/>
  <c r="AC63" i="8"/>
  <c r="AD63" i="8"/>
  <c r="AE63" i="8" s="1"/>
  <c r="AF63" i="8"/>
  <c r="AG63" i="8"/>
  <c r="AH63" i="8" s="1"/>
  <c r="O61" i="19"/>
  <c r="P61" i="19"/>
  <c r="S61" i="19" s="1"/>
  <c r="E52" i="5"/>
  <c r="F52" i="5"/>
  <c r="G52" i="5" s="1"/>
  <c r="H52" i="5"/>
  <c r="I52" i="5"/>
  <c r="K52" i="5"/>
  <c r="L52" i="5"/>
  <c r="M52" i="5" s="1"/>
  <c r="N52" i="5"/>
  <c r="O52" i="5"/>
  <c r="P52" i="5" s="1"/>
  <c r="Q52" i="5"/>
  <c r="R52" i="5"/>
  <c r="S52" i="5" s="1"/>
  <c r="T52" i="5"/>
  <c r="U52" i="5"/>
  <c r="W52" i="5"/>
  <c r="X52" i="5"/>
  <c r="Y52" i="5" s="1"/>
  <c r="Z52" i="5"/>
  <c r="AA52" i="5"/>
  <c r="AC52" i="5"/>
  <c r="AD52" i="5"/>
  <c r="AE52" i="5" s="1"/>
  <c r="AF52" i="5"/>
  <c r="AG52" i="5"/>
  <c r="AH52" i="5" s="1"/>
  <c r="AB63" i="8" l="1"/>
  <c r="AB52" i="5"/>
  <c r="J52" i="5"/>
  <c r="J63" i="8"/>
  <c r="Q61" i="19"/>
  <c r="T83" i="20"/>
  <c r="R83" i="20"/>
  <c r="R85" i="20"/>
  <c r="Q83" i="20"/>
  <c r="Q85" i="20"/>
  <c r="V63" i="8"/>
  <c r="V52" i="5"/>
  <c r="T10" i="22"/>
  <c r="R10" i="22"/>
  <c r="Q10" i="22"/>
  <c r="T85" i="20"/>
  <c r="T61" i="19"/>
  <c r="R61" i="19"/>
  <c r="AI52" i="5" l="1"/>
  <c r="U61" i="19"/>
  <c r="AI63" i="8"/>
  <c r="AJ52" i="5"/>
  <c r="AL52" i="5" s="1"/>
  <c r="U83" i="20"/>
  <c r="U85" i="20"/>
  <c r="AJ63" i="8"/>
  <c r="AL63" i="8" s="1"/>
  <c r="U10" i="22"/>
  <c r="AM52" i="5" l="1"/>
  <c r="AK52" i="5"/>
  <c r="AN52" i="5"/>
  <c r="AK63" i="8"/>
  <c r="AN63" i="8"/>
  <c r="AM63" i="8"/>
  <c r="O8" i="20"/>
  <c r="P8" i="20"/>
  <c r="S8" i="20" s="1"/>
  <c r="E54" i="8"/>
  <c r="F54" i="8"/>
  <c r="H54" i="8"/>
  <c r="I54" i="8"/>
  <c r="K54" i="8"/>
  <c r="L54" i="8"/>
  <c r="N54" i="8"/>
  <c r="O54" i="8"/>
  <c r="Q54" i="8"/>
  <c r="R54" i="8"/>
  <c r="T54" i="8"/>
  <c r="U54" i="8"/>
  <c r="W54" i="8"/>
  <c r="X54" i="8"/>
  <c r="Y54" i="8" s="1"/>
  <c r="Z54" i="8"/>
  <c r="AA54" i="8"/>
  <c r="AC54" i="8"/>
  <c r="AD54" i="8"/>
  <c r="AF54" i="8"/>
  <c r="AG54" i="8"/>
  <c r="AH54" i="8" s="1"/>
  <c r="O56" i="19"/>
  <c r="P56" i="19"/>
  <c r="S56" i="19" s="1"/>
  <c r="O41" i="21"/>
  <c r="P41" i="21"/>
  <c r="S41" i="21" s="1"/>
  <c r="E46" i="8"/>
  <c r="F46" i="8"/>
  <c r="H46" i="8"/>
  <c r="I46" i="8"/>
  <c r="K46" i="8"/>
  <c r="L46" i="8"/>
  <c r="N46" i="8"/>
  <c r="O46" i="8"/>
  <c r="Q46" i="8"/>
  <c r="R46" i="8"/>
  <c r="T46" i="8"/>
  <c r="U46" i="8"/>
  <c r="W46" i="8"/>
  <c r="X46" i="8"/>
  <c r="Z46" i="8"/>
  <c r="AA46" i="8"/>
  <c r="AC46" i="8"/>
  <c r="AD46" i="8"/>
  <c r="AE46" i="8" s="1"/>
  <c r="AF46" i="8"/>
  <c r="AG46" i="8"/>
  <c r="AH46" i="8" s="1"/>
  <c r="O41" i="19"/>
  <c r="P41" i="19"/>
  <c r="S41" i="19" s="1"/>
  <c r="O63" i="21"/>
  <c r="P63" i="21"/>
  <c r="S63" i="21" s="1"/>
  <c r="S46" i="8" l="1"/>
  <c r="J54" i="8"/>
  <c r="M54" i="8"/>
  <c r="H265" i="26"/>
  <c r="AB54" i="8"/>
  <c r="G54" i="8"/>
  <c r="J46" i="8"/>
  <c r="AE54" i="8"/>
  <c r="Y46" i="8"/>
  <c r="S54" i="8"/>
  <c r="AO63" i="8"/>
  <c r="G247" i="26" s="1"/>
  <c r="V46" i="8"/>
  <c r="AO52" i="5"/>
  <c r="Q8" i="20"/>
  <c r="E290" i="26"/>
  <c r="T8" i="20"/>
  <c r="V54" i="8"/>
  <c r="R8" i="20"/>
  <c r="AB46" i="8"/>
  <c r="Q63" i="21"/>
  <c r="T41" i="21"/>
  <c r="R41" i="21"/>
  <c r="Q41" i="21"/>
  <c r="R41" i="19"/>
  <c r="T63" i="21"/>
  <c r="R63" i="21"/>
  <c r="P46" i="8"/>
  <c r="P54" i="8"/>
  <c r="T41" i="19"/>
  <c r="Q41" i="19"/>
  <c r="T56" i="19"/>
  <c r="R56" i="19"/>
  <c r="Q56" i="19"/>
  <c r="M46" i="8"/>
  <c r="G46" i="8"/>
  <c r="O81" i="20"/>
  <c r="P81" i="20"/>
  <c r="R81" i="20" s="1"/>
  <c r="O116" i="20"/>
  <c r="P116" i="20"/>
  <c r="O101" i="20"/>
  <c r="P101" i="20"/>
  <c r="R101" i="20" s="1"/>
  <c r="O23" i="20"/>
  <c r="P23" i="20"/>
  <c r="R23" i="20" s="1"/>
  <c r="O14" i="20"/>
  <c r="P14" i="20"/>
  <c r="R14" i="20" s="1"/>
  <c r="O28" i="20"/>
  <c r="P28" i="20"/>
  <c r="T28" i="20" s="1"/>
  <c r="O42" i="20"/>
  <c r="P42" i="20"/>
  <c r="R42" i="20" s="1"/>
  <c r="O89" i="20"/>
  <c r="P89" i="20"/>
  <c r="T89" i="20" s="1"/>
  <c r="O131" i="20"/>
  <c r="P131" i="20"/>
  <c r="O17" i="20"/>
  <c r="P17" i="20"/>
  <c r="R17" i="20" s="1"/>
  <c r="O65" i="20"/>
  <c r="P65" i="20"/>
  <c r="T65" i="20" s="1"/>
  <c r="O141" i="20"/>
  <c r="P141" i="20"/>
  <c r="T141" i="20" s="1"/>
  <c r="O41" i="20"/>
  <c r="P41" i="20"/>
  <c r="T41" i="20" s="1"/>
  <c r="O10" i="20"/>
  <c r="P10" i="20"/>
  <c r="Q10" i="20" s="1"/>
  <c r="O11" i="20"/>
  <c r="P11" i="20"/>
  <c r="Q11" i="20" s="1"/>
  <c r="O133" i="20"/>
  <c r="P133" i="20"/>
  <c r="R133" i="20" s="1"/>
  <c r="O138" i="20"/>
  <c r="P138" i="20"/>
  <c r="T138" i="20" s="1"/>
  <c r="O55" i="20"/>
  <c r="P55" i="20"/>
  <c r="S55" i="20" s="1"/>
  <c r="O44" i="20"/>
  <c r="P44" i="20"/>
  <c r="Q44" i="20" s="1"/>
  <c r="O62" i="20"/>
  <c r="P62" i="20"/>
  <c r="R62" i="20" s="1"/>
  <c r="O150" i="20"/>
  <c r="P150" i="20"/>
  <c r="S150" i="20" s="1"/>
  <c r="O109" i="20"/>
  <c r="P109" i="20"/>
  <c r="Q109" i="20" s="1"/>
  <c r="O106" i="20"/>
  <c r="P106" i="20"/>
  <c r="R106" i="20" s="1"/>
  <c r="O66" i="20"/>
  <c r="P66" i="20"/>
  <c r="S66" i="20" s="1"/>
  <c r="O86" i="20"/>
  <c r="P86" i="20"/>
  <c r="S86" i="20" s="1"/>
  <c r="O30" i="20"/>
  <c r="P30" i="20"/>
  <c r="S30" i="20" s="1"/>
  <c r="O94" i="20"/>
  <c r="P94" i="20"/>
  <c r="Q94" i="20" s="1"/>
  <c r="O31" i="20"/>
  <c r="P31" i="20"/>
  <c r="T31" i="20" s="1"/>
  <c r="O92" i="20"/>
  <c r="P92" i="20"/>
  <c r="Q92" i="20" s="1"/>
  <c r="O73" i="20"/>
  <c r="P73" i="20"/>
  <c r="S73" i="20" s="1"/>
  <c r="O90" i="20"/>
  <c r="P90" i="20"/>
  <c r="S90" i="20" s="1"/>
  <c r="O144" i="20"/>
  <c r="P144" i="20"/>
  <c r="S144" i="20" s="1"/>
  <c r="O76" i="20"/>
  <c r="P76" i="20"/>
  <c r="S76" i="20" s="1"/>
  <c r="O54" i="20"/>
  <c r="P54" i="20"/>
  <c r="S54" i="20" s="1"/>
  <c r="O16" i="20"/>
  <c r="P16" i="20"/>
  <c r="S16" i="20" s="1"/>
  <c r="O48" i="20"/>
  <c r="P48" i="20"/>
  <c r="S48" i="20" s="1"/>
  <c r="O107" i="20"/>
  <c r="P107" i="20"/>
  <c r="S107" i="20" s="1"/>
  <c r="O52" i="20"/>
  <c r="P52" i="20"/>
  <c r="S52" i="20" s="1"/>
  <c r="E52" i="8"/>
  <c r="F52" i="8"/>
  <c r="H52" i="8"/>
  <c r="I52" i="8"/>
  <c r="K52" i="8"/>
  <c r="L52" i="8"/>
  <c r="N52" i="8"/>
  <c r="O52" i="8"/>
  <c r="Q52" i="8"/>
  <c r="R52" i="8"/>
  <c r="T52" i="8"/>
  <c r="U52" i="8"/>
  <c r="W52" i="8"/>
  <c r="X52" i="8"/>
  <c r="Z52" i="8"/>
  <c r="AA52" i="8"/>
  <c r="AC52" i="8"/>
  <c r="AD52" i="8"/>
  <c r="AF52" i="8"/>
  <c r="AG52" i="8"/>
  <c r="AH52" i="8" s="1"/>
  <c r="E78" i="8"/>
  <c r="F78" i="8"/>
  <c r="H78" i="8"/>
  <c r="I78" i="8"/>
  <c r="K78" i="8"/>
  <c r="L78" i="8"/>
  <c r="N78" i="8"/>
  <c r="O78" i="8"/>
  <c r="P78" i="8" s="1"/>
  <c r="Q78" i="8"/>
  <c r="R78" i="8"/>
  <c r="T78" i="8"/>
  <c r="U78" i="8"/>
  <c r="V78" i="8" s="1"/>
  <c r="W78" i="8"/>
  <c r="X78" i="8"/>
  <c r="Y78" i="8" s="1"/>
  <c r="Z78" i="8"/>
  <c r="AA78" i="8"/>
  <c r="AB78" i="8" s="1"/>
  <c r="AC78" i="8"/>
  <c r="AD78" i="8"/>
  <c r="AF78" i="8"/>
  <c r="AG78" i="8"/>
  <c r="AH78" i="8" s="1"/>
  <c r="E53" i="8"/>
  <c r="F53" i="8"/>
  <c r="H53" i="8"/>
  <c r="I53" i="8"/>
  <c r="K53" i="8"/>
  <c r="L53" i="8"/>
  <c r="N53" i="8"/>
  <c r="O53" i="8"/>
  <c r="Q53" i="8"/>
  <c r="R53" i="8"/>
  <c r="S53" i="8" s="1"/>
  <c r="T53" i="8"/>
  <c r="U53" i="8"/>
  <c r="V53" i="8" s="1"/>
  <c r="W53" i="8"/>
  <c r="X53" i="8"/>
  <c r="Y53" i="8" s="1"/>
  <c r="Z53" i="8"/>
  <c r="AA53" i="8"/>
  <c r="AC53" i="8"/>
  <c r="AD53" i="8"/>
  <c r="AF53" i="8"/>
  <c r="AG53" i="8"/>
  <c r="AH53" i="8" s="1"/>
  <c r="E37" i="8"/>
  <c r="F37" i="8"/>
  <c r="H37" i="8"/>
  <c r="I37" i="8"/>
  <c r="K37" i="8"/>
  <c r="L37" i="8"/>
  <c r="N37" i="8"/>
  <c r="O37" i="8"/>
  <c r="Q37" i="8"/>
  <c r="R37" i="8"/>
  <c r="T37" i="8"/>
  <c r="U37" i="8"/>
  <c r="W37" i="8"/>
  <c r="X37" i="8"/>
  <c r="Y37" i="8" s="1"/>
  <c r="Z37" i="8"/>
  <c r="AA37" i="8"/>
  <c r="AC37" i="8"/>
  <c r="AD37" i="8"/>
  <c r="AF37" i="8"/>
  <c r="AG37" i="8"/>
  <c r="AH37" i="8" s="1"/>
  <c r="E19" i="8"/>
  <c r="F19" i="8"/>
  <c r="H19" i="8"/>
  <c r="I19" i="8"/>
  <c r="K19" i="8"/>
  <c r="L19" i="8"/>
  <c r="M19" i="8" s="1"/>
  <c r="N19" i="8"/>
  <c r="O19" i="8"/>
  <c r="Q19" i="8"/>
  <c r="R19" i="8"/>
  <c r="T19" i="8"/>
  <c r="U19" i="8"/>
  <c r="W19" i="8"/>
  <c r="X19" i="8"/>
  <c r="Z19" i="8"/>
  <c r="AA19" i="8"/>
  <c r="AC19" i="8"/>
  <c r="AD19" i="8"/>
  <c r="AF19" i="8"/>
  <c r="AG19" i="8"/>
  <c r="AH19" i="8" s="1"/>
  <c r="E70" i="8"/>
  <c r="F70" i="8"/>
  <c r="H70" i="8"/>
  <c r="I70" i="8"/>
  <c r="K70" i="8"/>
  <c r="L70" i="8"/>
  <c r="N70" i="8"/>
  <c r="O70" i="8"/>
  <c r="P70" i="8" s="1"/>
  <c r="Q70" i="8"/>
  <c r="R70" i="8"/>
  <c r="T70" i="8"/>
  <c r="U70" i="8"/>
  <c r="W70" i="8"/>
  <c r="X70" i="8"/>
  <c r="Z70" i="8"/>
  <c r="AA70" i="8"/>
  <c r="AC70" i="8"/>
  <c r="AD70" i="8"/>
  <c r="AF70" i="8"/>
  <c r="AG70" i="8"/>
  <c r="AH70" i="8" s="1"/>
  <c r="E29" i="8"/>
  <c r="F29" i="8"/>
  <c r="H29" i="8"/>
  <c r="I29" i="8"/>
  <c r="K29" i="8"/>
  <c r="L29" i="8"/>
  <c r="N29" i="8"/>
  <c r="O29" i="8"/>
  <c r="Q29" i="8"/>
  <c r="R29" i="8"/>
  <c r="T29" i="8"/>
  <c r="U29" i="8"/>
  <c r="W29" i="8"/>
  <c r="X29" i="8"/>
  <c r="Z29" i="8"/>
  <c r="AA29" i="8"/>
  <c r="AC29" i="8"/>
  <c r="AD29" i="8"/>
  <c r="AF29" i="8"/>
  <c r="AG29" i="8"/>
  <c r="AH29" i="8" s="1"/>
  <c r="E27" i="8"/>
  <c r="F27" i="8"/>
  <c r="H27" i="8"/>
  <c r="I27" i="8"/>
  <c r="K27" i="8"/>
  <c r="L27" i="8"/>
  <c r="M27" i="8" s="1"/>
  <c r="N27" i="8"/>
  <c r="O27" i="8"/>
  <c r="Q27" i="8"/>
  <c r="R27" i="8"/>
  <c r="T27" i="8"/>
  <c r="U27" i="8"/>
  <c r="W27" i="8"/>
  <c r="X27" i="8"/>
  <c r="Y27" i="8" s="1"/>
  <c r="Z27" i="8"/>
  <c r="AA27" i="8"/>
  <c r="AC27" i="8"/>
  <c r="AD27" i="8"/>
  <c r="AE27" i="8" s="1"/>
  <c r="AF27" i="8"/>
  <c r="AG27" i="8"/>
  <c r="AH27" i="8" s="1"/>
  <c r="E43" i="8"/>
  <c r="F43" i="8"/>
  <c r="H43" i="8"/>
  <c r="I43" i="8"/>
  <c r="K43" i="8"/>
  <c r="L43" i="8"/>
  <c r="N43" i="8"/>
  <c r="O43" i="8"/>
  <c r="Q43" i="8"/>
  <c r="R43" i="8"/>
  <c r="T43" i="8"/>
  <c r="U43" i="8"/>
  <c r="W43" i="8"/>
  <c r="X43" i="8"/>
  <c r="Z43" i="8"/>
  <c r="AA43" i="8"/>
  <c r="AC43" i="8"/>
  <c r="AD43" i="8"/>
  <c r="AF43" i="8"/>
  <c r="AG43" i="8"/>
  <c r="AH43" i="8" s="1"/>
  <c r="E84" i="8"/>
  <c r="F84" i="8"/>
  <c r="H84" i="8"/>
  <c r="I84" i="8"/>
  <c r="K84" i="8"/>
  <c r="L84" i="8"/>
  <c r="M84" i="8" s="1"/>
  <c r="N84" i="8"/>
  <c r="O84" i="8"/>
  <c r="P84" i="8" s="1"/>
  <c r="Q84" i="8"/>
  <c r="R84" i="8"/>
  <c r="S84" i="8" s="1"/>
  <c r="T84" i="8"/>
  <c r="U84" i="8"/>
  <c r="W84" i="8"/>
  <c r="X84" i="8"/>
  <c r="Y84" i="8" s="1"/>
  <c r="Z84" i="8"/>
  <c r="AA84" i="8"/>
  <c r="AC84" i="8"/>
  <c r="AD84" i="8"/>
  <c r="AF84" i="8"/>
  <c r="AG84" i="8"/>
  <c r="AH84" i="8" s="1"/>
  <c r="E86" i="8"/>
  <c r="F86" i="8"/>
  <c r="H86" i="8"/>
  <c r="I86" i="8"/>
  <c r="K86" i="8"/>
  <c r="L86" i="8"/>
  <c r="N86" i="8"/>
  <c r="O86" i="8"/>
  <c r="Q86" i="8"/>
  <c r="R86" i="8"/>
  <c r="T86" i="8"/>
  <c r="U86" i="8"/>
  <c r="W86" i="8"/>
  <c r="X86" i="8"/>
  <c r="Z86" i="8"/>
  <c r="AA86" i="8"/>
  <c r="AC86" i="8"/>
  <c r="AD86" i="8"/>
  <c r="AF86" i="8"/>
  <c r="AG86" i="8"/>
  <c r="AH86" i="8" s="1"/>
  <c r="E50" i="8"/>
  <c r="F50" i="8"/>
  <c r="H50" i="8"/>
  <c r="I50" i="8"/>
  <c r="J50" i="8" s="1"/>
  <c r="K50" i="8"/>
  <c r="L50" i="8"/>
  <c r="N50" i="8"/>
  <c r="O50" i="8"/>
  <c r="Q50" i="8"/>
  <c r="R50" i="8"/>
  <c r="S50" i="8" s="1"/>
  <c r="T50" i="8"/>
  <c r="U50" i="8"/>
  <c r="W50" i="8"/>
  <c r="X50" i="8"/>
  <c r="Z50" i="8"/>
  <c r="AA50" i="8"/>
  <c r="AC50" i="8"/>
  <c r="AD50" i="8"/>
  <c r="AF50" i="8"/>
  <c r="AG50" i="8"/>
  <c r="AH50" i="8" s="1"/>
  <c r="E58" i="8"/>
  <c r="F58" i="8"/>
  <c r="H58" i="8"/>
  <c r="I58" i="8"/>
  <c r="K58" i="8"/>
  <c r="L58" i="8"/>
  <c r="N58" i="8"/>
  <c r="O58" i="8"/>
  <c r="Q58" i="8"/>
  <c r="R58" i="8"/>
  <c r="T58" i="8"/>
  <c r="U58" i="8"/>
  <c r="V58" i="8" s="1"/>
  <c r="W58" i="8"/>
  <c r="X58" i="8"/>
  <c r="Z58" i="8"/>
  <c r="AA58" i="8"/>
  <c r="AC58" i="8"/>
  <c r="AD58" i="8"/>
  <c r="AF58" i="8"/>
  <c r="AG58" i="8"/>
  <c r="AH58" i="8" s="1"/>
  <c r="E65" i="8"/>
  <c r="F65" i="8"/>
  <c r="G65" i="8" s="1"/>
  <c r="H65" i="8"/>
  <c r="I65" i="8"/>
  <c r="J65" i="8" s="1"/>
  <c r="K65" i="8"/>
  <c r="L65" i="8"/>
  <c r="N65" i="8"/>
  <c r="O65" i="8"/>
  <c r="Q65" i="8"/>
  <c r="R65" i="8"/>
  <c r="S65" i="8" s="1"/>
  <c r="T65" i="8"/>
  <c r="U65" i="8"/>
  <c r="V65" i="8" s="1"/>
  <c r="W65" i="8"/>
  <c r="X65" i="8"/>
  <c r="Z65" i="8"/>
  <c r="AA65" i="8"/>
  <c r="AC65" i="8"/>
  <c r="AD65" i="8"/>
  <c r="AF65" i="8"/>
  <c r="AG65" i="8"/>
  <c r="AH65" i="8" s="1"/>
  <c r="E6" i="8"/>
  <c r="F6" i="8"/>
  <c r="H6" i="8"/>
  <c r="I6" i="8"/>
  <c r="K6" i="8"/>
  <c r="L6" i="8"/>
  <c r="N6" i="8"/>
  <c r="O6" i="8"/>
  <c r="Q6" i="8"/>
  <c r="R6" i="8"/>
  <c r="T6" i="8"/>
  <c r="U6" i="8"/>
  <c r="W6" i="8"/>
  <c r="X6" i="8"/>
  <c r="Z6" i="8"/>
  <c r="AA6" i="8"/>
  <c r="AC6" i="8"/>
  <c r="AD6" i="8"/>
  <c r="AF6" i="8"/>
  <c r="AG6" i="8"/>
  <c r="AH6" i="8" s="1"/>
  <c r="E32" i="8"/>
  <c r="F32" i="8"/>
  <c r="H32" i="8"/>
  <c r="I32" i="8"/>
  <c r="K32" i="8"/>
  <c r="L32" i="8"/>
  <c r="N32" i="8"/>
  <c r="O32" i="8"/>
  <c r="Q32" i="8"/>
  <c r="R32" i="8"/>
  <c r="T32" i="8"/>
  <c r="U32" i="8"/>
  <c r="W32" i="8"/>
  <c r="X32" i="8"/>
  <c r="Z32" i="8"/>
  <c r="AA32" i="8"/>
  <c r="AC32" i="8"/>
  <c r="AD32" i="8"/>
  <c r="AF32" i="8"/>
  <c r="AG32" i="8"/>
  <c r="AH32" i="8" s="1"/>
  <c r="E40" i="8"/>
  <c r="F40" i="8"/>
  <c r="H40" i="8"/>
  <c r="I40" i="8"/>
  <c r="K40" i="8"/>
  <c r="L40" i="8"/>
  <c r="N40" i="8"/>
  <c r="O40" i="8"/>
  <c r="Q40" i="8"/>
  <c r="R40" i="8"/>
  <c r="S40" i="8" s="1"/>
  <c r="T40" i="8"/>
  <c r="U40" i="8"/>
  <c r="W40" i="8"/>
  <c r="X40" i="8"/>
  <c r="Y40" i="8" s="1"/>
  <c r="Z40" i="8"/>
  <c r="AA40" i="8"/>
  <c r="AB40" i="8" s="1"/>
  <c r="AC40" i="8"/>
  <c r="AD40" i="8"/>
  <c r="AF40" i="8"/>
  <c r="AG40" i="8"/>
  <c r="AH40" i="8" s="1"/>
  <c r="E67" i="8"/>
  <c r="F67" i="8"/>
  <c r="G67" i="8" s="1"/>
  <c r="H67" i="8"/>
  <c r="I67" i="8"/>
  <c r="K67" i="8"/>
  <c r="L67" i="8"/>
  <c r="N67" i="8"/>
  <c r="O67" i="8"/>
  <c r="P67" i="8" s="1"/>
  <c r="Q67" i="8"/>
  <c r="R67" i="8"/>
  <c r="T67" i="8"/>
  <c r="U67" i="8"/>
  <c r="W67" i="8"/>
  <c r="X67" i="8"/>
  <c r="Z67" i="8"/>
  <c r="AA67" i="8"/>
  <c r="AC67" i="8"/>
  <c r="AD67" i="8"/>
  <c r="AF67" i="8"/>
  <c r="AG67" i="8"/>
  <c r="AH67" i="8" s="1"/>
  <c r="E21" i="8"/>
  <c r="F21" i="8"/>
  <c r="H21" i="8"/>
  <c r="I21" i="8"/>
  <c r="K21" i="8"/>
  <c r="L21" i="8"/>
  <c r="N21" i="8"/>
  <c r="O21" i="8"/>
  <c r="Q21" i="8"/>
  <c r="R21" i="8"/>
  <c r="T21" i="8"/>
  <c r="U21" i="8"/>
  <c r="W21" i="8"/>
  <c r="X21" i="8"/>
  <c r="Z21" i="8"/>
  <c r="AA21" i="8"/>
  <c r="AC21" i="8"/>
  <c r="AD21" i="8"/>
  <c r="AF21" i="8"/>
  <c r="AG21" i="8"/>
  <c r="AH21" i="8" s="1"/>
  <c r="E73" i="8"/>
  <c r="F73" i="8"/>
  <c r="H73" i="8"/>
  <c r="I73" i="8"/>
  <c r="K73" i="8"/>
  <c r="L73" i="8"/>
  <c r="N73" i="8"/>
  <c r="O73" i="8"/>
  <c r="Q73" i="8"/>
  <c r="R73" i="8"/>
  <c r="T73" i="8"/>
  <c r="U73" i="8"/>
  <c r="W73" i="8"/>
  <c r="X73" i="8"/>
  <c r="Z73" i="8"/>
  <c r="AA73" i="8"/>
  <c r="AC73" i="8"/>
  <c r="AD73" i="8"/>
  <c r="AF73" i="8"/>
  <c r="AG73" i="8"/>
  <c r="AH73" i="8" s="1"/>
  <c r="E42" i="8"/>
  <c r="F42" i="8"/>
  <c r="H42" i="8"/>
  <c r="I42" i="8"/>
  <c r="K42" i="8"/>
  <c r="L42" i="8"/>
  <c r="N42" i="8"/>
  <c r="O42" i="8"/>
  <c r="Q42" i="8"/>
  <c r="R42" i="8"/>
  <c r="T42" i="8"/>
  <c r="U42" i="8"/>
  <c r="W42" i="8"/>
  <c r="X42" i="8"/>
  <c r="Y42" i="8" s="1"/>
  <c r="Z42" i="8"/>
  <c r="AA42" i="8"/>
  <c r="AC42" i="8"/>
  <c r="AD42" i="8"/>
  <c r="AF42" i="8"/>
  <c r="AG42" i="8"/>
  <c r="AH42" i="8" s="1"/>
  <c r="I47" i="8"/>
  <c r="AG47" i="8"/>
  <c r="AF47" i="8"/>
  <c r="AD47" i="8"/>
  <c r="AC47" i="8"/>
  <c r="AA47" i="8"/>
  <c r="Z47" i="8"/>
  <c r="X47" i="8"/>
  <c r="W47" i="8"/>
  <c r="U47" i="8"/>
  <c r="T47" i="8"/>
  <c r="R47" i="8"/>
  <c r="Q47" i="8"/>
  <c r="O47" i="8"/>
  <c r="N47" i="8"/>
  <c r="L47" i="8"/>
  <c r="K47" i="8"/>
  <c r="H47" i="8"/>
  <c r="F47" i="8"/>
  <c r="E47" i="8"/>
  <c r="O55" i="21"/>
  <c r="P55" i="21"/>
  <c r="R55" i="21" s="1"/>
  <c r="O79" i="21"/>
  <c r="P79" i="21"/>
  <c r="T79" i="21" s="1"/>
  <c r="O60" i="21"/>
  <c r="P60" i="21"/>
  <c r="T60" i="21" s="1"/>
  <c r="O21" i="21"/>
  <c r="P21" i="21"/>
  <c r="O18" i="21"/>
  <c r="P18" i="21"/>
  <c r="T18" i="21" s="1"/>
  <c r="O64" i="21"/>
  <c r="P64" i="21"/>
  <c r="O34" i="21"/>
  <c r="P34" i="21"/>
  <c r="O27" i="21"/>
  <c r="P27" i="21"/>
  <c r="R27" i="21" s="1"/>
  <c r="O47" i="21"/>
  <c r="P47" i="21"/>
  <c r="R47" i="21" s="1"/>
  <c r="O83" i="21"/>
  <c r="P83" i="21"/>
  <c r="T83" i="21" s="1"/>
  <c r="O87" i="21"/>
  <c r="P87" i="21"/>
  <c r="R87" i="21" s="1"/>
  <c r="O43" i="21"/>
  <c r="P43" i="21"/>
  <c r="Q43" i="21" s="1"/>
  <c r="O73" i="21"/>
  <c r="P73" i="21"/>
  <c r="Q73" i="21" s="1"/>
  <c r="O57" i="21"/>
  <c r="P57" i="21"/>
  <c r="S57" i="21" s="1"/>
  <c r="O6" i="21"/>
  <c r="P6" i="21"/>
  <c r="Q6" i="21" s="1"/>
  <c r="O54" i="21"/>
  <c r="P54" i="21"/>
  <c r="S54" i="21" s="1"/>
  <c r="O26" i="21"/>
  <c r="P26" i="21"/>
  <c r="Q26" i="21" s="1"/>
  <c r="O81" i="21"/>
  <c r="P81" i="21"/>
  <c r="Q81" i="21" s="1"/>
  <c r="O30" i="21"/>
  <c r="P30" i="21"/>
  <c r="S30" i="21" s="1"/>
  <c r="O74" i="21"/>
  <c r="P74" i="21"/>
  <c r="Q74" i="21" s="1"/>
  <c r="O53" i="21"/>
  <c r="P53" i="21"/>
  <c r="S53" i="21" s="1"/>
  <c r="O51" i="19"/>
  <c r="P51" i="19"/>
  <c r="S51" i="19" s="1"/>
  <c r="O48" i="19"/>
  <c r="P48" i="19"/>
  <c r="Q48" i="19" s="1"/>
  <c r="O44" i="19"/>
  <c r="P44" i="19"/>
  <c r="O15" i="19"/>
  <c r="P15" i="19"/>
  <c r="S15" i="19" s="1"/>
  <c r="O71" i="19"/>
  <c r="P71" i="19"/>
  <c r="R71" i="19" s="1"/>
  <c r="O26" i="19"/>
  <c r="P26" i="19"/>
  <c r="Q26" i="19" s="1"/>
  <c r="O34" i="19"/>
  <c r="P34" i="19"/>
  <c r="S34" i="19" s="1"/>
  <c r="O35" i="19"/>
  <c r="P35" i="19"/>
  <c r="R35" i="19" s="1"/>
  <c r="O81" i="19"/>
  <c r="P81" i="19"/>
  <c r="S81" i="19" s="1"/>
  <c r="O85" i="19"/>
  <c r="P85" i="19"/>
  <c r="R85" i="19" s="1"/>
  <c r="O52" i="19"/>
  <c r="P52" i="19"/>
  <c r="R52" i="19" s="1"/>
  <c r="O55" i="19"/>
  <c r="P55" i="19"/>
  <c r="S55" i="19" s="1"/>
  <c r="O65" i="19"/>
  <c r="P65" i="19"/>
  <c r="R65" i="19" s="1"/>
  <c r="O7" i="19"/>
  <c r="P7" i="19"/>
  <c r="S7" i="19" s="1"/>
  <c r="O18" i="19"/>
  <c r="P18" i="19"/>
  <c r="Q18" i="19" s="1"/>
  <c r="O46" i="19"/>
  <c r="P46" i="19"/>
  <c r="Q46" i="19" s="1"/>
  <c r="O62" i="19"/>
  <c r="P62" i="19"/>
  <c r="R62" i="19" s="1"/>
  <c r="O11" i="19"/>
  <c r="P11" i="19"/>
  <c r="S11" i="19" s="1"/>
  <c r="O68" i="19"/>
  <c r="P68" i="19"/>
  <c r="O33" i="19"/>
  <c r="P33" i="19"/>
  <c r="S33" i="19" s="1"/>
  <c r="S78" i="8" l="1"/>
  <c r="P29" i="8"/>
  <c r="P37" i="8"/>
  <c r="G40" i="8"/>
  <c r="Y52" i="8"/>
  <c r="Y70" i="8"/>
  <c r="Y21" i="8"/>
  <c r="Y43" i="8"/>
  <c r="AB27" i="8"/>
  <c r="M43" i="8"/>
  <c r="AB65" i="8"/>
  <c r="V50" i="8"/>
  <c r="AE67" i="8"/>
  <c r="AE40" i="8"/>
  <c r="AE65" i="8"/>
  <c r="AE37" i="8"/>
  <c r="J67" i="8"/>
  <c r="J40" i="8"/>
  <c r="J58" i="8"/>
  <c r="AB37" i="8"/>
  <c r="AB53" i="8"/>
  <c r="S67" i="8"/>
  <c r="S37" i="8"/>
  <c r="S29" i="8"/>
  <c r="P53" i="8"/>
  <c r="M37" i="8"/>
  <c r="M53" i="8"/>
  <c r="P42" i="8"/>
  <c r="P65" i="8"/>
  <c r="P50" i="8"/>
  <c r="P86" i="8"/>
  <c r="M86" i="8"/>
  <c r="V67" i="8"/>
  <c r="G42" i="8"/>
  <c r="G29" i="8"/>
  <c r="G53" i="8"/>
  <c r="V42" i="8"/>
  <c r="V21" i="8"/>
  <c r="V37" i="8"/>
  <c r="AB42" i="8"/>
  <c r="AB50" i="8"/>
  <c r="F253" i="26"/>
  <c r="AE42" i="8"/>
  <c r="AE73" i="8"/>
  <c r="AE21" i="8"/>
  <c r="AE32" i="8"/>
  <c r="AE6" i="8"/>
  <c r="AE50" i="8"/>
  <c r="AE86" i="8"/>
  <c r="AE84" i="8"/>
  <c r="AE43" i="8"/>
  <c r="AE29" i="8"/>
  <c r="AE70" i="8"/>
  <c r="AE19" i="8"/>
  <c r="AE53" i="8"/>
  <c r="AE78" i="8"/>
  <c r="AE52" i="8"/>
  <c r="AE58" i="8"/>
  <c r="J32" i="8"/>
  <c r="J6" i="8"/>
  <c r="J27" i="8"/>
  <c r="J52" i="8"/>
  <c r="AB67" i="8"/>
  <c r="AB32" i="8"/>
  <c r="AB6" i="8"/>
  <c r="AB58" i="8"/>
  <c r="AB29" i="8"/>
  <c r="AB70" i="8"/>
  <c r="AB19" i="8"/>
  <c r="AB52" i="8"/>
  <c r="Y73" i="8"/>
  <c r="Y67" i="8"/>
  <c r="Y32" i="8"/>
  <c r="Y6" i="8"/>
  <c r="Y65" i="8"/>
  <c r="Y58" i="8"/>
  <c r="Y50" i="8"/>
  <c r="Y86" i="8"/>
  <c r="Y29" i="8"/>
  <c r="Y19" i="8"/>
  <c r="S42" i="8"/>
  <c r="S73" i="8"/>
  <c r="S32" i="8"/>
  <c r="S6" i="8"/>
  <c r="S58" i="8"/>
  <c r="S43" i="8"/>
  <c r="S27" i="8"/>
  <c r="S52" i="8"/>
  <c r="V73" i="8"/>
  <c r="V40" i="8"/>
  <c r="V32" i="8"/>
  <c r="V6" i="8"/>
  <c r="V52" i="8"/>
  <c r="Q51" i="19"/>
  <c r="U63" i="21"/>
  <c r="U8" i="20"/>
  <c r="V86" i="8"/>
  <c r="V84" i="8"/>
  <c r="V43" i="8"/>
  <c r="V27" i="8"/>
  <c r="V29" i="8"/>
  <c r="V70" i="8"/>
  <c r="V19" i="8"/>
  <c r="AJ54" i="8"/>
  <c r="AN54" i="8" s="1"/>
  <c r="S21" i="8"/>
  <c r="S86" i="8"/>
  <c r="S70" i="8"/>
  <c r="S19" i="8"/>
  <c r="AB73" i="8"/>
  <c r="AB21" i="8"/>
  <c r="AB86" i="8"/>
  <c r="AB84" i="8"/>
  <c r="AB43" i="8"/>
  <c r="T133" i="20"/>
  <c r="P58" i="8"/>
  <c r="Q16" i="20"/>
  <c r="R34" i="19"/>
  <c r="U41" i="21"/>
  <c r="R83" i="21"/>
  <c r="T86" i="20"/>
  <c r="S41" i="20"/>
  <c r="Q34" i="19"/>
  <c r="U41" i="19"/>
  <c r="T15" i="19"/>
  <c r="T51" i="19"/>
  <c r="R33" i="19"/>
  <c r="T26" i="19"/>
  <c r="R51" i="19"/>
  <c r="Q53" i="21"/>
  <c r="AI54" i="8"/>
  <c r="P43" i="8"/>
  <c r="P27" i="8"/>
  <c r="P19" i="8"/>
  <c r="P52" i="8"/>
  <c r="T65" i="19"/>
  <c r="T55" i="19"/>
  <c r="T81" i="19"/>
  <c r="R15" i="19"/>
  <c r="Q7" i="19"/>
  <c r="R55" i="19"/>
  <c r="R81" i="19"/>
  <c r="Q15" i="19"/>
  <c r="Q55" i="19"/>
  <c r="Q81" i="19"/>
  <c r="S81" i="21"/>
  <c r="R57" i="21"/>
  <c r="S73" i="21"/>
  <c r="Q30" i="21"/>
  <c r="R81" i="21"/>
  <c r="R6" i="21"/>
  <c r="Q57" i="21"/>
  <c r="P73" i="8"/>
  <c r="P21" i="8"/>
  <c r="P40" i="8"/>
  <c r="P32" i="8"/>
  <c r="P6" i="8"/>
  <c r="U56" i="19"/>
  <c r="R7" i="19"/>
  <c r="Q11" i="19"/>
  <c r="AJ46" i="8"/>
  <c r="AL46" i="8" s="1"/>
  <c r="AI46" i="8"/>
  <c r="Q144" i="20"/>
  <c r="Q30" i="20"/>
  <c r="R86" i="20"/>
  <c r="Q150" i="20"/>
  <c r="R10" i="20"/>
  <c r="Q31" i="20"/>
  <c r="Q86" i="20"/>
  <c r="T101" i="20"/>
  <c r="Q76" i="20"/>
  <c r="Q73" i="20"/>
  <c r="T23" i="20"/>
  <c r="G73" i="8"/>
  <c r="G21" i="8"/>
  <c r="T11" i="19"/>
  <c r="R11" i="19"/>
  <c r="T7" i="19"/>
  <c r="T34" i="19"/>
  <c r="T11" i="20"/>
  <c r="R54" i="21"/>
  <c r="R48" i="20"/>
  <c r="T16" i="20"/>
  <c r="T76" i="20"/>
  <c r="S11" i="20"/>
  <c r="T54" i="21"/>
  <c r="Q54" i="21"/>
  <c r="S6" i="21"/>
  <c r="T57" i="21"/>
  <c r="T87" i="21"/>
  <c r="Q107" i="20"/>
  <c r="Q48" i="20"/>
  <c r="R16" i="20"/>
  <c r="R76" i="20"/>
  <c r="R73" i="20"/>
  <c r="Q138" i="20"/>
  <c r="R11" i="20"/>
  <c r="T66" i="20"/>
  <c r="T55" i="20"/>
  <c r="T92" i="20"/>
  <c r="T30" i="20"/>
  <c r="R66" i="20"/>
  <c r="T106" i="20"/>
  <c r="T109" i="20"/>
  <c r="T150" i="20"/>
  <c r="R55" i="20"/>
  <c r="T73" i="20"/>
  <c r="R30" i="20"/>
  <c r="Q66" i="20"/>
  <c r="R150" i="20"/>
  <c r="Q55" i="20"/>
  <c r="G27" i="8"/>
  <c r="G37" i="8"/>
  <c r="G50" i="8"/>
  <c r="G43" i="8"/>
  <c r="J73" i="8"/>
  <c r="J70" i="8"/>
  <c r="S44" i="19"/>
  <c r="Q44" i="19"/>
  <c r="S68" i="19"/>
  <c r="R68" i="19"/>
  <c r="T46" i="19"/>
  <c r="R18" i="19"/>
  <c r="S52" i="19"/>
  <c r="T52" i="19"/>
  <c r="T35" i="19"/>
  <c r="S71" i="19"/>
  <c r="T71" i="19"/>
  <c r="T44" i="19"/>
  <c r="T33" i="19"/>
  <c r="S62" i="19"/>
  <c r="Q62" i="19"/>
  <c r="S85" i="19"/>
  <c r="Q85" i="19"/>
  <c r="R44" i="19"/>
  <c r="J86" i="8"/>
  <c r="S35" i="19"/>
  <c r="Q35" i="19"/>
  <c r="S46" i="19"/>
  <c r="R46" i="19"/>
  <c r="S18" i="19"/>
  <c r="T18" i="19"/>
  <c r="Q33" i="19"/>
  <c r="Q68" i="19"/>
  <c r="T62" i="19"/>
  <c r="S65" i="19"/>
  <c r="Q65" i="19"/>
  <c r="Q52" i="19"/>
  <c r="T85" i="19"/>
  <c r="Q71" i="19"/>
  <c r="S48" i="19"/>
  <c r="R48" i="19"/>
  <c r="S26" i="19"/>
  <c r="R26" i="19"/>
  <c r="T48" i="19"/>
  <c r="T26" i="21"/>
  <c r="S18" i="21"/>
  <c r="R18" i="21"/>
  <c r="T53" i="21"/>
  <c r="S74" i="21"/>
  <c r="T30" i="21"/>
  <c r="S26" i="21"/>
  <c r="T27" i="21"/>
  <c r="T34" i="21"/>
  <c r="R34" i="21"/>
  <c r="S21" i="21"/>
  <c r="R21" i="21"/>
  <c r="T74" i="21"/>
  <c r="R53" i="21"/>
  <c r="R74" i="21"/>
  <c r="R30" i="21"/>
  <c r="T81" i="21"/>
  <c r="R26" i="21"/>
  <c r="T6" i="21"/>
  <c r="T47" i="21"/>
  <c r="T21" i="21"/>
  <c r="S60" i="21"/>
  <c r="R60" i="21"/>
  <c r="S79" i="21"/>
  <c r="R79" i="21"/>
  <c r="S55" i="21"/>
  <c r="T55" i="21"/>
  <c r="R52" i="20"/>
  <c r="T107" i="20"/>
  <c r="R54" i="20"/>
  <c r="T144" i="20"/>
  <c r="R90" i="20"/>
  <c r="S92" i="20"/>
  <c r="R92" i="20"/>
  <c r="T94" i="20"/>
  <c r="T62" i="20"/>
  <c r="T44" i="20"/>
  <c r="S133" i="20"/>
  <c r="Q133" i="20"/>
  <c r="T42" i="20"/>
  <c r="Q52" i="20"/>
  <c r="R107" i="20"/>
  <c r="T48" i="20"/>
  <c r="Q54" i="20"/>
  <c r="R144" i="20"/>
  <c r="Q90" i="20"/>
  <c r="S31" i="20"/>
  <c r="R31" i="20"/>
  <c r="S106" i="20"/>
  <c r="Q106" i="20"/>
  <c r="S109" i="20"/>
  <c r="R109" i="20"/>
  <c r="Q41" i="20"/>
  <c r="R41" i="20"/>
  <c r="T14" i="20"/>
  <c r="G6" i="8"/>
  <c r="G86" i="8"/>
  <c r="J84" i="8"/>
  <c r="G52" i="8"/>
  <c r="S94" i="20"/>
  <c r="R94" i="20"/>
  <c r="S62" i="20"/>
  <c r="Q62" i="20"/>
  <c r="S44" i="20"/>
  <c r="R44" i="20"/>
  <c r="J21" i="8"/>
  <c r="M40" i="8"/>
  <c r="G84" i="8"/>
  <c r="J53" i="8"/>
  <c r="M78" i="8"/>
  <c r="T52" i="20"/>
  <c r="T54" i="20"/>
  <c r="T90" i="20"/>
  <c r="S138" i="20"/>
  <c r="R138" i="20"/>
  <c r="S131" i="20"/>
  <c r="Q131" i="20"/>
  <c r="T131" i="20"/>
  <c r="S89" i="20"/>
  <c r="Q89" i="20"/>
  <c r="R89" i="20"/>
  <c r="T10" i="20"/>
  <c r="S141" i="20"/>
  <c r="Q141" i="20"/>
  <c r="R141" i="20"/>
  <c r="S28" i="20"/>
  <c r="Q28" i="20"/>
  <c r="R28" i="20"/>
  <c r="S14" i="20"/>
  <c r="Q14" i="20"/>
  <c r="S81" i="20"/>
  <c r="Q81" i="20"/>
  <c r="T81" i="20"/>
  <c r="S10" i="20"/>
  <c r="S65" i="20"/>
  <c r="Q65" i="20"/>
  <c r="R65" i="20"/>
  <c r="S17" i="20"/>
  <c r="Q17" i="20"/>
  <c r="T17" i="20"/>
  <c r="R131" i="20"/>
  <c r="S116" i="20"/>
  <c r="Q116" i="20"/>
  <c r="R116" i="20"/>
  <c r="T116" i="20"/>
  <c r="S42" i="20"/>
  <c r="Q42" i="20"/>
  <c r="S23" i="20"/>
  <c r="Q23" i="20"/>
  <c r="S101" i="20"/>
  <c r="Q101" i="20"/>
  <c r="M70" i="8"/>
  <c r="M52" i="8"/>
  <c r="M21" i="8"/>
  <c r="M58" i="8"/>
  <c r="J42" i="8"/>
  <c r="M32" i="8"/>
  <c r="J37" i="8"/>
  <c r="M50" i="8"/>
  <c r="M42" i="8"/>
  <c r="M73" i="8"/>
  <c r="M67" i="8"/>
  <c r="J19" i="8"/>
  <c r="J78" i="8"/>
  <c r="M65" i="8"/>
  <c r="M29" i="8"/>
  <c r="G32" i="8"/>
  <c r="M6" i="8"/>
  <c r="G58" i="8"/>
  <c r="J43" i="8"/>
  <c r="J29" i="8"/>
  <c r="G70" i="8"/>
  <c r="G19" i="8"/>
  <c r="G78" i="8"/>
  <c r="R73" i="21"/>
  <c r="T43" i="21"/>
  <c r="S83" i="21"/>
  <c r="Q83" i="21"/>
  <c r="S27" i="21"/>
  <c r="Q27" i="21"/>
  <c r="S64" i="21"/>
  <c r="Q64" i="21"/>
  <c r="S43" i="21"/>
  <c r="S87" i="21"/>
  <c r="Q87" i="21"/>
  <c r="S47" i="21"/>
  <c r="Q47" i="21"/>
  <c r="T64" i="21"/>
  <c r="T73" i="21"/>
  <c r="R43" i="21"/>
  <c r="S34" i="21"/>
  <c r="Q34" i="21"/>
  <c r="R64" i="21"/>
  <c r="Q18" i="21"/>
  <c r="Q21" i="21"/>
  <c r="Q60" i="21"/>
  <c r="Q79" i="21"/>
  <c r="Q55" i="21"/>
  <c r="T68" i="19"/>
  <c r="AI53" i="8" l="1"/>
  <c r="AJ67" i="8"/>
  <c r="AL67" i="8" s="1"/>
  <c r="AI65" i="8"/>
  <c r="U51" i="19"/>
  <c r="U16" i="20"/>
  <c r="AM54" i="8"/>
  <c r="AL54" i="8"/>
  <c r="AK54" i="8"/>
  <c r="U10" i="20"/>
  <c r="U34" i="19"/>
  <c r="U15" i="19"/>
  <c r="U71" i="19"/>
  <c r="AI27" i="8"/>
  <c r="U86" i="20"/>
  <c r="U41" i="20"/>
  <c r="U144" i="20"/>
  <c r="U33" i="19"/>
  <c r="U44" i="19"/>
  <c r="U85" i="19"/>
  <c r="U55" i="19"/>
  <c r="AJ40" i="8"/>
  <c r="AN40" i="8" s="1"/>
  <c r="U81" i="21"/>
  <c r="U53" i="21"/>
  <c r="U83" i="21"/>
  <c r="U31" i="20"/>
  <c r="U133" i="20"/>
  <c r="U52" i="19"/>
  <c r="U81" i="19"/>
  <c r="U26" i="19"/>
  <c r="U68" i="19"/>
  <c r="U35" i="19"/>
  <c r="U48" i="19"/>
  <c r="U7" i="19"/>
  <c r="U57" i="21"/>
  <c r="U79" i="21"/>
  <c r="U21" i="21"/>
  <c r="U73" i="21"/>
  <c r="U65" i="19"/>
  <c r="U11" i="19"/>
  <c r="U6" i="21"/>
  <c r="U150" i="20"/>
  <c r="U87" i="21"/>
  <c r="U11" i="20"/>
  <c r="U46" i="19"/>
  <c r="U54" i="21"/>
  <c r="U26" i="21"/>
  <c r="AK46" i="8"/>
  <c r="AJ37" i="8"/>
  <c r="AK37" i="8" s="1"/>
  <c r="AJ84" i="8"/>
  <c r="AK84" i="8" s="1"/>
  <c r="AI73" i="8"/>
  <c r="AJ21" i="8"/>
  <c r="AK21" i="8" s="1"/>
  <c r="AJ43" i="8"/>
  <c r="AM43" i="8" s="1"/>
  <c r="U47" i="21"/>
  <c r="U27" i="21"/>
  <c r="AN46" i="8"/>
  <c r="AM46" i="8"/>
  <c r="AI84" i="8"/>
  <c r="AI86" i="8"/>
  <c r="AI21" i="8"/>
  <c r="AJ65" i="8"/>
  <c r="AL65" i="8" s="1"/>
  <c r="AI6" i="8"/>
  <c r="AJ86" i="8"/>
  <c r="AL86" i="8" s="1"/>
  <c r="AJ27" i="8"/>
  <c r="AN27" i="8" s="1"/>
  <c r="U89" i="20"/>
  <c r="U106" i="20"/>
  <c r="U48" i="20"/>
  <c r="U73" i="20"/>
  <c r="U76" i="20"/>
  <c r="U28" i="20"/>
  <c r="AI37" i="8"/>
  <c r="U18" i="19"/>
  <c r="AI50" i="8"/>
  <c r="AI52" i="8"/>
  <c r="AI67" i="8"/>
  <c r="AJ50" i="8"/>
  <c r="AN50" i="8" s="1"/>
  <c r="U107" i="20"/>
  <c r="U64" i="21"/>
  <c r="U55" i="21"/>
  <c r="U34" i="21"/>
  <c r="AJ53" i="8"/>
  <c r="AN53" i="8" s="1"/>
  <c r="AI40" i="8"/>
  <c r="U42" i="20"/>
  <c r="U141" i="20"/>
  <c r="U30" i="21"/>
  <c r="U18" i="21"/>
  <c r="U60" i="21"/>
  <c r="U62" i="20"/>
  <c r="U74" i="21"/>
  <c r="U55" i="20"/>
  <c r="U30" i="20"/>
  <c r="U66" i="20"/>
  <c r="U131" i="20"/>
  <c r="U65" i="20"/>
  <c r="U44" i="20"/>
  <c r="U101" i="20"/>
  <c r="U62" i="19"/>
  <c r="U17" i="20"/>
  <c r="U138" i="20"/>
  <c r="U90" i="20"/>
  <c r="U54" i="20"/>
  <c r="U81" i="20"/>
  <c r="U109" i="20"/>
  <c r="U52" i="20"/>
  <c r="U92" i="20"/>
  <c r="U43" i="21"/>
  <c r="U94" i="20"/>
  <c r="AI42" i="8"/>
  <c r="U23" i="20"/>
  <c r="U116" i="20"/>
  <c r="U14" i="20"/>
  <c r="AJ52" i="8"/>
  <c r="AL52" i="8" s="1"/>
  <c r="AJ42" i="8"/>
  <c r="AM42" i="8" s="1"/>
  <c r="AJ29" i="8"/>
  <c r="AL29" i="8" s="1"/>
  <c r="AJ73" i="8"/>
  <c r="AK73" i="8" s="1"/>
  <c r="AI29" i="8"/>
  <c r="AJ6" i="8"/>
  <c r="AI70" i="8"/>
  <c r="AJ70" i="8"/>
  <c r="AI19" i="8"/>
  <c r="AJ19" i="8"/>
  <c r="AI43" i="8"/>
  <c r="AI78" i="8"/>
  <c r="AJ78" i="8"/>
  <c r="AI32" i="8"/>
  <c r="AJ32" i="8"/>
  <c r="AI58" i="8"/>
  <c r="AJ58" i="8"/>
  <c r="V122" i="20" l="1"/>
  <c r="V149" i="20"/>
  <c r="V111" i="20"/>
  <c r="V121" i="20"/>
  <c r="V137" i="20"/>
  <c r="V136" i="20"/>
  <c r="V155" i="20"/>
  <c r="V108" i="20"/>
  <c r="V147" i="20"/>
  <c r="V57" i="20"/>
  <c r="V162" i="20"/>
  <c r="V140" i="20"/>
  <c r="V21" i="20"/>
  <c r="V154" i="20"/>
  <c r="V93" i="20"/>
  <c r="V158" i="20"/>
  <c r="V161" i="20"/>
  <c r="V105" i="20"/>
  <c r="V156" i="20"/>
  <c r="V60" i="20"/>
  <c r="V87" i="20"/>
  <c r="V22" i="20"/>
  <c r="V100" i="20"/>
  <c r="V120" i="20"/>
  <c r="V153" i="20"/>
  <c r="V46" i="20"/>
  <c r="V61" i="20"/>
  <c r="V142" i="20"/>
  <c r="V51" i="20"/>
  <c r="V125" i="20"/>
  <c r="V99" i="20"/>
  <c r="V146" i="20"/>
  <c r="V58" i="20"/>
  <c r="V96" i="20"/>
  <c r="V103" i="20"/>
  <c r="V124" i="20"/>
  <c r="V118" i="20"/>
  <c r="V47" i="20"/>
  <c r="V49" i="20"/>
  <c r="V157" i="20"/>
  <c r="V69" i="20"/>
  <c r="V53" i="20"/>
  <c r="V139" i="20"/>
  <c r="V64" i="20"/>
  <c r="V68" i="20"/>
  <c r="V77" i="20"/>
  <c r="V35" i="20"/>
  <c r="V50" i="20"/>
  <c r="V7" i="20"/>
  <c r="V6" i="20"/>
  <c r="V12" i="20"/>
  <c r="V148" i="20"/>
  <c r="V130" i="20"/>
  <c r="V152" i="20"/>
  <c r="V15" i="20"/>
  <c r="V123" i="20"/>
  <c r="V82" i="20"/>
  <c r="V63" i="20"/>
  <c r="V160" i="20"/>
  <c r="V98" i="20"/>
  <c r="V159" i="20"/>
  <c r="V56" i="20"/>
  <c r="V113" i="20"/>
  <c r="V25" i="20"/>
  <c r="V75" i="20"/>
  <c r="V45" i="20"/>
  <c r="V134" i="20"/>
  <c r="V67" i="20"/>
  <c r="V38" i="20"/>
  <c r="V127" i="20"/>
  <c r="V9" i="20"/>
  <c r="V97" i="20"/>
  <c r="V33" i="20"/>
  <c r="V164" i="20"/>
  <c r="V132" i="20"/>
  <c r="V26" i="20"/>
  <c r="V71" i="20"/>
  <c r="V84" i="20"/>
  <c r="V29" i="20"/>
  <c r="V145" i="20"/>
  <c r="V135" i="20"/>
  <c r="V102" i="20"/>
  <c r="V104" i="20"/>
  <c r="V39" i="20"/>
  <c r="V80" i="20"/>
  <c r="V27" i="20"/>
  <c r="V88" i="20"/>
  <c r="V117" i="20"/>
  <c r="V72" i="20"/>
  <c r="V36" i="20"/>
  <c r="V32" i="20"/>
  <c r="V59" i="20"/>
  <c r="V119" i="20"/>
  <c r="V110" i="20"/>
  <c r="V37" i="20"/>
  <c r="V34" i="20"/>
  <c r="V13" i="20"/>
  <c r="V74" i="20"/>
  <c r="V165" i="20"/>
  <c r="V79" i="20"/>
  <c r="V18" i="20"/>
  <c r="V70" i="20"/>
  <c r="V126" i="20"/>
  <c r="V112" i="20"/>
  <c r="V143" i="20"/>
  <c r="V163" i="20"/>
  <c r="V128" i="20"/>
  <c r="V78" i="20"/>
  <c r="V43" i="20"/>
  <c r="V129" i="20"/>
  <c r="V24" i="20"/>
  <c r="V151" i="20"/>
  <c r="V20" i="20"/>
  <c r="V91" i="20"/>
  <c r="V115" i="20"/>
  <c r="V114" i="20"/>
  <c r="V19" i="20"/>
  <c r="V40" i="20"/>
  <c r="AM67" i="8"/>
  <c r="AK67" i="8"/>
  <c r="AN67" i="8"/>
  <c r="V95" i="20"/>
  <c r="AO54" i="8"/>
  <c r="G271" i="26" s="1"/>
  <c r="AM40" i="8"/>
  <c r="AL40" i="8"/>
  <c r="AK40" i="8"/>
  <c r="AN37" i="8"/>
  <c r="AM37" i="8"/>
  <c r="AL37" i="8"/>
  <c r="AN21" i="8"/>
  <c r="AL84" i="8"/>
  <c r="AN84" i="8"/>
  <c r="AL43" i="8"/>
  <c r="AM84" i="8"/>
  <c r="AK43" i="8"/>
  <c r="AN43" i="8"/>
  <c r="AM21" i="8"/>
  <c r="AL21" i="8"/>
  <c r="AO46" i="8"/>
  <c r="G339" i="26" s="1"/>
  <c r="AM27" i="8"/>
  <c r="AN65" i="8"/>
  <c r="AK42" i="8"/>
  <c r="AL73" i="8"/>
  <c r="AK52" i="8"/>
  <c r="AL53" i="8"/>
  <c r="AM65" i="8"/>
  <c r="AM53" i="8"/>
  <c r="AK65" i="8"/>
  <c r="AM86" i="8"/>
  <c r="AK86" i="8"/>
  <c r="AK53" i="8"/>
  <c r="AN86" i="8"/>
  <c r="AL50" i="8"/>
  <c r="AK27" i="8"/>
  <c r="AL27" i="8"/>
  <c r="AM50" i="8"/>
  <c r="AK50" i="8"/>
  <c r="AN73" i="8"/>
  <c r="AN52" i="8"/>
  <c r="AL42" i="8"/>
  <c r="AM73" i="8"/>
  <c r="AN42" i="8"/>
  <c r="AM52" i="8"/>
  <c r="AK29" i="8"/>
  <c r="E40" i="26"/>
  <c r="AM29" i="8"/>
  <c r="AN29" i="8"/>
  <c r="AL58" i="8"/>
  <c r="AM58" i="8"/>
  <c r="AN58" i="8"/>
  <c r="AK58" i="8"/>
  <c r="AM78" i="8"/>
  <c r="AN78" i="8"/>
  <c r="AK78" i="8"/>
  <c r="AL78" i="8"/>
  <c r="AL32" i="8"/>
  <c r="AM32" i="8"/>
  <c r="AN32" i="8"/>
  <c r="AK32" i="8"/>
  <c r="AM19" i="8"/>
  <c r="AN19" i="8"/>
  <c r="AL19" i="8"/>
  <c r="AK19" i="8"/>
  <c r="AM70" i="8"/>
  <c r="AN70" i="8"/>
  <c r="AK70" i="8"/>
  <c r="AL70" i="8"/>
  <c r="AN6" i="8"/>
  <c r="AK6" i="8"/>
  <c r="AM6" i="8"/>
  <c r="AL6" i="8"/>
  <c r="AP20" i="3" l="1"/>
  <c r="AP50" i="3"/>
  <c r="AP41" i="3"/>
  <c r="AP106" i="3"/>
  <c r="AP110" i="3"/>
  <c r="AP142" i="3"/>
  <c r="AP153" i="3"/>
  <c r="AP102" i="3"/>
  <c r="AP73" i="3"/>
  <c r="AP92" i="3"/>
  <c r="AP61" i="3"/>
  <c r="AP137" i="3"/>
  <c r="AP25" i="3"/>
  <c r="AP91" i="3"/>
  <c r="AP43" i="3"/>
  <c r="AP38" i="3"/>
  <c r="AP55" i="3"/>
  <c r="AP32" i="3"/>
  <c r="AP115" i="3"/>
  <c r="AP107" i="3"/>
  <c r="AP27" i="3"/>
  <c r="AP90" i="3"/>
  <c r="AP74" i="3"/>
  <c r="AP17" i="3"/>
  <c r="AP101" i="3"/>
  <c r="AP117" i="3"/>
  <c r="AP100" i="3"/>
  <c r="AP165" i="3"/>
  <c r="AP24" i="3"/>
  <c r="AP94" i="3"/>
  <c r="AP144" i="3"/>
  <c r="AP134" i="3"/>
  <c r="AP88" i="3"/>
  <c r="AP157" i="3"/>
  <c r="AP120" i="3"/>
  <c r="AP37" i="3"/>
  <c r="AP26" i="3"/>
  <c r="AP112" i="3"/>
  <c r="AP22" i="3"/>
  <c r="AP69" i="3"/>
  <c r="AP114" i="3"/>
  <c r="AP95" i="3"/>
  <c r="AP98" i="3"/>
  <c r="AP45" i="3"/>
  <c r="AP48" i="3"/>
  <c r="AP47" i="3"/>
  <c r="AP18" i="3"/>
  <c r="AP34" i="3"/>
  <c r="AP81" i="3"/>
  <c r="AP52" i="3"/>
  <c r="AP118" i="3"/>
  <c r="AP116" i="3"/>
  <c r="AP96" i="3"/>
  <c r="AP8" i="3"/>
  <c r="AP103" i="3"/>
  <c r="AP132" i="3"/>
  <c r="AP64" i="3"/>
  <c r="AP40" i="3"/>
  <c r="AP77" i="3"/>
  <c r="AP105" i="3"/>
  <c r="AP35" i="3"/>
  <c r="AP54" i="3"/>
  <c r="AP28" i="3"/>
  <c r="AP87" i="3"/>
  <c r="AP11" i="3"/>
  <c r="AP152" i="3"/>
  <c r="AP128" i="3"/>
  <c r="AP14" i="3"/>
  <c r="AP23" i="3"/>
  <c r="AP70" i="3"/>
  <c r="AP80" i="3"/>
  <c r="AP19" i="3"/>
  <c r="AP119" i="3"/>
  <c r="AP62" i="3"/>
  <c r="AP63" i="3"/>
  <c r="AP127" i="3"/>
  <c r="AP147" i="3"/>
  <c r="AP148" i="3"/>
  <c r="AP67" i="3"/>
  <c r="AP29" i="3"/>
  <c r="AP75" i="3"/>
  <c r="AP83" i="3"/>
  <c r="AP89" i="3"/>
  <c r="AP12" i="3"/>
  <c r="AP10" i="3"/>
  <c r="E27" i="26"/>
  <c r="AO67" i="8"/>
  <c r="G219" i="26" s="1"/>
  <c r="E245" i="26"/>
  <c r="E244" i="26"/>
  <c r="E125" i="26"/>
  <c r="AO40" i="8"/>
  <c r="G218" i="26" s="1"/>
  <c r="E174" i="26"/>
  <c r="E284" i="26"/>
  <c r="H295" i="26" s="1"/>
  <c r="E151" i="26"/>
  <c r="E30" i="26"/>
  <c r="E44" i="26"/>
  <c r="E25" i="26"/>
  <c r="E109" i="26"/>
  <c r="E33" i="26"/>
  <c r="AO37" i="8"/>
  <c r="G157" i="26" s="1"/>
  <c r="AO84" i="8"/>
  <c r="G184" i="26" s="1"/>
  <c r="AO43" i="8"/>
  <c r="G185" i="26" s="1"/>
  <c r="G47" i="26"/>
  <c r="AO21" i="8"/>
  <c r="G337" i="26" s="1"/>
  <c r="AO73" i="8"/>
  <c r="G335" i="26" s="1"/>
  <c r="AO65" i="8"/>
  <c r="G274" i="26" s="1"/>
  <c r="AO53" i="8"/>
  <c r="G112" i="26" s="1"/>
  <c r="G215" i="26"/>
  <c r="AO86" i="8"/>
  <c r="G85" i="26" s="1"/>
  <c r="AO27" i="8"/>
  <c r="G186" i="26" s="1"/>
  <c r="AO50" i="8"/>
  <c r="G265" i="26" s="1"/>
  <c r="G46" i="26"/>
  <c r="E173" i="26"/>
  <c r="E89" i="26"/>
  <c r="AO52" i="8"/>
  <c r="G41" i="26" s="1"/>
  <c r="AO42" i="8"/>
  <c r="G338" i="26" s="1"/>
  <c r="AO29" i="8"/>
  <c r="G153" i="26" s="1"/>
  <c r="E212" i="26"/>
  <c r="E206" i="26"/>
  <c r="E106" i="26"/>
  <c r="E43" i="26"/>
  <c r="E181" i="26"/>
  <c r="E102" i="26"/>
  <c r="E26" i="26"/>
  <c r="E205" i="26"/>
  <c r="E162" i="26"/>
  <c r="E210" i="26"/>
  <c r="E190" i="26"/>
  <c r="E22" i="26"/>
  <c r="E211" i="26"/>
  <c r="E20" i="26"/>
  <c r="E32" i="26"/>
  <c r="E24" i="26"/>
  <c r="E38" i="26"/>
  <c r="E42" i="26"/>
  <c r="AO32" i="8"/>
  <c r="G216" i="26" s="1"/>
  <c r="AO78" i="8"/>
  <c r="G114" i="26" s="1"/>
  <c r="AO70" i="8"/>
  <c r="G159" i="26" s="1"/>
  <c r="AO19" i="8"/>
  <c r="G158" i="26" s="1"/>
  <c r="AO58" i="8"/>
  <c r="G267" i="26" s="1"/>
  <c r="AO6" i="8"/>
  <c r="G217" i="26" s="1"/>
  <c r="E28" i="26"/>
  <c r="H112" i="26" l="1"/>
  <c r="J112" i="26"/>
  <c r="H192" i="26"/>
  <c r="J192" i="26"/>
  <c r="J206" i="26"/>
  <c r="H206" i="26"/>
  <c r="J333" i="26"/>
  <c r="J41" i="26"/>
  <c r="H140" i="26"/>
  <c r="H68" i="26"/>
  <c r="J140" i="26"/>
  <c r="J265" i="26"/>
  <c r="J68" i="26"/>
  <c r="H41" i="26"/>
  <c r="E228" i="26"/>
  <c r="H251" i="26" s="1"/>
  <c r="O9" i="22"/>
  <c r="P9" i="22"/>
  <c r="S9" i="22" s="1"/>
  <c r="H333" i="26" l="1"/>
  <c r="R9" i="22"/>
  <c r="Q9" i="22"/>
  <c r="T9" i="22"/>
  <c r="O93" i="22"/>
  <c r="P93" i="22"/>
  <c r="S93" i="22" s="1"/>
  <c r="O12" i="22"/>
  <c r="P12" i="22"/>
  <c r="S12" i="22" s="1"/>
  <c r="E68" i="5"/>
  <c r="F68" i="5"/>
  <c r="H68" i="5"/>
  <c r="I68" i="5"/>
  <c r="K68" i="5"/>
  <c r="L68" i="5"/>
  <c r="N68" i="5"/>
  <c r="O68" i="5"/>
  <c r="P68" i="5" s="1"/>
  <c r="Q68" i="5"/>
  <c r="R68" i="5"/>
  <c r="S68" i="5" s="1"/>
  <c r="T68" i="5"/>
  <c r="U68" i="5"/>
  <c r="W68" i="5"/>
  <c r="X68" i="5"/>
  <c r="Z68" i="5"/>
  <c r="AA68" i="5"/>
  <c r="AC68" i="5"/>
  <c r="AD68" i="5"/>
  <c r="AE68" i="5" s="1"/>
  <c r="AF68" i="5"/>
  <c r="AG68" i="5"/>
  <c r="AH68" i="5" s="1"/>
  <c r="G68" i="5" l="1"/>
  <c r="J68" i="5"/>
  <c r="Y68" i="5"/>
  <c r="V68" i="5"/>
  <c r="AB68" i="5"/>
  <c r="M68" i="5"/>
  <c r="U9" i="22"/>
  <c r="R12" i="22"/>
  <c r="T12" i="22"/>
  <c r="T93" i="22"/>
  <c r="R93" i="22"/>
  <c r="Q12" i="22"/>
  <c r="Q93" i="22"/>
  <c r="AJ68" i="5" l="1"/>
  <c r="AN68" i="5" s="1"/>
  <c r="AI68" i="5"/>
  <c r="U93" i="22"/>
  <c r="U12" i="22"/>
  <c r="E19" i="5"/>
  <c r="F19" i="5"/>
  <c r="G19" i="5" s="1"/>
  <c r="H19" i="5"/>
  <c r="I19" i="5"/>
  <c r="K19" i="5"/>
  <c r="L19" i="5"/>
  <c r="N19" i="5"/>
  <c r="O19" i="5"/>
  <c r="Q19" i="5"/>
  <c r="R19" i="5"/>
  <c r="T19" i="5"/>
  <c r="U19" i="5"/>
  <c r="W19" i="5"/>
  <c r="X19" i="5"/>
  <c r="Y19" i="5" s="1"/>
  <c r="Z19" i="5"/>
  <c r="AA19" i="5"/>
  <c r="AC19" i="5"/>
  <c r="AD19" i="5"/>
  <c r="AF19" i="5"/>
  <c r="AG19" i="5"/>
  <c r="AH19" i="5" s="1"/>
  <c r="E12" i="5"/>
  <c r="F12" i="5"/>
  <c r="H12" i="5"/>
  <c r="I12" i="5"/>
  <c r="K12" i="5"/>
  <c r="L12" i="5"/>
  <c r="N12" i="5"/>
  <c r="O12" i="5"/>
  <c r="Q12" i="5"/>
  <c r="R12" i="5"/>
  <c r="T12" i="5"/>
  <c r="U12" i="5"/>
  <c r="W12" i="5"/>
  <c r="X12" i="5"/>
  <c r="Z12" i="5"/>
  <c r="AA12" i="5"/>
  <c r="AC12" i="5"/>
  <c r="AD12" i="5"/>
  <c r="AF12" i="5"/>
  <c r="AG12" i="5"/>
  <c r="AH12" i="5" s="1"/>
  <c r="AE19" i="5" l="1"/>
  <c r="S19" i="5"/>
  <c r="Y12" i="5"/>
  <c r="AB12" i="5"/>
  <c r="AB19" i="5"/>
  <c r="M12" i="5"/>
  <c r="G12" i="5"/>
  <c r="V19" i="5"/>
  <c r="P19" i="5"/>
  <c r="AE12" i="5"/>
  <c r="S12" i="5"/>
  <c r="AK68" i="5"/>
  <c r="AM68" i="5"/>
  <c r="AL68" i="5"/>
  <c r="V12" i="5"/>
  <c r="P12" i="5"/>
  <c r="M19" i="5"/>
  <c r="J12" i="5"/>
  <c r="J19" i="5"/>
  <c r="O30" i="22"/>
  <c r="P30" i="22"/>
  <c r="S30" i="22" s="1"/>
  <c r="O92" i="22"/>
  <c r="P92" i="22"/>
  <c r="S92" i="22" s="1"/>
  <c r="E30" i="5"/>
  <c r="F30" i="5"/>
  <c r="H30" i="5"/>
  <c r="I30" i="5"/>
  <c r="K30" i="5"/>
  <c r="L30" i="5"/>
  <c r="N30" i="5"/>
  <c r="O30" i="5"/>
  <c r="Q30" i="5"/>
  <c r="R30" i="5"/>
  <c r="T30" i="5"/>
  <c r="U30" i="5"/>
  <c r="W30" i="5"/>
  <c r="X30" i="5"/>
  <c r="Z30" i="5"/>
  <c r="AA30" i="5"/>
  <c r="AC30" i="5"/>
  <c r="AD30" i="5"/>
  <c r="AF30" i="5"/>
  <c r="AG30" i="5"/>
  <c r="AH30" i="5" s="1"/>
  <c r="E56" i="5"/>
  <c r="F56" i="5"/>
  <c r="H56" i="5"/>
  <c r="I56" i="5"/>
  <c r="K56" i="5"/>
  <c r="L56" i="5"/>
  <c r="M56" i="5" s="1"/>
  <c r="N56" i="5"/>
  <c r="O56" i="5"/>
  <c r="P56" i="5" s="1"/>
  <c r="Q56" i="5"/>
  <c r="R56" i="5"/>
  <c r="S56" i="5" s="1"/>
  <c r="T56" i="5"/>
  <c r="U56" i="5"/>
  <c r="W56" i="5"/>
  <c r="X56" i="5"/>
  <c r="Y56" i="5" s="1"/>
  <c r="Z56" i="5"/>
  <c r="AA56" i="5"/>
  <c r="AC56" i="5"/>
  <c r="AD56" i="5"/>
  <c r="AE56" i="5" s="1"/>
  <c r="AF56" i="5"/>
  <c r="AG56" i="5"/>
  <c r="AH56" i="5" s="1"/>
  <c r="S30" i="5" l="1"/>
  <c r="Y30" i="5"/>
  <c r="AB56" i="5"/>
  <c r="J56" i="5"/>
  <c r="P30" i="5"/>
  <c r="M30" i="5"/>
  <c r="V56" i="5"/>
  <c r="AE30" i="5"/>
  <c r="J30" i="5"/>
  <c r="AO68" i="5"/>
  <c r="AI12" i="5"/>
  <c r="V30" i="5"/>
  <c r="AB30" i="5"/>
  <c r="AI19" i="5"/>
  <c r="AJ12" i="5"/>
  <c r="AN12" i="5" s="1"/>
  <c r="AJ19" i="5"/>
  <c r="AN19" i="5" s="1"/>
  <c r="R92" i="22"/>
  <c r="T92" i="22"/>
  <c r="T30" i="22"/>
  <c r="Q92" i="22"/>
  <c r="R30" i="22"/>
  <c r="Q30" i="22"/>
  <c r="G30" i="5"/>
  <c r="G56" i="5"/>
  <c r="O104" i="22"/>
  <c r="P104" i="22"/>
  <c r="S104" i="22" s="1"/>
  <c r="E63" i="5"/>
  <c r="F63" i="5"/>
  <c r="G63" i="5" s="1"/>
  <c r="H63" i="5"/>
  <c r="I63" i="5"/>
  <c r="K63" i="5"/>
  <c r="L63" i="5"/>
  <c r="M63" i="5" s="1"/>
  <c r="N63" i="5"/>
  <c r="O63" i="5"/>
  <c r="P63" i="5" s="1"/>
  <c r="Q63" i="5"/>
  <c r="R63" i="5"/>
  <c r="S63" i="5" s="1"/>
  <c r="T63" i="5"/>
  <c r="U63" i="5"/>
  <c r="W63" i="5"/>
  <c r="X63" i="5"/>
  <c r="Y63" i="5" s="1"/>
  <c r="Z63" i="5"/>
  <c r="AA63" i="5"/>
  <c r="AC63" i="5"/>
  <c r="AD63" i="5"/>
  <c r="AF63" i="5"/>
  <c r="AG63" i="5"/>
  <c r="AH63" i="5" s="1"/>
  <c r="E48" i="5"/>
  <c r="F48" i="5"/>
  <c r="H48" i="5"/>
  <c r="I48" i="5"/>
  <c r="K48" i="5"/>
  <c r="L48" i="5"/>
  <c r="N48" i="5"/>
  <c r="O48" i="5"/>
  <c r="P48" i="5" s="1"/>
  <c r="Q48" i="5"/>
  <c r="R48" i="5"/>
  <c r="S48" i="5" s="1"/>
  <c r="T48" i="5"/>
  <c r="U48" i="5"/>
  <c r="W48" i="5"/>
  <c r="X48" i="5"/>
  <c r="Y48" i="5" s="1"/>
  <c r="Z48" i="5"/>
  <c r="AA48" i="5"/>
  <c r="AC48" i="5"/>
  <c r="AD48" i="5"/>
  <c r="AF48" i="5"/>
  <c r="AG48" i="5"/>
  <c r="AH48" i="5" s="1"/>
  <c r="E59" i="5"/>
  <c r="F59" i="5"/>
  <c r="H59" i="5"/>
  <c r="I59" i="5"/>
  <c r="K59" i="5"/>
  <c r="L59" i="5"/>
  <c r="N59" i="5"/>
  <c r="O59" i="5"/>
  <c r="Q59" i="5"/>
  <c r="R59" i="5"/>
  <c r="S59" i="5" s="1"/>
  <c r="T59" i="5"/>
  <c r="U59" i="5"/>
  <c r="W59" i="5"/>
  <c r="X59" i="5"/>
  <c r="Y59" i="5" s="1"/>
  <c r="Z59" i="5"/>
  <c r="AA59" i="5"/>
  <c r="AC59" i="5"/>
  <c r="AD59" i="5"/>
  <c r="AF59" i="5"/>
  <c r="AG59" i="5"/>
  <c r="AH59" i="5" s="1"/>
  <c r="E85" i="5"/>
  <c r="F85" i="5"/>
  <c r="H85" i="5"/>
  <c r="I85" i="5"/>
  <c r="K85" i="5"/>
  <c r="L85" i="5"/>
  <c r="N85" i="5"/>
  <c r="O85" i="5"/>
  <c r="Q85" i="5"/>
  <c r="R85" i="5"/>
  <c r="T85" i="5"/>
  <c r="U85" i="5"/>
  <c r="W85" i="5"/>
  <c r="X85" i="5"/>
  <c r="Z85" i="5"/>
  <c r="AA85" i="5"/>
  <c r="AC85" i="5"/>
  <c r="AD85" i="5"/>
  <c r="AE85" i="5" s="1"/>
  <c r="AF85" i="5"/>
  <c r="AG85" i="5"/>
  <c r="AH85" i="5" s="1"/>
  <c r="E20" i="5"/>
  <c r="F20" i="5"/>
  <c r="H20" i="5"/>
  <c r="I20" i="5"/>
  <c r="J20" i="5" s="1"/>
  <c r="K20" i="5"/>
  <c r="L20" i="5"/>
  <c r="N20" i="5"/>
  <c r="O20" i="5"/>
  <c r="P20" i="5" s="1"/>
  <c r="Q20" i="5"/>
  <c r="R20" i="5"/>
  <c r="T20" i="5"/>
  <c r="U20" i="5"/>
  <c r="V20" i="5" s="1"/>
  <c r="W20" i="5"/>
  <c r="X20" i="5"/>
  <c r="Y20" i="5" s="1"/>
  <c r="Z20" i="5"/>
  <c r="AA20" i="5"/>
  <c r="AC20" i="5"/>
  <c r="AD20" i="5"/>
  <c r="AF20" i="5"/>
  <c r="AG20" i="5"/>
  <c r="AH20" i="5" s="1"/>
  <c r="E57" i="5"/>
  <c r="F57" i="5"/>
  <c r="H57" i="5"/>
  <c r="I57" i="5"/>
  <c r="J57" i="5" s="1"/>
  <c r="K57" i="5"/>
  <c r="L57" i="5"/>
  <c r="N57" i="5"/>
  <c r="O57" i="5"/>
  <c r="P57" i="5" s="1"/>
  <c r="Q57" i="5"/>
  <c r="R57" i="5"/>
  <c r="S57" i="5" s="1"/>
  <c r="T57" i="5"/>
  <c r="U57" i="5"/>
  <c r="V57" i="5" s="1"/>
  <c r="W57" i="5"/>
  <c r="X57" i="5"/>
  <c r="Y57" i="5" s="1"/>
  <c r="Z57" i="5"/>
  <c r="AA57" i="5"/>
  <c r="AB57" i="5" s="1"/>
  <c r="AC57" i="5"/>
  <c r="AD57" i="5"/>
  <c r="AE57" i="5" s="1"/>
  <c r="AF57" i="5"/>
  <c r="AG57" i="5"/>
  <c r="AH57" i="5" s="1"/>
  <c r="E83" i="5"/>
  <c r="F83" i="5"/>
  <c r="H83" i="5"/>
  <c r="I83" i="5"/>
  <c r="K83" i="5"/>
  <c r="L83" i="5"/>
  <c r="N83" i="5"/>
  <c r="O83" i="5"/>
  <c r="Q83" i="5"/>
  <c r="R83" i="5"/>
  <c r="T83" i="5"/>
  <c r="U83" i="5"/>
  <c r="V83" i="5" s="1"/>
  <c r="W83" i="5"/>
  <c r="X83" i="5"/>
  <c r="Y83" i="5" s="1"/>
  <c r="Z83" i="5"/>
  <c r="AA83" i="5"/>
  <c r="AC83" i="5"/>
  <c r="AD83" i="5"/>
  <c r="AF83" i="5"/>
  <c r="AG83" i="5"/>
  <c r="AH83" i="5" s="1"/>
  <c r="E15" i="5"/>
  <c r="F15" i="5"/>
  <c r="H15" i="5"/>
  <c r="I15" i="5"/>
  <c r="K15" i="5"/>
  <c r="L15" i="5"/>
  <c r="N15" i="5"/>
  <c r="O15" i="5"/>
  <c r="Q15" i="5"/>
  <c r="R15" i="5"/>
  <c r="T15" i="5"/>
  <c r="U15" i="5"/>
  <c r="W15" i="5"/>
  <c r="X15" i="5"/>
  <c r="Z15" i="5"/>
  <c r="AA15" i="5"/>
  <c r="AC15" i="5"/>
  <c r="AD15" i="5"/>
  <c r="AF15" i="5"/>
  <c r="AG15" i="5"/>
  <c r="AH15" i="5" s="1"/>
  <c r="E9" i="5"/>
  <c r="F9" i="5"/>
  <c r="H9" i="5"/>
  <c r="I9" i="5"/>
  <c r="K9" i="5"/>
  <c r="L9" i="5"/>
  <c r="N9" i="5"/>
  <c r="O9" i="5"/>
  <c r="Q9" i="5"/>
  <c r="R9" i="5"/>
  <c r="T9" i="5"/>
  <c r="U9" i="5"/>
  <c r="W9" i="5"/>
  <c r="X9" i="5"/>
  <c r="Z9" i="5"/>
  <c r="AA9" i="5"/>
  <c r="AC9" i="5"/>
  <c r="AD9" i="5"/>
  <c r="AF9" i="5"/>
  <c r="AG9" i="5"/>
  <c r="AH9" i="5" s="1"/>
  <c r="E11" i="5"/>
  <c r="F11" i="5"/>
  <c r="H11" i="5"/>
  <c r="I11" i="5"/>
  <c r="K11" i="5"/>
  <c r="L11" i="5"/>
  <c r="N11" i="5"/>
  <c r="O11" i="5"/>
  <c r="Q11" i="5"/>
  <c r="R11" i="5"/>
  <c r="T11" i="5"/>
  <c r="U11" i="5"/>
  <c r="W11" i="5"/>
  <c r="X11" i="5"/>
  <c r="Z11" i="5"/>
  <c r="AA11" i="5"/>
  <c r="AC11" i="5"/>
  <c r="AD11" i="5"/>
  <c r="AF11" i="5"/>
  <c r="AG11" i="5"/>
  <c r="AH11" i="5" s="1"/>
  <c r="E33" i="5"/>
  <c r="F33" i="5"/>
  <c r="H33" i="5"/>
  <c r="I33" i="5"/>
  <c r="K33" i="5"/>
  <c r="L33" i="5"/>
  <c r="N33" i="5"/>
  <c r="O33" i="5"/>
  <c r="P33" i="5" s="1"/>
  <c r="Q33" i="5"/>
  <c r="R33" i="5"/>
  <c r="S33" i="5" s="1"/>
  <c r="T33" i="5"/>
  <c r="U33" i="5"/>
  <c r="W33" i="5"/>
  <c r="X33" i="5"/>
  <c r="Y33" i="5" s="1"/>
  <c r="Z33" i="5"/>
  <c r="AA33" i="5"/>
  <c r="AC33" i="5"/>
  <c r="AD33" i="5"/>
  <c r="AF33" i="5"/>
  <c r="AG33" i="5"/>
  <c r="AH33" i="5" s="1"/>
  <c r="E25" i="5"/>
  <c r="F25" i="5"/>
  <c r="H25" i="5"/>
  <c r="I25" i="5"/>
  <c r="K25" i="5"/>
  <c r="L25" i="5"/>
  <c r="N25" i="5"/>
  <c r="O25" i="5"/>
  <c r="Q25" i="5"/>
  <c r="R25" i="5"/>
  <c r="T25" i="5"/>
  <c r="U25" i="5"/>
  <c r="W25" i="5"/>
  <c r="X25" i="5"/>
  <c r="Y25" i="5" s="1"/>
  <c r="Z25" i="5"/>
  <c r="AA25" i="5"/>
  <c r="AC25" i="5"/>
  <c r="AD25" i="5"/>
  <c r="AE25" i="5" s="1"/>
  <c r="AF25" i="5"/>
  <c r="AG25" i="5"/>
  <c r="AH25" i="5" s="1"/>
  <c r="E39" i="5"/>
  <c r="F39" i="5"/>
  <c r="H39" i="5"/>
  <c r="I39" i="5"/>
  <c r="K39" i="5"/>
  <c r="L39" i="5"/>
  <c r="N39" i="5"/>
  <c r="O39" i="5"/>
  <c r="Q39" i="5"/>
  <c r="R39" i="5"/>
  <c r="T39" i="5"/>
  <c r="U39" i="5"/>
  <c r="W39" i="5"/>
  <c r="X39" i="5"/>
  <c r="Y39" i="5" s="1"/>
  <c r="Z39" i="5"/>
  <c r="AA39" i="5"/>
  <c r="AC39" i="5"/>
  <c r="AD39" i="5"/>
  <c r="AF39" i="5"/>
  <c r="AG39" i="5"/>
  <c r="AH39" i="5" s="1"/>
  <c r="E10" i="5"/>
  <c r="F10" i="5"/>
  <c r="H10" i="5"/>
  <c r="I10" i="5"/>
  <c r="K10" i="5"/>
  <c r="L10" i="5"/>
  <c r="N10" i="5"/>
  <c r="O10" i="5"/>
  <c r="P10" i="5" s="1"/>
  <c r="Q10" i="5"/>
  <c r="R10" i="5"/>
  <c r="T10" i="5"/>
  <c r="U10" i="5"/>
  <c r="W10" i="5"/>
  <c r="X10" i="5"/>
  <c r="Y10" i="5" s="1"/>
  <c r="Z10" i="5"/>
  <c r="AA10" i="5"/>
  <c r="AC10" i="5"/>
  <c r="AD10" i="5"/>
  <c r="AF10" i="5"/>
  <c r="AG10" i="5"/>
  <c r="AH10" i="5" s="1"/>
  <c r="E78" i="5"/>
  <c r="F78" i="5"/>
  <c r="G78" i="5" s="1"/>
  <c r="H78" i="5"/>
  <c r="I78" i="5"/>
  <c r="J78" i="5" s="1"/>
  <c r="K78" i="5"/>
  <c r="L78" i="5"/>
  <c r="N78" i="5"/>
  <c r="O78" i="5"/>
  <c r="P78" i="5" s="1"/>
  <c r="Q78" i="5"/>
  <c r="R78" i="5"/>
  <c r="S78" i="5" s="1"/>
  <c r="T78" i="5"/>
  <c r="U78" i="5"/>
  <c r="V78" i="5" s="1"/>
  <c r="W78" i="5"/>
  <c r="X78" i="5"/>
  <c r="Z78" i="5"/>
  <c r="AA78" i="5"/>
  <c r="AB78" i="5" s="1"/>
  <c r="AC78" i="5"/>
  <c r="AD78" i="5"/>
  <c r="AE78" i="5" s="1"/>
  <c r="AF78" i="5"/>
  <c r="AG78" i="5"/>
  <c r="AH78" i="5" s="1"/>
  <c r="AG17" i="5"/>
  <c r="AH17" i="5" s="1"/>
  <c r="AF17" i="5"/>
  <c r="AD17" i="5"/>
  <c r="AC17" i="5"/>
  <c r="AA17" i="5"/>
  <c r="Z17" i="5"/>
  <c r="X17" i="5"/>
  <c r="W17" i="5"/>
  <c r="U17" i="5"/>
  <c r="T17" i="5"/>
  <c r="R17" i="5"/>
  <c r="Q17" i="5"/>
  <c r="O17" i="5"/>
  <c r="P17" i="5" s="1"/>
  <c r="N17" i="5"/>
  <c r="L17" i="5"/>
  <c r="K17" i="5"/>
  <c r="I17" i="5"/>
  <c r="H17" i="5"/>
  <c r="F17" i="5"/>
  <c r="E17" i="5"/>
  <c r="AE17" i="5" l="1"/>
  <c r="AE15" i="5"/>
  <c r="P25" i="5"/>
  <c r="S25" i="5"/>
  <c r="S9" i="5"/>
  <c r="Y85" i="5"/>
  <c r="Y78" i="5"/>
  <c r="Y9" i="5"/>
  <c r="Y15" i="5"/>
  <c r="M20" i="5"/>
  <c r="M25" i="5"/>
  <c r="G33" i="5"/>
  <c r="G15" i="5"/>
  <c r="V10" i="5"/>
  <c r="AB48" i="5"/>
  <c r="AB63" i="5"/>
  <c r="AE10" i="5"/>
  <c r="AE33" i="5"/>
  <c r="AE48" i="5"/>
  <c r="J10" i="5"/>
  <c r="S10" i="5"/>
  <c r="S15" i="5"/>
  <c r="S20" i="5"/>
  <c r="AB25" i="5"/>
  <c r="AB33" i="5"/>
  <c r="AB11" i="5"/>
  <c r="M48" i="5"/>
  <c r="P15" i="5"/>
  <c r="P83" i="5"/>
  <c r="P59" i="5"/>
  <c r="M9" i="5"/>
  <c r="M15" i="5"/>
  <c r="AJ56" i="5"/>
  <c r="AK56" i="5" s="1"/>
  <c r="G11" i="5"/>
  <c r="G48" i="5"/>
  <c r="AB10" i="5"/>
  <c r="F294" i="26"/>
  <c r="AE39" i="5"/>
  <c r="AE11" i="5"/>
  <c r="AE9" i="5"/>
  <c r="AE83" i="5"/>
  <c r="AE20" i="5"/>
  <c r="AE59" i="5"/>
  <c r="AE63" i="5"/>
  <c r="S17" i="5"/>
  <c r="Y17" i="5"/>
  <c r="J9" i="5"/>
  <c r="J17" i="5"/>
  <c r="J85" i="5"/>
  <c r="J59" i="5"/>
  <c r="J48" i="5"/>
  <c r="J63" i="5"/>
  <c r="Y11" i="5"/>
  <c r="S11" i="5"/>
  <c r="S85" i="5"/>
  <c r="AB85" i="5"/>
  <c r="V85" i="5"/>
  <c r="V17" i="5"/>
  <c r="V39" i="5"/>
  <c r="V25" i="5"/>
  <c r="V33" i="5"/>
  <c r="V11" i="5"/>
  <c r="V9" i="5"/>
  <c r="V15" i="5"/>
  <c r="V59" i="5"/>
  <c r="V48" i="5"/>
  <c r="V63" i="5"/>
  <c r="S39" i="5"/>
  <c r="S83" i="5"/>
  <c r="AJ30" i="5"/>
  <c r="AK30" i="5" s="1"/>
  <c r="AB17" i="5"/>
  <c r="AB39" i="5"/>
  <c r="AB9" i="5"/>
  <c r="AB15" i="5"/>
  <c r="AB83" i="5"/>
  <c r="AB20" i="5"/>
  <c r="AB59" i="5"/>
  <c r="P39" i="5"/>
  <c r="P11" i="5"/>
  <c r="P9" i="5"/>
  <c r="P85" i="5"/>
  <c r="M57" i="5"/>
  <c r="M59" i="5"/>
  <c r="AM12" i="5"/>
  <c r="AL12" i="5"/>
  <c r="AK12" i="5"/>
  <c r="M10" i="5"/>
  <c r="M39" i="5"/>
  <c r="M83" i="5"/>
  <c r="M17" i="5"/>
  <c r="M78" i="5"/>
  <c r="M33" i="5"/>
  <c r="M11" i="5"/>
  <c r="M85" i="5"/>
  <c r="AL19" i="5"/>
  <c r="AM19" i="5"/>
  <c r="U30" i="22"/>
  <c r="AK19" i="5"/>
  <c r="J39" i="5"/>
  <c r="J25" i="5"/>
  <c r="J33" i="5"/>
  <c r="J11" i="5"/>
  <c r="J15" i="5"/>
  <c r="J83" i="5"/>
  <c r="U92" i="22"/>
  <c r="G10" i="5"/>
  <c r="T104" i="22"/>
  <c r="G25" i="5"/>
  <c r="AI30" i="5"/>
  <c r="AI56" i="5"/>
  <c r="G85" i="5"/>
  <c r="G59" i="5"/>
  <c r="G83" i="5"/>
  <c r="G39" i="5"/>
  <c r="G20" i="5"/>
  <c r="G9" i="5"/>
  <c r="G57" i="5"/>
  <c r="G17" i="5"/>
  <c r="R104" i="22"/>
  <c r="Q104" i="22"/>
  <c r="AI78" i="5" l="1"/>
  <c r="AM56" i="5"/>
  <c r="AL56" i="5"/>
  <c r="AN56" i="5"/>
  <c r="AJ63" i="5"/>
  <c r="AN63" i="5" s="1"/>
  <c r="AI48" i="5"/>
  <c r="AJ48" i="5"/>
  <c r="AL48" i="5" s="1"/>
  <c r="AI63" i="5"/>
  <c r="AI57" i="5"/>
  <c r="AN30" i="5"/>
  <c r="AL30" i="5"/>
  <c r="AJ59" i="5"/>
  <c r="AL59" i="5" s="1"/>
  <c r="AM30" i="5"/>
  <c r="AJ20" i="5"/>
  <c r="AN20" i="5" s="1"/>
  <c r="AJ9" i="5"/>
  <c r="AK9" i="5" s="1"/>
  <c r="AJ15" i="5"/>
  <c r="AM15" i="5" s="1"/>
  <c r="AJ10" i="5"/>
  <c r="AL10" i="5" s="1"/>
  <c r="AO12" i="5"/>
  <c r="AI33" i="5"/>
  <c r="AI11" i="5"/>
  <c r="AJ33" i="5"/>
  <c r="AN33" i="5" s="1"/>
  <c r="AJ78" i="5"/>
  <c r="AL78" i="5" s="1"/>
  <c r="AO19" i="5"/>
  <c r="AJ17" i="5"/>
  <c r="AN17" i="5" s="1"/>
  <c r="AI85" i="5"/>
  <c r="AJ11" i="5"/>
  <c r="AN11" i="5" s="1"/>
  <c r="AJ25" i="5"/>
  <c r="AK25" i="5" s="1"/>
  <c r="AI39" i="5"/>
  <c r="AJ83" i="5"/>
  <c r="AL83" i="5" s="1"/>
  <c r="AI15" i="5"/>
  <c r="AI10" i="5"/>
  <c r="U104" i="22"/>
  <c r="AJ85" i="5"/>
  <c r="AL85" i="5" s="1"/>
  <c r="AI25" i="5"/>
  <c r="AI83" i="5"/>
  <c r="AI59" i="5"/>
  <c r="AJ39" i="5"/>
  <c r="AK39" i="5" s="1"/>
  <c r="AI9" i="5"/>
  <c r="AJ57" i="5"/>
  <c r="AM57" i="5" s="1"/>
  <c r="AI17" i="5"/>
  <c r="AI20" i="5"/>
  <c r="AO56" i="5" l="1"/>
  <c r="F252" i="26" s="1"/>
  <c r="F200" i="26"/>
  <c r="F95" i="26"/>
  <c r="AM63" i="5"/>
  <c r="AL63" i="5"/>
  <c r="AK63" i="5"/>
  <c r="AK48" i="5"/>
  <c r="AN48" i="5"/>
  <c r="AM48" i="5"/>
  <c r="AN15" i="5"/>
  <c r="AM59" i="5"/>
  <c r="AM20" i="5"/>
  <c r="AN59" i="5"/>
  <c r="AK59" i="5"/>
  <c r="AM10" i="5"/>
  <c r="AO30" i="5"/>
  <c r="AL20" i="5"/>
  <c r="AK20" i="5"/>
  <c r="AL15" i="5"/>
  <c r="AK15" i="5"/>
  <c r="AN9" i="5"/>
  <c r="AL9" i="5"/>
  <c r="AM9" i="5"/>
  <c r="AN10" i="5"/>
  <c r="AK10" i="5"/>
  <c r="AM33" i="5"/>
  <c r="AK33" i="5"/>
  <c r="AL33" i="5"/>
  <c r="AK17" i="5"/>
  <c r="AK11" i="5"/>
  <c r="AN78" i="5"/>
  <c r="AK78" i="5"/>
  <c r="AM78" i="5"/>
  <c r="AM17" i="5"/>
  <c r="AL17" i="5"/>
  <c r="AL11" i="5"/>
  <c r="AM11" i="5"/>
  <c r="AM25" i="5"/>
  <c r="AL25" i="5"/>
  <c r="AN25" i="5"/>
  <c r="AM83" i="5"/>
  <c r="AK83" i="5"/>
  <c r="AN83" i="5"/>
  <c r="AN57" i="5"/>
  <c r="AK85" i="5"/>
  <c r="AN85" i="5"/>
  <c r="AM85" i="5"/>
  <c r="AL39" i="5"/>
  <c r="AM39" i="5"/>
  <c r="AN39" i="5"/>
  <c r="AL57" i="5"/>
  <c r="AK57" i="5"/>
  <c r="F250" i="26" l="1"/>
  <c r="AO63" i="5"/>
  <c r="AO48" i="5"/>
  <c r="AO20" i="5"/>
  <c r="AO59" i="5"/>
  <c r="F251" i="26" s="1"/>
  <c r="AO15" i="5"/>
  <c r="AO9" i="5"/>
  <c r="AO10" i="5"/>
  <c r="AO33" i="5"/>
  <c r="AO78" i="5"/>
  <c r="AO17" i="5"/>
  <c r="AO11" i="5"/>
  <c r="AO25" i="5"/>
  <c r="AO83" i="5"/>
  <c r="F167" i="26" s="1"/>
  <c r="AO85" i="5"/>
  <c r="AO57" i="5"/>
  <c r="F50" i="26"/>
  <c r="AO39" i="5"/>
  <c r="AP14" i="5" l="1"/>
  <c r="AP55" i="5"/>
  <c r="AP27" i="5"/>
  <c r="AP79" i="5"/>
  <c r="AP84" i="5"/>
  <c r="AP80" i="5"/>
  <c r="AP43" i="5"/>
  <c r="AP67" i="5"/>
  <c r="AP82" i="5"/>
  <c r="AP32" i="5"/>
  <c r="AP64" i="5"/>
  <c r="AP69" i="5"/>
  <c r="AP31" i="5"/>
  <c r="AP54" i="5"/>
  <c r="AP45" i="5"/>
  <c r="AP44" i="5"/>
  <c r="F341" i="26"/>
  <c r="I333" i="26" s="1"/>
  <c r="AP51" i="5"/>
  <c r="AP36" i="5"/>
  <c r="AP53" i="5"/>
  <c r="AP49" i="5"/>
  <c r="AP26" i="5"/>
  <c r="AP47" i="5"/>
  <c r="AP22" i="5"/>
  <c r="AP21" i="5"/>
  <c r="AP65" i="5"/>
  <c r="AP60" i="5"/>
  <c r="AP35" i="5"/>
  <c r="AP28" i="5"/>
  <c r="AP70" i="5"/>
  <c r="AP77" i="5"/>
  <c r="AP73" i="5"/>
  <c r="AP34" i="5"/>
  <c r="AP7" i="5"/>
  <c r="F255" i="26"/>
  <c r="AP40" i="5"/>
  <c r="AP46" i="5"/>
  <c r="AP71" i="5"/>
  <c r="AP76" i="5"/>
  <c r="AP18" i="5"/>
  <c r="AP13" i="5"/>
  <c r="AP6" i="5"/>
  <c r="AP81" i="5"/>
  <c r="AP42" i="5"/>
  <c r="AP58" i="5"/>
  <c r="AP74" i="5"/>
  <c r="AP38" i="5"/>
  <c r="AP72" i="5"/>
  <c r="AP8" i="5"/>
  <c r="AP50" i="5"/>
  <c r="AP62" i="5"/>
  <c r="AP16" i="5"/>
  <c r="AP29" i="5"/>
  <c r="AP37" i="5"/>
  <c r="AP61" i="5"/>
  <c r="AP66" i="5"/>
  <c r="AP24" i="5"/>
  <c r="AP23" i="5"/>
  <c r="AP41" i="5"/>
  <c r="AP75" i="5"/>
  <c r="AP52" i="5"/>
  <c r="AP68" i="5"/>
  <c r="AP12" i="5"/>
  <c r="AP56" i="5"/>
  <c r="AP19" i="5"/>
  <c r="F192" i="26"/>
  <c r="AP11" i="5"/>
  <c r="AP17" i="5"/>
  <c r="F295" i="26"/>
  <c r="AP59" i="5"/>
  <c r="AP39" i="5"/>
  <c r="F94" i="26"/>
  <c r="I68" i="26" s="1"/>
  <c r="F124" i="26"/>
  <c r="AP57" i="5"/>
  <c r="AP25" i="5"/>
  <c r="F193" i="26"/>
  <c r="AP33" i="5"/>
  <c r="F196" i="26"/>
  <c r="F164" i="26"/>
  <c r="AP9" i="5"/>
  <c r="AP30" i="5"/>
  <c r="AP85" i="5"/>
  <c r="F49" i="26"/>
  <c r="AP78" i="5"/>
  <c r="F222" i="26"/>
  <c r="AP10" i="5"/>
  <c r="F119" i="26"/>
  <c r="AP20" i="5"/>
  <c r="AP63" i="5"/>
  <c r="F256" i="26"/>
  <c r="AP83" i="5"/>
  <c r="F169" i="26"/>
  <c r="AP15" i="5"/>
  <c r="F257" i="26"/>
  <c r="AP48" i="5"/>
  <c r="I112" i="26" l="1"/>
  <c r="I295" i="26"/>
  <c r="K295" i="26" s="1"/>
  <c r="C10" i="26" s="1"/>
  <c r="I192" i="26"/>
  <c r="I206" i="26"/>
  <c r="I140" i="26"/>
  <c r="I251" i="26"/>
  <c r="I41" i="26"/>
  <c r="K265" i="26"/>
  <c r="C9" i="26" l="1"/>
  <c r="K333" i="26"/>
  <c r="K192" i="26"/>
  <c r="K206" i="26"/>
  <c r="K41" i="26"/>
  <c r="C5" i="26" l="1"/>
  <c r="C13" i="26"/>
  <c r="C3" i="26"/>
  <c r="C4" i="26"/>
  <c r="K112" i="26"/>
  <c r="C12" i="26" s="1"/>
  <c r="K68" i="26"/>
  <c r="K140" i="26"/>
  <c r="C6" i="26" l="1"/>
  <c r="C7" i="26"/>
  <c r="O32" i="22"/>
  <c r="P32" i="22"/>
  <c r="R32" i="22" l="1"/>
  <c r="S32" i="22"/>
  <c r="T32" i="22"/>
  <c r="Q32" i="22"/>
  <c r="O151" i="22"/>
  <c r="P151" i="22"/>
  <c r="U32" i="22" l="1"/>
  <c r="R151" i="22"/>
  <c r="Q151" i="22"/>
  <c r="T151" i="22"/>
  <c r="S151" i="22"/>
  <c r="O66" i="22"/>
  <c r="P66" i="22"/>
  <c r="O118" i="22"/>
  <c r="P118" i="22"/>
  <c r="O25" i="22"/>
  <c r="P25" i="22"/>
  <c r="O40" i="22"/>
  <c r="P40" i="22"/>
  <c r="O70" i="22"/>
  <c r="P70" i="22"/>
  <c r="O46" i="22"/>
  <c r="P46" i="22"/>
  <c r="O74" i="22"/>
  <c r="P74" i="22"/>
  <c r="O102" i="22"/>
  <c r="P102" i="22"/>
  <c r="O68" i="22"/>
  <c r="P68" i="22"/>
  <c r="O14" i="22"/>
  <c r="P14" i="22"/>
  <c r="O155" i="22"/>
  <c r="P155" i="22"/>
  <c r="O15" i="22"/>
  <c r="P15" i="22"/>
  <c r="O107" i="22"/>
  <c r="P107" i="22"/>
  <c r="O84" i="22"/>
  <c r="P84" i="22"/>
  <c r="O142" i="22"/>
  <c r="P142" i="22"/>
  <c r="O94" i="22"/>
  <c r="P94" i="22"/>
  <c r="O85" i="22"/>
  <c r="P85" i="22"/>
  <c r="O50" i="22"/>
  <c r="P50" i="22"/>
  <c r="O121" i="22"/>
  <c r="P121" i="22"/>
  <c r="O89" i="22"/>
  <c r="P89" i="22"/>
  <c r="O75" i="22"/>
  <c r="P75" i="22"/>
  <c r="O13" i="22"/>
  <c r="P13" i="22"/>
  <c r="O37" i="22"/>
  <c r="P37" i="22"/>
  <c r="O86" i="22"/>
  <c r="P86" i="22"/>
  <c r="O77" i="22"/>
  <c r="P77" i="22"/>
  <c r="O126" i="22"/>
  <c r="P126" i="22"/>
  <c r="O99" i="22"/>
  <c r="P99" i="22"/>
  <c r="O69" i="22"/>
  <c r="P69" i="22"/>
  <c r="O28" i="22"/>
  <c r="P28" i="22"/>
  <c r="O53" i="22"/>
  <c r="P53" i="22"/>
  <c r="O26" i="22"/>
  <c r="P26" i="22"/>
  <c r="U151" i="22" l="1"/>
  <c r="R53" i="22"/>
  <c r="T53" i="22"/>
  <c r="Q53" i="22"/>
  <c r="S53" i="22"/>
  <c r="R69" i="22"/>
  <c r="Q69" i="22"/>
  <c r="S69" i="22"/>
  <c r="T69" i="22"/>
  <c r="R77" i="22"/>
  <c r="T77" i="22"/>
  <c r="Q77" i="22"/>
  <c r="S77" i="22"/>
  <c r="R37" i="22"/>
  <c r="Q37" i="22"/>
  <c r="S37" i="22"/>
  <c r="T37" i="22"/>
  <c r="R13" i="22"/>
  <c r="S13" i="22"/>
  <c r="T13" i="22"/>
  <c r="Q13" i="22"/>
  <c r="R121" i="22"/>
  <c r="Q121" i="22"/>
  <c r="S121" i="22"/>
  <c r="T121" i="22"/>
  <c r="R50" i="22"/>
  <c r="T50" i="22"/>
  <c r="Q50" i="22"/>
  <c r="S50" i="22"/>
  <c r="R85" i="22"/>
  <c r="S85" i="22"/>
  <c r="T85" i="22"/>
  <c r="Q85" i="22"/>
  <c r="R142" i="22"/>
  <c r="Q142" i="22"/>
  <c r="S142" i="22"/>
  <c r="T142" i="22"/>
  <c r="R107" i="22"/>
  <c r="T107" i="22"/>
  <c r="S107" i="22"/>
  <c r="Q107" i="22"/>
  <c r="R15" i="22"/>
  <c r="T15" i="22"/>
  <c r="Q15" i="22"/>
  <c r="S15" i="22"/>
  <c r="R155" i="22"/>
  <c r="T155" i="22"/>
  <c r="Q155" i="22"/>
  <c r="S155" i="22"/>
  <c r="R68" i="22"/>
  <c r="Q68" i="22"/>
  <c r="S68" i="22"/>
  <c r="T68" i="22"/>
  <c r="R74" i="22"/>
  <c r="T74" i="22"/>
  <c r="Q74" i="22"/>
  <c r="S74" i="22"/>
  <c r="R46" i="22"/>
  <c r="Q46" i="22"/>
  <c r="S46" i="22"/>
  <c r="T46" i="22"/>
  <c r="R25" i="22"/>
  <c r="S25" i="22"/>
  <c r="Q25" i="22"/>
  <c r="T25" i="22"/>
  <c r="R118" i="22"/>
  <c r="S118" i="22"/>
  <c r="Q118" i="22"/>
  <c r="T118" i="22"/>
  <c r="R26" i="22"/>
  <c r="S26" i="22"/>
  <c r="T26" i="22"/>
  <c r="Q26" i="22"/>
  <c r="R28" i="22"/>
  <c r="Q28" i="22"/>
  <c r="S28" i="22"/>
  <c r="T28" i="22"/>
  <c r="R99" i="22"/>
  <c r="S99" i="22"/>
  <c r="Q99" i="22"/>
  <c r="T99" i="22"/>
  <c r="R126" i="22"/>
  <c r="S126" i="22"/>
  <c r="Q126" i="22"/>
  <c r="T126" i="22"/>
  <c r="R86" i="22"/>
  <c r="T86" i="22"/>
  <c r="S86" i="22"/>
  <c r="Q86" i="22"/>
  <c r="R75" i="22"/>
  <c r="Q75" i="22"/>
  <c r="T75" i="22"/>
  <c r="S75" i="22"/>
  <c r="R89" i="22"/>
  <c r="T89" i="22"/>
  <c r="S89" i="22"/>
  <c r="Q89" i="22"/>
  <c r="R94" i="22"/>
  <c r="T94" i="22"/>
  <c r="S94" i="22"/>
  <c r="Q94" i="22"/>
  <c r="R84" i="22"/>
  <c r="S84" i="22"/>
  <c r="T84" i="22"/>
  <c r="Q84" i="22"/>
  <c r="R14" i="22"/>
  <c r="Q14" i="22"/>
  <c r="S14" i="22"/>
  <c r="T14" i="22"/>
  <c r="R102" i="22"/>
  <c r="Q102" i="22"/>
  <c r="S102" i="22"/>
  <c r="T102" i="22"/>
  <c r="R70" i="22"/>
  <c r="S70" i="22"/>
  <c r="T70" i="22"/>
  <c r="Q70" i="22"/>
  <c r="R40" i="22"/>
  <c r="S40" i="22"/>
  <c r="Q40" i="22"/>
  <c r="T40" i="22"/>
  <c r="R66" i="22"/>
  <c r="S66" i="22"/>
  <c r="Q66" i="22"/>
  <c r="T66" i="22"/>
  <c r="U102" i="22" l="1"/>
  <c r="U14" i="22"/>
  <c r="U68" i="22"/>
  <c r="U28" i="22"/>
  <c r="U13" i="22"/>
  <c r="U70" i="22"/>
  <c r="U84" i="22"/>
  <c r="U94" i="22"/>
  <c r="U89" i="22"/>
  <c r="U126" i="22"/>
  <c r="U118" i="22"/>
  <c r="U74" i="22"/>
  <c r="U15" i="22"/>
  <c r="U77" i="22"/>
  <c r="U53" i="22"/>
  <c r="U86" i="22"/>
  <c r="U37" i="22"/>
  <c r="U46" i="22"/>
  <c r="U40" i="22"/>
  <c r="U155" i="22"/>
  <c r="U25" i="22"/>
  <c r="U69" i="22"/>
  <c r="U99" i="22"/>
  <c r="U107" i="22"/>
  <c r="U75" i="22"/>
  <c r="U121" i="22"/>
  <c r="U142" i="22"/>
  <c r="U50" i="22"/>
  <c r="U26" i="22"/>
  <c r="U85" i="22"/>
  <c r="U66" i="22"/>
  <c r="J47" i="8" l="1"/>
  <c r="M47" i="8"/>
  <c r="P47" i="8"/>
  <c r="S47" i="8"/>
  <c r="V47" i="8"/>
  <c r="Y47" i="8"/>
  <c r="AB47" i="8"/>
  <c r="AE47" i="8"/>
  <c r="AH47" i="8"/>
  <c r="O43" i="19"/>
  <c r="P43" i="19"/>
  <c r="O56" i="21"/>
  <c r="P56" i="21"/>
  <c r="T56" i="21" l="1"/>
  <c r="Q56" i="21"/>
  <c r="S56" i="21"/>
  <c r="R56" i="21"/>
  <c r="Q43" i="19"/>
  <c r="T43" i="19"/>
  <c r="R43" i="19"/>
  <c r="S43" i="19"/>
  <c r="G47" i="8"/>
  <c r="AI47" i="8" s="1"/>
  <c r="U56" i="21" l="1"/>
  <c r="V67" i="21" s="1"/>
  <c r="U43" i="19"/>
  <c r="AJ47" i="8"/>
  <c r="V63" i="19" l="1"/>
  <c r="V77" i="19"/>
  <c r="V75" i="21"/>
  <c r="V52" i="21"/>
  <c r="V78" i="19"/>
  <c r="V50" i="19"/>
  <c r="V67" i="19"/>
  <c r="V28" i="19"/>
  <c r="V65" i="21"/>
  <c r="V45" i="21"/>
  <c r="V31" i="19"/>
  <c r="V47" i="19"/>
  <c r="V25" i="19"/>
  <c r="V80" i="19"/>
  <c r="V38" i="19"/>
  <c r="V58" i="19"/>
  <c r="V74" i="19"/>
  <c r="V17" i="21"/>
  <c r="V24" i="21"/>
  <c r="V69" i="21"/>
  <c r="V70" i="21"/>
  <c r="V42" i="21"/>
  <c r="V13" i="21"/>
  <c r="V28" i="21"/>
  <c r="V85" i="21"/>
  <c r="V57" i="19"/>
  <c r="V12" i="19"/>
  <c r="V22" i="21"/>
  <c r="V77" i="21"/>
  <c r="V60" i="19"/>
  <c r="V69" i="19"/>
  <c r="V16" i="19"/>
  <c r="V61" i="21"/>
  <c r="V31" i="21"/>
  <c r="V16" i="21"/>
  <c r="V13" i="19"/>
  <c r="V45" i="19"/>
  <c r="V54" i="19"/>
  <c r="V64" i="19"/>
  <c r="V59" i="19"/>
  <c r="V84" i="19"/>
  <c r="V11" i="21"/>
  <c r="V84" i="21"/>
  <c r="V58" i="21"/>
  <c r="V37" i="21"/>
  <c r="V82" i="21"/>
  <c r="V49" i="21"/>
  <c r="V37" i="19"/>
  <c r="V87" i="19"/>
  <c r="V88" i="19"/>
  <c r="V75" i="19"/>
  <c r="V39" i="21"/>
  <c r="V88" i="21"/>
  <c r="V86" i="21"/>
  <c r="V80" i="21"/>
  <c r="V10" i="19"/>
  <c r="V8" i="19"/>
  <c r="V9" i="21"/>
  <c r="V15" i="21"/>
  <c r="V22" i="19"/>
  <c r="V24" i="19"/>
  <c r="V27" i="19"/>
  <c r="V17" i="19"/>
  <c r="V42" i="19"/>
  <c r="V21" i="19"/>
  <c r="V32" i="21"/>
  <c r="V8" i="21"/>
  <c r="V29" i="21"/>
  <c r="V7" i="21"/>
  <c r="V51" i="21"/>
  <c r="V25" i="21"/>
  <c r="V76" i="19"/>
  <c r="V49" i="19"/>
  <c r="V36" i="21"/>
  <c r="V14" i="19"/>
  <c r="V53" i="19"/>
  <c r="V83" i="19"/>
  <c r="V29" i="19"/>
  <c r="V19" i="21"/>
  <c r="V44" i="21"/>
  <c r="V78" i="21"/>
  <c r="V38" i="21"/>
  <c r="V64" i="23"/>
  <c r="V39" i="19"/>
  <c r="V46" i="21"/>
  <c r="V36" i="19"/>
  <c r="V73" i="19"/>
  <c r="V48" i="21"/>
  <c r="V59" i="21"/>
  <c r="V72" i="19"/>
  <c r="V82" i="19"/>
  <c r="V66" i="19"/>
  <c r="V20" i="19"/>
  <c r="V79" i="19"/>
  <c r="V30" i="19"/>
  <c r="V86" i="19"/>
  <c r="V62" i="21"/>
  <c r="V50" i="21"/>
  <c r="V72" i="21"/>
  <c r="V12" i="21"/>
  <c r="V23" i="21"/>
  <c r="V76" i="21"/>
  <c r="V68" i="21"/>
  <c r="V40" i="19"/>
  <c r="V6" i="19"/>
  <c r="V20" i="21"/>
  <c r="V35" i="21"/>
  <c r="V32" i="19"/>
  <c r="V40" i="21"/>
  <c r="V23" i="19"/>
  <c r="V9" i="19"/>
  <c r="V19" i="19"/>
  <c r="V10" i="21"/>
  <c r="V33" i="21"/>
  <c r="V14" i="21"/>
  <c r="V61" i="19"/>
  <c r="V70" i="19"/>
  <c r="V71" i="21"/>
  <c r="V66" i="21"/>
  <c r="V56" i="19"/>
  <c r="V41" i="19"/>
  <c r="V41" i="21"/>
  <c r="V63" i="21"/>
  <c r="V43" i="19"/>
  <c r="V7" i="19"/>
  <c r="V46" i="19"/>
  <c r="V81" i="19"/>
  <c r="V71" i="19"/>
  <c r="V65" i="19"/>
  <c r="V44" i="19"/>
  <c r="V26" i="19"/>
  <c r="V11" i="19"/>
  <c r="V51" i="19"/>
  <c r="V33" i="19"/>
  <c r="V35" i="19"/>
  <c r="V18" i="19"/>
  <c r="V15" i="19"/>
  <c r="V34" i="19"/>
  <c r="V85" i="19"/>
  <c r="V52" i="19"/>
  <c r="V55" i="19"/>
  <c r="V68" i="19"/>
  <c r="V48" i="19"/>
  <c r="V62" i="19"/>
  <c r="V55" i="21"/>
  <c r="V18" i="21"/>
  <c r="V83" i="21"/>
  <c r="V26" i="21"/>
  <c r="V56" i="21"/>
  <c r="V64" i="21"/>
  <c r="V43" i="21"/>
  <c r="V34" i="21"/>
  <c r="V21" i="21"/>
  <c r="V73" i="21"/>
  <c r="V30" i="21"/>
  <c r="V74" i="21"/>
  <c r="V79" i="21"/>
  <c r="V57" i="21"/>
  <c r="V6" i="21"/>
  <c r="V47" i="21"/>
  <c r="V27" i="21"/>
  <c r="V53" i="21"/>
  <c r="V60" i="21"/>
  <c r="V54" i="21"/>
  <c r="V81" i="21"/>
  <c r="V87" i="21"/>
  <c r="AN47" i="8"/>
  <c r="AM47" i="8"/>
  <c r="AL47" i="8"/>
  <c r="AK47" i="8"/>
  <c r="AO47" i="8" l="1"/>
  <c r="AP76" i="8" l="1"/>
  <c r="AP60" i="8"/>
  <c r="AP68" i="8"/>
  <c r="AP79" i="8"/>
  <c r="AP59" i="8"/>
  <c r="AP49" i="8"/>
  <c r="G237" i="26"/>
  <c r="AP83" i="8"/>
  <c r="AP74" i="8"/>
  <c r="AP17" i="8"/>
  <c r="AP39" i="8"/>
  <c r="AP22" i="8"/>
  <c r="AP28" i="8"/>
  <c r="AP30" i="8"/>
  <c r="AP61" i="8"/>
  <c r="AP18" i="8"/>
  <c r="AP66" i="8"/>
  <c r="AP55" i="8"/>
  <c r="AP51" i="8"/>
  <c r="AP14" i="8"/>
  <c r="AP56" i="8"/>
  <c r="AP72" i="8"/>
  <c r="AP57" i="8"/>
  <c r="AP85" i="8"/>
  <c r="AP87" i="8"/>
  <c r="AP12" i="8"/>
  <c r="AP36" i="8"/>
  <c r="AP75" i="8"/>
  <c r="AP88" i="8"/>
  <c r="AP8" i="8"/>
  <c r="AP25" i="8"/>
  <c r="AP10" i="8"/>
  <c r="AP7" i="8"/>
  <c r="AP35" i="8"/>
  <c r="AP9" i="8"/>
  <c r="AP33" i="8"/>
  <c r="AP26" i="8"/>
  <c r="AP45" i="8"/>
  <c r="AP48" i="8"/>
  <c r="AP81" i="8"/>
  <c r="AP20" i="8"/>
  <c r="AP31" i="8"/>
  <c r="AP41" i="8"/>
  <c r="AP69" i="8"/>
  <c r="AP64" i="8"/>
  <c r="AP44" i="8"/>
  <c r="AP23" i="8"/>
  <c r="AP77" i="8"/>
  <c r="AP13" i="8"/>
  <c r="AP80" i="8"/>
  <c r="AP82" i="8"/>
  <c r="AP62" i="8"/>
  <c r="AP38" i="8"/>
  <c r="AP16" i="8"/>
  <c r="AP34" i="8"/>
  <c r="AP71" i="8"/>
  <c r="AP15" i="8"/>
  <c r="AP24" i="8"/>
  <c r="AP11" i="8"/>
  <c r="AP63" i="8"/>
  <c r="G248" i="26"/>
  <c r="AP54" i="8"/>
  <c r="AP46" i="8"/>
  <c r="AP47" i="8"/>
  <c r="AP29" i="8"/>
  <c r="AP84" i="8"/>
  <c r="AP50" i="8"/>
  <c r="AP53" i="8"/>
  <c r="AP67" i="8"/>
  <c r="AP52" i="8"/>
  <c r="AP42" i="8"/>
  <c r="AP37" i="8"/>
  <c r="AP65" i="8"/>
  <c r="AP27" i="8"/>
  <c r="AP73" i="8"/>
  <c r="AP40" i="8"/>
  <c r="AP43" i="8"/>
  <c r="AP86" i="8"/>
  <c r="AP21" i="8"/>
  <c r="AP78" i="8"/>
  <c r="AP32" i="8"/>
  <c r="AP70" i="8"/>
  <c r="AP6" i="8"/>
  <c r="AP58" i="8"/>
  <c r="AP19" i="8"/>
  <c r="J251" i="26" l="1"/>
  <c r="K251" i="26" s="1"/>
  <c r="L319" i="26" s="1"/>
  <c r="O44" i="22"/>
  <c r="P44" i="22"/>
  <c r="L251" i="26" l="1"/>
  <c r="L41" i="26"/>
  <c r="L265" i="26"/>
  <c r="L140" i="26"/>
  <c r="L68" i="26"/>
  <c r="L333" i="26"/>
  <c r="L192" i="26"/>
  <c r="L295" i="26"/>
  <c r="L112" i="26"/>
  <c r="L206" i="26"/>
  <c r="C8" i="26"/>
  <c r="R44" i="22"/>
  <c r="S44" i="22"/>
  <c r="Q44" i="22"/>
  <c r="T44" i="22"/>
  <c r="U44" i="22" l="1"/>
  <c r="V140" i="22" l="1"/>
  <c r="V138" i="22"/>
  <c r="V149" i="22"/>
  <c r="V123" i="22"/>
  <c r="V139" i="22"/>
  <c r="V162" i="22"/>
  <c r="V11" i="22"/>
  <c r="V127" i="22"/>
  <c r="V22" i="22"/>
  <c r="V130" i="22"/>
  <c r="V55" i="22"/>
  <c r="V141" i="22"/>
  <c r="V83" i="22"/>
  <c r="V136" i="22"/>
  <c r="V159" i="22"/>
  <c r="V161" i="22"/>
  <c r="V114" i="22"/>
  <c r="V163" i="22"/>
  <c r="V35" i="22"/>
  <c r="V80" i="22"/>
  <c r="V82" i="22"/>
  <c r="V132" i="22"/>
  <c r="V144" i="22"/>
  <c r="V150" i="22"/>
  <c r="V135" i="22"/>
  <c r="V67" i="22"/>
  <c r="V20" i="22"/>
  <c r="V57" i="22"/>
  <c r="V110" i="22"/>
  <c r="V36" i="22"/>
  <c r="V78" i="22"/>
  <c r="V64" i="22"/>
  <c r="V65" i="22"/>
  <c r="V34" i="22"/>
  <c r="V49" i="22"/>
  <c r="V120" i="22"/>
  <c r="V153" i="22"/>
  <c r="V19" i="22"/>
  <c r="V106" i="22"/>
  <c r="V121" i="22"/>
  <c r="V109" i="22"/>
  <c r="V122" i="22"/>
  <c r="V87" i="22"/>
  <c r="V52" i="22"/>
  <c r="V129" i="22"/>
  <c r="V125" i="22"/>
  <c r="V143" i="22"/>
  <c r="V111" i="22"/>
  <c r="V81" i="22"/>
  <c r="V6" i="22"/>
  <c r="V41" i="22"/>
  <c r="V45" i="22"/>
  <c r="V27" i="22"/>
  <c r="V157" i="22"/>
  <c r="V7" i="22"/>
  <c r="V76" i="22"/>
  <c r="V160" i="22"/>
  <c r="V156" i="22"/>
  <c r="V42" i="22"/>
  <c r="V23" i="22"/>
  <c r="V95" i="22"/>
  <c r="V158" i="22"/>
  <c r="V116" i="22"/>
  <c r="V72" i="22"/>
  <c r="V61" i="22"/>
  <c r="V63" i="22"/>
  <c r="V148" i="22"/>
  <c r="V33" i="22"/>
  <c r="V16" i="22"/>
  <c r="V146" i="22"/>
  <c r="V21" i="22"/>
  <c r="V8" i="22"/>
  <c r="V137" i="22"/>
  <c r="V96" i="22"/>
  <c r="V56" i="22"/>
  <c r="V164" i="22"/>
  <c r="V17" i="22"/>
  <c r="V145" i="22"/>
  <c r="V115" i="22"/>
  <c r="V154" i="22"/>
  <c r="V104" i="22"/>
  <c r="V112" i="22"/>
  <c r="V98" i="22"/>
  <c r="V79" i="22"/>
  <c r="V147" i="22"/>
  <c r="V51" i="22"/>
  <c r="V91" i="22"/>
  <c r="V38" i="22"/>
  <c r="V97" i="22"/>
  <c r="V58" i="22"/>
  <c r="V48" i="22"/>
  <c r="V43" i="22"/>
  <c r="V117" i="22"/>
  <c r="V101" i="22"/>
  <c r="V24" i="22"/>
  <c r="V152" i="22"/>
  <c r="V105" i="22"/>
  <c r="V90" i="22"/>
  <c r="V165" i="22"/>
  <c r="V31" i="22"/>
  <c r="V103" i="22"/>
  <c r="V73" i="22"/>
  <c r="V59" i="22"/>
  <c r="V18" i="22"/>
  <c r="V119" i="22"/>
  <c r="V128" i="22"/>
  <c r="V71" i="22"/>
  <c r="V50" i="22"/>
  <c r="V62" i="22"/>
  <c r="V124" i="22"/>
  <c r="V108" i="22"/>
  <c r="V13" i="22"/>
  <c r="V85" i="22"/>
  <c r="V39" i="22"/>
  <c r="V113" i="22"/>
  <c r="V134" i="22"/>
  <c r="V60" i="22"/>
  <c r="V54" i="22"/>
  <c r="V10" i="22"/>
  <c r="V133" i="22"/>
  <c r="V85" i="20"/>
  <c r="V83" i="20"/>
  <c r="V8" i="20"/>
  <c r="V44" i="22"/>
  <c r="V29" i="22"/>
  <c r="V70" i="22"/>
  <c r="V69" i="22"/>
  <c r="V88" i="22"/>
  <c r="V89" i="22"/>
  <c r="V155" i="22"/>
  <c r="V77" i="22"/>
  <c r="V84" i="22"/>
  <c r="V40" i="22"/>
  <c r="V93" i="22"/>
  <c r="V15" i="22"/>
  <c r="V14" i="22"/>
  <c r="V86" i="22"/>
  <c r="V126" i="22"/>
  <c r="V74" i="22"/>
  <c r="V102" i="22"/>
  <c r="V9" i="22"/>
  <c r="V30" i="22"/>
  <c r="V92" i="22"/>
  <c r="V99" i="22"/>
  <c r="V37" i="22"/>
  <c r="V75" i="22"/>
  <c r="V28" i="22"/>
  <c r="V25" i="22"/>
  <c r="V53" i="22"/>
  <c r="V26" i="22"/>
  <c r="V66" i="22"/>
  <c r="V118" i="22"/>
  <c r="V32" i="22"/>
  <c r="V142" i="22"/>
  <c r="V107" i="22"/>
  <c r="V46" i="22"/>
  <c r="V100" i="22"/>
  <c r="V94" i="22"/>
  <c r="V68" i="22"/>
  <c r="V47" i="22"/>
  <c r="V151" i="22"/>
  <c r="V12" i="22"/>
  <c r="V131" i="22"/>
  <c r="V28" i="20"/>
  <c r="V73" i="20"/>
  <c r="V42" i="20"/>
  <c r="V141" i="20"/>
  <c r="V101" i="20"/>
  <c r="V65" i="20"/>
  <c r="V62" i="20"/>
  <c r="V11" i="20"/>
  <c r="V89" i="20"/>
  <c r="V150" i="20"/>
  <c r="V76" i="20"/>
  <c r="V10" i="20"/>
  <c r="V107" i="20"/>
  <c r="V44" i="20"/>
  <c r="V106" i="20"/>
  <c r="V55" i="20"/>
  <c r="V48" i="20"/>
  <c r="V16" i="20"/>
  <c r="V30" i="20"/>
  <c r="V144" i="20"/>
  <c r="V133" i="20"/>
  <c r="V66" i="20"/>
  <c r="V131" i="20"/>
  <c r="V41" i="20"/>
  <c r="V86" i="20"/>
  <c r="V31" i="20"/>
  <c r="V94" i="20"/>
  <c r="V14" i="20"/>
  <c r="V92" i="20"/>
  <c r="V116" i="20"/>
  <c r="V52" i="20"/>
  <c r="V23" i="20"/>
  <c r="V109" i="20"/>
  <c r="V138" i="20"/>
  <c r="V54" i="20"/>
  <c r="V81" i="20"/>
  <c r="V90" i="20"/>
  <c r="V17" i="20"/>
  <c r="V41" i="24" l="1"/>
</calcChain>
</file>

<file path=xl/sharedStrings.xml><?xml version="1.0" encoding="utf-8"?>
<sst xmlns="http://schemas.openxmlformats.org/spreadsheetml/2006/main" count="2968" uniqueCount="440">
  <si>
    <t>Club de licence</t>
  </si>
  <si>
    <t>Index</t>
  </si>
  <si>
    <t>Cardona Christian</t>
  </si>
  <si>
    <t>Davignon Philippe</t>
  </si>
  <si>
    <t>Girault Robert</t>
  </si>
  <si>
    <t>Cap D'Agde</t>
  </si>
  <si>
    <t>Pannetier Sylvain</t>
  </si>
  <si>
    <t>St Thomas</t>
  </si>
  <si>
    <t>Boussat Francis</t>
  </si>
  <si>
    <t>Ste Rose</t>
  </si>
  <si>
    <t>NOM PRENOM</t>
  </si>
  <si>
    <t>Maurel Simon</t>
  </si>
  <si>
    <t>Senon Jean</t>
  </si>
  <si>
    <t>Pareja Jean Michel</t>
  </si>
  <si>
    <t>Fontcaude</t>
  </si>
  <si>
    <t>Heiz Patrice</t>
  </si>
  <si>
    <t>Nimes Vacquer.</t>
  </si>
  <si>
    <t>Rousseau Patrick</t>
  </si>
  <si>
    <t>Grande Motte</t>
  </si>
  <si>
    <t>Leweurs Jean-Paul</t>
  </si>
  <si>
    <t>Aupetitgendre Michel</t>
  </si>
  <si>
    <t>Pradat Patrice</t>
  </si>
  <si>
    <t>Cardona Francoise</t>
  </si>
  <si>
    <t>D</t>
  </si>
  <si>
    <t>Enard Jean-Louis</t>
  </si>
  <si>
    <t>D Aleyrac Jacques</t>
  </si>
  <si>
    <t>Colin Christian</t>
  </si>
  <si>
    <t>Berscheid Etienne</t>
  </si>
  <si>
    <t>Decocq Philippe</t>
  </si>
  <si>
    <t>Thierry Daniel</t>
  </si>
  <si>
    <t>Baragnon Bernard</t>
  </si>
  <si>
    <t>Carre Marie-Annick</t>
  </si>
  <si>
    <t>Gangnery Joel</t>
  </si>
  <si>
    <t xml:space="preserve">Cap D'Agde </t>
  </si>
  <si>
    <t>RANG</t>
  </si>
  <si>
    <t>Nimes Vacqu..</t>
  </si>
  <si>
    <t>JOUE</t>
  </si>
  <si>
    <t>Total BRUT NET</t>
  </si>
  <si>
    <t>IDX</t>
  </si>
  <si>
    <t xml:space="preserve">   + BAS SCORE 2</t>
  </si>
  <si>
    <t xml:space="preserve">   + BAS SCORE 1</t>
  </si>
  <si>
    <t xml:space="preserve">   + BAS SCORE 3</t>
  </si>
  <si>
    <t>Catégories</t>
  </si>
  <si>
    <t>BRUT</t>
  </si>
  <si>
    <t>Total</t>
  </si>
  <si>
    <t>NET</t>
  </si>
  <si>
    <t xml:space="preserve"> + BAS SCORE 2</t>
  </si>
  <si>
    <t xml:space="preserve">  + BAS SCORE 1</t>
  </si>
  <si>
    <t>NOMS PRENOMS</t>
  </si>
  <si>
    <t>CLUB DE LICENCE</t>
  </si>
  <si>
    <t>BRUT + NET</t>
  </si>
  <si>
    <t>Casteran Didier</t>
  </si>
  <si>
    <t>Nain Bernard</t>
  </si>
  <si>
    <t>Borne André</t>
  </si>
  <si>
    <t>Benmalek Mohamed</t>
  </si>
  <si>
    <t>Millet Patrice</t>
  </si>
  <si>
    <t>Brut</t>
  </si>
  <si>
    <t>Net</t>
  </si>
  <si>
    <t>B+N</t>
  </si>
  <si>
    <t>CLASSEMENT</t>
  </si>
  <si>
    <t>Loisil Evelyne</t>
  </si>
  <si>
    <t>TOTAL</t>
  </si>
  <si>
    <t>LA GRANDE MOTTE</t>
  </si>
  <si>
    <t>LE CAP D'AGDE</t>
  </si>
  <si>
    <t>SAINT THOMAS</t>
  </si>
  <si>
    <t>FONTCAUDE</t>
  </si>
  <si>
    <t>SAINTE ROSE</t>
  </si>
  <si>
    <t>VACQUEROLLES</t>
  </si>
  <si>
    <t>SAINT CYPRIEN</t>
  </si>
  <si>
    <t>CAMPAGNE</t>
  </si>
  <si>
    <t>CLASSEMENT PAR EQUIPE</t>
  </si>
  <si>
    <t>Combes Patrick</t>
  </si>
  <si>
    <t>Pts</t>
  </si>
  <si>
    <t>Dominiak Bernard</t>
  </si>
  <si>
    <t>Paris Pereira José</t>
  </si>
  <si>
    <t>Terme Jean-Yves</t>
  </si>
  <si>
    <t>Gauffres Jean</t>
  </si>
  <si>
    <t>Ferrier Geneviève</t>
  </si>
  <si>
    <t>Vergès Jacqueline</t>
  </si>
  <si>
    <t>Campagne</t>
  </si>
  <si>
    <t>Vergès Jean-Louis</t>
  </si>
  <si>
    <t>Pic Saint Loup</t>
  </si>
  <si>
    <t>PIC SAINT LOUP</t>
  </si>
  <si>
    <t>1ère</t>
  </si>
  <si>
    <t>2ème</t>
  </si>
  <si>
    <t>3ème</t>
  </si>
  <si>
    <t>Blanc Maurice</t>
  </si>
  <si>
    <t>Clément Marie-Odile</t>
  </si>
  <si>
    <t>CARCASSONNE</t>
  </si>
  <si>
    <t>PIC ST LOUP</t>
  </si>
  <si>
    <t>Fontes Chantal</t>
  </si>
  <si>
    <t>Combes Christiane</t>
  </si>
  <si>
    <t>Dominiak Marie</t>
  </si>
  <si>
    <t>Guillemaud Jack</t>
  </si>
  <si>
    <t>Varillon Dominique</t>
  </si>
  <si>
    <t>Crouzet Maddy</t>
  </si>
  <si>
    <t>Hamel Michel</t>
  </si>
  <si>
    <t>Wallet Gérard</t>
  </si>
  <si>
    <t>Dollat Robert</t>
  </si>
  <si>
    <t>Donnelly Paul</t>
  </si>
  <si>
    <t>Varillon Pierre</t>
  </si>
  <si>
    <t>Bertrand Yves</t>
  </si>
  <si>
    <t>Saez Denis</t>
  </si>
  <si>
    <t>Tognazzoni Jean-Charles</t>
  </si>
  <si>
    <t>Barré Jean-Paul</t>
  </si>
  <si>
    <t>Michalski Michèle</t>
  </si>
  <si>
    <t>Giacomotto Bruno</t>
  </si>
  <si>
    <t>Classement</t>
  </si>
  <si>
    <t>Bourgeaiseau Alain</t>
  </si>
  <si>
    <t>Diascorn Corentin</t>
  </si>
  <si>
    <t>Thibeaudeau Patrick</t>
  </si>
  <si>
    <t>Bauerle Lothair</t>
  </si>
  <si>
    <t>Haas Véronique</t>
  </si>
  <si>
    <t>Sobecki Christine</t>
  </si>
  <si>
    <t>Vandanjon Didier</t>
  </si>
  <si>
    <t>Vuillerme Michel</t>
  </si>
  <si>
    <t>Comet Michel</t>
  </si>
  <si>
    <t>Chapuis Pierre</t>
  </si>
  <si>
    <t>Faure Philippe</t>
  </si>
  <si>
    <t>Sobecki Philippe</t>
  </si>
  <si>
    <t>Botto France</t>
  </si>
  <si>
    <t>Brault Christian</t>
  </si>
  <si>
    <t>Nicolas Guy</t>
  </si>
  <si>
    <t>Drillon Alain</t>
  </si>
  <si>
    <t xml:space="preserve">Fustinoni Jean-Luc </t>
  </si>
  <si>
    <t>Saint Cyprien</t>
  </si>
  <si>
    <t>Hooghe Alain</t>
  </si>
  <si>
    <t>Sébastian Jean-François</t>
  </si>
  <si>
    <t>Guerrier Bernard</t>
  </si>
  <si>
    <t>CAP D'AGDE</t>
  </si>
  <si>
    <t>Jeudi 27 avril</t>
  </si>
  <si>
    <t xml:space="preserve">   + BAS SCORE 4</t>
  </si>
  <si>
    <t xml:space="preserve"> + BAS SCORE 3</t>
  </si>
  <si>
    <t xml:space="preserve"> + BAS SCORE 4</t>
  </si>
  <si>
    <t>TOTAL SUR LES 5  MEILLEURES RENCONTRES</t>
  </si>
  <si>
    <t>TOTAL : 5 MEILLEURES RENCONTRES</t>
  </si>
  <si>
    <t>Total BRUT+NET</t>
  </si>
  <si>
    <t>SENIORS 3 MESSIEURS</t>
  </si>
  <si>
    <t>SENIORS 2 DAMES</t>
  </si>
  <si>
    <t>SENIORS 2 HOMMES</t>
  </si>
  <si>
    <t>CLUB DE
LICENCE</t>
  </si>
  <si>
    <t>GRANDE MOTTE</t>
  </si>
  <si>
    <t>Bernigolle Isabelle</t>
  </si>
  <si>
    <t>Rutkowski Michèle</t>
  </si>
  <si>
    <t>Buzan Christine</t>
  </si>
  <si>
    <t xml:space="preserve">Saint Cyprien </t>
  </si>
  <si>
    <t>Uzès</t>
  </si>
  <si>
    <t>Revol Martine</t>
  </si>
  <si>
    <t>Ayraud Jean-Nicolas</t>
  </si>
  <si>
    <t>Lefèvre Pierre</t>
  </si>
  <si>
    <t>Buzan Xavier</t>
  </si>
  <si>
    <t>Tkaczuk Guy</t>
  </si>
  <si>
    <t>Negre Christian</t>
  </si>
  <si>
    <t>Bernigolle Bernard</t>
  </si>
  <si>
    <t>Izera Denis</t>
  </si>
  <si>
    <t>Ansoud Bruno</t>
  </si>
  <si>
    <t>Bauchu Jean-Yves</t>
  </si>
  <si>
    <t>André Hubert</t>
  </si>
  <si>
    <t>Ferrier Mizou</t>
  </si>
  <si>
    <t>Lantero Catherine</t>
  </si>
  <si>
    <t>Natali Jean-Marc</t>
  </si>
  <si>
    <t>Coste Frédéric</t>
  </si>
  <si>
    <t>Pelofi Pierre</t>
  </si>
  <si>
    <t>Robert Xavier</t>
  </si>
  <si>
    <t>UZES</t>
  </si>
  <si>
    <t>Pinelli Danielle</t>
  </si>
  <si>
    <t>Sébastian Michèle</t>
  </si>
  <si>
    <t>Dessagne Alain</t>
  </si>
  <si>
    <t>Molveaux Michel</t>
  </si>
  <si>
    <t>Denton-Thompson Angela</t>
  </si>
  <si>
    <t>Thornley Brian</t>
  </si>
  <si>
    <t>Betourne Olivier</t>
  </si>
  <si>
    <t>Jeanvoine Roland</t>
  </si>
  <si>
    <t>Guennou Jean-Yves</t>
  </si>
  <si>
    <t>Lamboley Marc</t>
  </si>
  <si>
    <t>Mimard Jacques</t>
  </si>
  <si>
    <t>3 S2H + 1 D +  1 S3H</t>
  </si>
  <si>
    <t>S2H</t>
  </si>
  <si>
    <t>S3H</t>
  </si>
  <si>
    <t>CLASSEMENT DES  EQUIPES</t>
  </si>
  <si>
    <t>De Viegas Laura</t>
  </si>
  <si>
    <t>Hervelin Dominique</t>
  </si>
  <si>
    <t>Rousseau Philippe</t>
  </si>
  <si>
    <t>Poty Jean-Claude</t>
  </si>
  <si>
    <t>Julien Monique</t>
  </si>
  <si>
    <t>Julien Bruno</t>
  </si>
  <si>
    <t>Revol Serge</t>
  </si>
  <si>
    <t>Dubois Alex</t>
  </si>
  <si>
    <t>Grellet Catherine</t>
  </si>
  <si>
    <t>Lefèvre Denise</t>
  </si>
  <si>
    <t>Forgiarini Maurice</t>
  </si>
  <si>
    <t>1er</t>
  </si>
  <si>
    <t>CLASSEMENT GENERAL
PAR EQUIPE</t>
  </si>
  <si>
    <t xml:space="preserve">FONTCAUDE
</t>
  </si>
  <si>
    <t xml:space="preserve">VACQUEROLLES
</t>
  </si>
  <si>
    <t xml:space="preserve">SAINT THOMAS
</t>
  </si>
  <si>
    <t xml:space="preserve">CARCASSONNE
</t>
  </si>
  <si>
    <t xml:space="preserve">PIC SAINT LOUP
</t>
  </si>
  <si>
    <t xml:space="preserve">CAMPAGNE
</t>
  </si>
  <si>
    <t xml:space="preserve">SAINT CYPRIEN
</t>
  </si>
  <si>
    <t xml:space="preserve">CAP D'AGDE
</t>
  </si>
  <si>
    <t xml:space="preserve">GRANDE MOTTE
FINALE
</t>
  </si>
  <si>
    <t xml:space="preserve">LA GRANDE MOTTE
FINALE
</t>
  </si>
  <si>
    <t>Coquart Sylvain</t>
  </si>
  <si>
    <t>Eeuwaert Jean-Pierre</t>
  </si>
  <si>
    <t>Collat Marc</t>
  </si>
  <si>
    <t>Lefranc Jacqueline</t>
  </si>
  <si>
    <t>Eeuwaert Denise</t>
  </si>
  <si>
    <t>Bascou Catherine</t>
  </si>
  <si>
    <t>Marquaille Véronique</t>
  </si>
  <si>
    <t>Picard Sabine</t>
  </si>
  <si>
    <t>Montagnani Paul</t>
  </si>
  <si>
    <t>Rodenas Philippe</t>
  </si>
  <si>
    <t>Boyé Jacques</t>
  </si>
  <si>
    <t>Dillet Gilbert</t>
  </si>
  <si>
    <t>Duffaut Marc</t>
  </si>
  <si>
    <t>Giorgi Michel</t>
  </si>
  <si>
    <t>Thomas Henri</t>
  </si>
  <si>
    <t>Lévêque Corinne</t>
  </si>
  <si>
    <t>Bialas Bruno</t>
  </si>
  <si>
    <t>Clément Eric</t>
  </si>
  <si>
    <t>Fernandez Michel</t>
  </si>
  <si>
    <t>Mary Pierre-François</t>
  </si>
  <si>
    <t>Sitte Dider</t>
  </si>
  <si>
    <t>Valat Stéphane</t>
  </si>
  <si>
    <t>Nourault Didier</t>
  </si>
  <si>
    <t>Cabanel Jean-Marc</t>
  </si>
  <si>
    <t>Truchet Guy</t>
  </si>
  <si>
    <t>Rodriguez Jean-Bernard</t>
  </si>
  <si>
    <t>Fournil Mousse Dominique</t>
  </si>
  <si>
    <t>Allègre Philippe</t>
  </si>
  <si>
    <t>Gadelle Philippe</t>
  </si>
  <si>
    <t>Christen René</t>
  </si>
  <si>
    <t>Mc Cartan Patrick</t>
  </si>
  <si>
    <t>Dubois de Matteis Pierre</t>
  </si>
  <si>
    <t>Spence Stuart</t>
  </si>
  <si>
    <t>Billerey Eric</t>
  </si>
  <si>
    <t>Arnoult Emmanuel</t>
  </si>
  <si>
    <t>Weber Jean-Claude</t>
  </si>
  <si>
    <t>Choi-Cosaert Janghoon</t>
  </si>
  <si>
    <t>Garrouste Jean-Luc</t>
  </si>
  <si>
    <t>Brument Dominique</t>
  </si>
  <si>
    <t>Rabillard Jean-louis</t>
  </si>
  <si>
    <t>Gérardin Nathalie</t>
  </si>
  <si>
    <t>Ledru-Ghirardi Alain</t>
  </si>
  <si>
    <t>Leymarie Pierre</t>
  </si>
  <si>
    <t>Guilmain Pascal</t>
  </si>
  <si>
    <t>Rousselin Yves</t>
  </si>
  <si>
    <t>Frilley Jacqueline</t>
  </si>
  <si>
    <t>Auberger Patricia</t>
  </si>
  <si>
    <t>Maroto Hélène</t>
  </si>
  <si>
    <t>Beaufils Gérard</t>
  </si>
  <si>
    <t>Mairot Bernard</t>
  </si>
  <si>
    <t>Durupt Marie-Christien</t>
  </si>
  <si>
    <t>Guillosson Philippe</t>
  </si>
  <si>
    <t>Weber Sylvie-Anne</t>
  </si>
  <si>
    <t>Maury François</t>
  </si>
  <si>
    <t>Jutier Arnault</t>
  </si>
  <si>
    <t>Castanheira Antonio</t>
  </si>
  <si>
    <t>Mc Auliffe Léo</t>
  </si>
  <si>
    <t>Carmignac Jean-Luc</t>
  </si>
  <si>
    <t>Barral Daniel</t>
  </si>
  <si>
    <t>Chatelin Alain</t>
  </si>
  <si>
    <t>Louboutin Marie</t>
  </si>
  <si>
    <t>Laugier Thierry</t>
  </si>
  <si>
    <t>Coutts Steven</t>
  </si>
  <si>
    <t>Blanc Gérard</t>
  </si>
  <si>
    <t>Orcel Philippe</t>
  </si>
  <si>
    <t>Weick Régis</t>
  </si>
  <si>
    <t>Ternisien Didier</t>
  </si>
  <si>
    <t>Leysens Catherine</t>
  </si>
  <si>
    <t>Tessier Philippe</t>
  </si>
  <si>
    <t>Tourtoulon Marc</t>
  </si>
  <si>
    <t>Tessier Isabelle</t>
  </si>
  <si>
    <t>PALMARES CIRCUIT SENIORS II et III 2025</t>
  </si>
  <si>
    <t>CLASSEMENT GENERALFEMMES
BRUT</t>
  </si>
  <si>
    <t>CLASSEMENT GENERAL FEMMES
NET</t>
  </si>
  <si>
    <t>CLASSEMENT GENERAL HOMMES DEPART BLEU
BRUT</t>
  </si>
  <si>
    <t>CLASSEMENT GENERAL HOMMES DEPART BLEU
NET</t>
  </si>
  <si>
    <t>CLASSEMENT GENERAL HOMMES DEPART JAUNE
BRUT</t>
  </si>
  <si>
    <t>Poux Chantal</t>
  </si>
  <si>
    <t>Dassiou Patricia</t>
  </si>
  <si>
    <t>Van Peteghem Marie</t>
  </si>
  <si>
    <t>Gueguen Monique</t>
  </si>
  <si>
    <t>Louboutin-Croc Jean-Patrick</t>
  </si>
  <si>
    <t>Sorbier Alain</t>
  </si>
  <si>
    <t>Van Peteghem Christian</t>
  </si>
  <si>
    <t>Girard Jean-Louis</t>
  </si>
  <si>
    <t>Gondy Pierre</t>
  </si>
  <si>
    <t>Cunningham Steve</t>
  </si>
  <si>
    <t>Rouquette Bernard</t>
  </si>
  <si>
    <t>Edelman Jean-François</t>
  </si>
  <si>
    <t>Artigau Laurent</t>
  </si>
  <si>
    <t>Egea Patrick</t>
  </si>
  <si>
    <t>Legendre Marc</t>
  </si>
  <si>
    <t>Breand Philippe</t>
  </si>
  <si>
    <t>Liger Richard</t>
  </si>
  <si>
    <t>Brondeau Patrick</t>
  </si>
  <si>
    <t>Billon Daniel</t>
  </si>
  <si>
    <t>Guillotin Henri</t>
  </si>
  <si>
    <t>Couteau Alain</t>
  </si>
  <si>
    <t>SENIORS 2 et 3
2025</t>
  </si>
  <si>
    <t>Pfister Jean-Pierre</t>
  </si>
  <si>
    <t>Hecquet Nicolas</t>
  </si>
  <si>
    <t>Vache Alain</t>
  </si>
  <si>
    <t>Lacalmontie Didier</t>
  </si>
  <si>
    <t>Vidal Thierry</t>
  </si>
  <si>
    <t>Bernard Sylvain</t>
  </si>
  <si>
    <t>Milhau Gilbert</t>
  </si>
  <si>
    <t>Bigaud Yannick</t>
  </si>
  <si>
    <t>Renavot Jean-Charles</t>
  </si>
  <si>
    <t>Jean Maurice</t>
  </si>
  <si>
    <t>Rouan Nadine</t>
  </si>
  <si>
    <t>Pernin Annie</t>
  </si>
  <si>
    <t>Andan Françoise</t>
  </si>
  <si>
    <t>Saldana  Marie-Claude</t>
  </si>
  <si>
    <t>Stéphany Martine</t>
  </si>
  <si>
    <t>Lecrique Colette</t>
  </si>
  <si>
    <t>Bigaud Joé</t>
  </si>
  <si>
    <t>Joyeux Françoise</t>
  </si>
  <si>
    <t>Palmier Claudine</t>
  </si>
  <si>
    <t>Bertrand Sylvie</t>
  </si>
  <si>
    <t>Ginac Roxane</t>
  </si>
  <si>
    <t>Le Marchand Odette</t>
  </si>
  <si>
    <t>Cocquereaumont Josée</t>
  </si>
  <si>
    <t>Chat Nicole</t>
  </si>
  <si>
    <t>Morel Dominique</t>
  </si>
  <si>
    <t>Ales Ribaute</t>
  </si>
  <si>
    <t>Médan Thierry</t>
  </si>
  <si>
    <t>Bonnefoi Jean-Claude</t>
  </si>
  <si>
    <t>Blanc Michel</t>
  </si>
  <si>
    <t>Berenguier Thierry</t>
  </si>
  <si>
    <t>Guyot Alain</t>
  </si>
  <si>
    <t>Ranquet Jean-Luc</t>
  </si>
  <si>
    <t>Alès Ribaute</t>
  </si>
  <si>
    <t>Chat Christophe</t>
  </si>
  <si>
    <t>Phimphavong Philippe</t>
  </si>
  <si>
    <t>Martinez Christian</t>
  </si>
  <si>
    <t>Sanchez Jean-Patrick</t>
  </si>
  <si>
    <t>Sarran Michel</t>
  </si>
  <si>
    <t>Roussel Patrick</t>
  </si>
  <si>
    <t>Legal André</t>
  </si>
  <si>
    <t>Vitrani Robert</t>
  </si>
  <si>
    <t>Cabane Jean-Pierre</t>
  </si>
  <si>
    <t>Mante Alain</t>
  </si>
  <si>
    <t>Grapeloup Gilles</t>
  </si>
  <si>
    <t>Kaufmann Jacques</t>
  </si>
  <si>
    <t>Mercier Pierre</t>
  </si>
  <si>
    <t>Bobichon Eric</t>
  </si>
  <si>
    <t>Le Marchand Michel</t>
  </si>
  <si>
    <t>Nivet Emmanuel</t>
  </si>
  <si>
    <t>Breton Jean-Marc</t>
  </si>
  <si>
    <t>Boulanger Patrick</t>
  </si>
  <si>
    <t>Oblet Michel</t>
  </si>
  <si>
    <t>Dumontet Bruno</t>
  </si>
  <si>
    <t>Molle Gérard</t>
  </si>
  <si>
    <t>ALES RIBAUTE</t>
  </si>
  <si>
    <t>Gallix François</t>
  </si>
  <si>
    <t>Rouanet Philippe</t>
  </si>
  <si>
    <t>Guillermin Olivier</t>
  </si>
  <si>
    <t>Bernadac Richard</t>
  </si>
  <si>
    <t>Arigault Jean-Claude</t>
  </si>
  <si>
    <t>Vandevelde Béatrice</t>
  </si>
  <si>
    <t>Bottein Stéphane</t>
  </si>
  <si>
    <t>Martins Albertina</t>
  </si>
  <si>
    <t>Huguet Jean-Louis</t>
  </si>
  <si>
    <t>Chardet Hervé</t>
  </si>
  <si>
    <t>Merle Bernard</t>
  </si>
  <si>
    <t>Denton Thompson Melvin</t>
  </si>
  <si>
    <t>Stambouli Catherine</t>
  </si>
  <si>
    <t>Boisgontier Michel</t>
  </si>
  <si>
    <t>Carillon Thierry</t>
  </si>
  <si>
    <t>Delaval Jean-Claude</t>
  </si>
  <si>
    <t>Gauthereau Didier</t>
  </si>
  <si>
    <t>Marchand Alain</t>
  </si>
  <si>
    <t>Pilven Le Sevellec Tanguy</t>
  </si>
  <si>
    <t>Rilleni François</t>
  </si>
  <si>
    <t>Touret Roland</t>
  </si>
  <si>
    <t>Broc Xavier</t>
  </si>
  <si>
    <t>Logvinenko Michel</t>
  </si>
  <si>
    <t>Mouraille Yves</t>
  </si>
  <si>
    <t>Allard Carole</t>
  </si>
  <si>
    <t>Gravier Monique</t>
  </si>
  <si>
    <t>Bachellerie Bruno</t>
  </si>
  <si>
    <t>Benazech Paul</t>
  </si>
  <si>
    <t>Housseau Thierry</t>
  </si>
  <si>
    <t>Giraud Jean-Lou</t>
  </si>
  <si>
    <t>Roussel Jacques</t>
  </si>
  <si>
    <t>Couteau Monique</t>
  </si>
  <si>
    <t>Benazech Françoise</t>
  </si>
  <si>
    <t>Dutilleul Danièle</t>
  </si>
  <si>
    <t>Barrazza Roselyne</t>
  </si>
  <si>
    <t>Cabane Monique</t>
  </si>
  <si>
    <t>Fabre Lise</t>
  </si>
  <si>
    <t>Fouque Dany</t>
  </si>
  <si>
    <t>Lafitte Constant Martine</t>
  </si>
  <si>
    <t>Lumbroso Serge</t>
  </si>
  <si>
    <t>Constans Alain</t>
  </si>
  <si>
    <t>Gaulet Pascal</t>
  </si>
  <si>
    <t>Roux Philippe</t>
  </si>
  <si>
    <t>Garbit Viviane</t>
  </si>
  <si>
    <t>Bassoul Francelyse</t>
  </si>
  <si>
    <t>Haelterman Luk</t>
  </si>
  <si>
    <t>Domecq Jean-J</t>
  </si>
  <si>
    <t>André Vivian</t>
  </si>
  <si>
    <t>Bonillo Yves</t>
  </si>
  <si>
    <t>Vatin Michel</t>
  </si>
  <si>
    <t>Roques Michel</t>
  </si>
  <si>
    <t>Gervais Nathalie</t>
  </si>
  <si>
    <t>Bersou François</t>
  </si>
  <si>
    <t>Boix Gérard</t>
  </si>
  <si>
    <t>Skorupa Bruno</t>
  </si>
  <si>
    <t>Satger Bernard</t>
  </si>
  <si>
    <t>Valdivieso Jean-Luc</t>
  </si>
  <si>
    <t>CLASSEMENT GENERAL HOMMES DEPART JAUNE
NET</t>
  </si>
  <si>
    <t>Dumont Marcel</t>
  </si>
  <si>
    <t>Boutron Joelle</t>
  </si>
  <si>
    <t>Plays Olivier</t>
  </si>
  <si>
    <t>Jacquillat Christophe</t>
  </si>
  <si>
    <t>BOUSSAT</t>
  </si>
  <si>
    <t>TOGNAZZONI</t>
  </si>
  <si>
    <t>GINAC Roxane</t>
  </si>
  <si>
    <t>Vacquerolles</t>
  </si>
  <si>
    <t>COMBES Christiane</t>
  </si>
  <si>
    <t>Cap d'Agde</t>
  </si>
  <si>
    <t>CLEMENT Marie-Odile</t>
  </si>
  <si>
    <t>VAN PETEGHEM Marie</t>
  </si>
  <si>
    <t>LANTERO Catnerine</t>
  </si>
  <si>
    <t>BERTRAND Sylvie</t>
  </si>
  <si>
    <t>BOUSSAT Francis</t>
  </si>
  <si>
    <t>Saint Thomas</t>
  </si>
  <si>
    <t>SEBASTIAN Jean-François</t>
  </si>
  <si>
    <t>D'ALEYRAC Jacques</t>
  </si>
  <si>
    <t>MONTAGNANI Paul</t>
  </si>
  <si>
    <t>Sainte Rose</t>
  </si>
  <si>
    <t>La Grande Motte</t>
  </si>
  <si>
    <t>HECQUET Nicolas</t>
  </si>
  <si>
    <t>PFISTER Jean-Pierre</t>
  </si>
  <si>
    <t>DECOCQ Philippe</t>
  </si>
  <si>
    <t>TERNISIEN Didier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</si>
</sst>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4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Helvetica Neue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8"/>
      <color rgb="FF1F497D"/>
      <name val="Cambria"/>
      <family val="2"/>
      <scheme val="major"/>
    </font>
    <font>
      <b/>
      <sz val="15"/>
      <color rgb="FF1F497D"/>
      <name val="Calibri"/>
      <family val="2"/>
      <scheme val="minor"/>
    </font>
    <font>
      <b/>
      <sz val="13"/>
      <color rgb="FF1F497D"/>
      <name val="Calibri"/>
      <family val="2"/>
      <scheme val="minor"/>
    </font>
    <font>
      <b/>
      <sz val="11"/>
      <color rgb="FF1F497D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FF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Helvetica Neue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36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22"/>
      <color rgb="FF002060"/>
      <name val="Calibri"/>
      <family val="2"/>
      <scheme val="minor"/>
    </font>
  </fonts>
  <fills count="8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81E7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B8B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987EB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38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E9A3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24">
    <xf numFmtId="0" fontId="0" fillId="0" borderId="0"/>
    <xf numFmtId="0" fontId="5" fillId="0" borderId="0">
      <alignment vertical="top"/>
    </xf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0" fillId="0" borderId="2"/>
    <xf numFmtId="0" fontId="11" fillId="0" borderId="3"/>
    <xf numFmtId="0" fontId="12" fillId="0" borderId="4"/>
    <xf numFmtId="0" fontId="12" fillId="0" borderId="0"/>
    <xf numFmtId="0" fontId="13" fillId="8" borderId="0"/>
    <xf numFmtId="0" fontId="14" fillId="9" borderId="0"/>
    <xf numFmtId="0" fontId="15" fillId="10" borderId="0"/>
    <xf numFmtId="0" fontId="16" fillId="11" borderId="5"/>
    <xf numFmtId="0" fontId="17" fillId="12" borderId="6"/>
    <xf numFmtId="0" fontId="18" fillId="12" borderId="5"/>
    <xf numFmtId="0" fontId="19" fillId="0" borderId="7"/>
    <xf numFmtId="0" fontId="20" fillId="13" borderId="8"/>
    <xf numFmtId="0" fontId="21" fillId="0" borderId="0"/>
    <xf numFmtId="0" fontId="2" fillId="14" borderId="9"/>
    <xf numFmtId="0" fontId="22" fillId="0" borderId="0"/>
    <xf numFmtId="0" fontId="3" fillId="0" borderId="10"/>
    <xf numFmtId="0" fontId="23" fillId="15" borderId="0"/>
    <xf numFmtId="0" fontId="2" fillId="16" borderId="0"/>
    <xf numFmtId="0" fontId="2" fillId="17" borderId="0"/>
    <xf numFmtId="0" fontId="23" fillId="18" borderId="0"/>
    <xf numFmtId="0" fontId="23" fillId="19" borderId="0"/>
    <xf numFmtId="0" fontId="2" fillId="20" borderId="0"/>
    <xf numFmtId="0" fontId="2" fillId="21" borderId="0"/>
    <xf numFmtId="0" fontId="23" fillId="22" borderId="0"/>
    <xf numFmtId="0" fontId="23" fillId="23" borderId="0"/>
    <xf numFmtId="0" fontId="2" fillId="24" borderId="0"/>
    <xf numFmtId="0" fontId="2" fillId="25" borderId="0"/>
    <xf numFmtId="0" fontId="23" fillId="26" borderId="0"/>
    <xf numFmtId="0" fontId="23" fillId="27" borderId="0"/>
    <xf numFmtId="0" fontId="2" fillId="28" borderId="0"/>
    <xf numFmtId="0" fontId="2" fillId="29" borderId="0"/>
    <xf numFmtId="0" fontId="23" fillId="30" borderId="0"/>
    <xf numFmtId="0" fontId="23" fillId="31" borderId="0"/>
    <xf numFmtId="0" fontId="2" fillId="32" borderId="0"/>
    <xf numFmtId="0" fontId="2" fillId="33" borderId="0"/>
    <xf numFmtId="0" fontId="23" fillId="34" borderId="0"/>
    <xf numFmtId="0" fontId="23" fillId="35" borderId="0"/>
    <xf numFmtId="0" fontId="2" fillId="36" borderId="0"/>
    <xf numFmtId="0" fontId="2" fillId="37" borderId="0"/>
    <xf numFmtId="0" fontId="23" fillId="38" borderId="0"/>
    <xf numFmtId="0" fontId="26" fillId="0" borderId="0"/>
    <xf numFmtId="0" fontId="27" fillId="0" borderId="0"/>
    <xf numFmtId="0" fontId="27" fillId="0" borderId="0"/>
    <xf numFmtId="0" fontId="1" fillId="0" borderId="0"/>
    <xf numFmtId="0" fontId="29" fillId="0" borderId="0" applyNumberFormat="0" applyFill="0" applyBorder="0" applyProtection="0">
      <alignment vertical="top"/>
    </xf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 applyNumberFormat="0" applyFill="0" applyBorder="0" applyProtection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 applyNumberFormat="0" applyFill="0" applyBorder="0" applyAlignment="0" applyProtection="0"/>
    <xf numFmtId="0" fontId="32" fillId="0" borderId="20" applyNumberFormat="0" applyFill="0" applyAlignment="0" applyProtection="0"/>
    <xf numFmtId="0" fontId="33" fillId="0" borderId="21" applyNumberFormat="0" applyFill="0" applyAlignment="0" applyProtection="0"/>
    <xf numFmtId="0" fontId="34" fillId="0" borderId="22" applyNumberFormat="0" applyFill="0" applyAlignment="0" applyProtection="0"/>
    <xf numFmtId="0" fontId="34" fillId="0" borderId="0" applyNumberFormat="0" applyFill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5" applyNumberFormat="0" applyAlignment="0" applyProtection="0"/>
    <xf numFmtId="0" fontId="17" fillId="12" borderId="6" applyNumberFormat="0" applyAlignment="0" applyProtection="0"/>
    <xf numFmtId="0" fontId="18" fillId="12" borderId="5" applyNumberFormat="0" applyAlignment="0" applyProtection="0"/>
    <xf numFmtId="0" fontId="19" fillId="0" borderId="7" applyNumberFormat="0" applyFill="0" applyAlignment="0" applyProtection="0"/>
    <xf numFmtId="0" fontId="35" fillId="13" borderId="8" applyNumberFormat="0" applyAlignment="0" applyProtection="0"/>
    <xf numFmtId="0" fontId="21" fillId="0" borderId="0" applyNumberFormat="0" applyFill="0" applyBorder="0" applyAlignment="0" applyProtection="0"/>
    <xf numFmtId="0" fontId="1" fillId="14" borderId="9" applyNumberFormat="0" applyFont="0" applyAlignment="0" applyProtection="0"/>
    <xf numFmtId="0" fontId="22" fillId="0" borderId="0" applyNumberFormat="0" applyFill="0" applyBorder="0" applyAlignment="0" applyProtection="0"/>
    <xf numFmtId="0" fontId="28" fillId="0" borderId="23" applyNumberFormat="0" applyFill="0" applyAlignment="0" applyProtection="0"/>
    <xf numFmtId="0" fontId="36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36" fillId="57" borderId="0" applyNumberFormat="0" applyBorder="0" applyAlignment="0" applyProtection="0"/>
    <xf numFmtId="0" fontId="36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36" fillId="61" borderId="0" applyNumberFormat="0" applyBorder="0" applyAlignment="0" applyProtection="0"/>
    <xf numFmtId="0" fontId="36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36" fillId="69" borderId="0" applyNumberFormat="0" applyBorder="0" applyAlignment="0" applyProtection="0"/>
    <xf numFmtId="0" fontId="37" fillId="0" borderId="0"/>
    <xf numFmtId="0" fontId="37" fillId="0" borderId="0"/>
    <xf numFmtId="0" fontId="37" fillId="0" borderId="0"/>
  </cellStyleXfs>
  <cellXfs count="326">
    <xf numFmtId="0" fontId="0" fillId="0" borderId="0" xfId="0"/>
    <xf numFmtId="0" fontId="8" fillId="0" borderId="0" xfId="0" applyFont="1"/>
    <xf numFmtId="14" fontId="8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3" fillId="0" borderId="0" xfId="0" applyFont="1"/>
    <xf numFmtId="0" fontId="0" fillId="0" borderId="12" xfId="0" applyBorder="1" applyAlignment="1">
      <alignment horizontal="center"/>
    </xf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5" fillId="0" borderId="0" xfId="0" applyFont="1" applyFill="1" applyBorder="1" applyAlignment="1"/>
    <xf numFmtId="0" fontId="4" fillId="0" borderId="12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7" fillId="0" borderId="0" xfId="0" applyFont="1" applyBorder="1"/>
    <xf numFmtId="0" fontId="38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41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38" xfId="0" applyBorder="1"/>
    <xf numFmtId="0" fontId="0" fillId="5" borderId="38" xfId="0" applyFill="1" applyBorder="1"/>
    <xf numFmtId="0" fontId="0" fillId="6" borderId="38" xfId="0" applyFill="1" applyBorder="1"/>
    <xf numFmtId="0" fontId="0" fillId="4" borderId="38" xfId="0" applyFill="1" applyBorder="1"/>
    <xf numFmtId="0" fontId="0" fillId="44" borderId="38" xfId="0" applyFill="1" applyBorder="1"/>
    <xf numFmtId="0" fontId="4" fillId="0" borderId="38" xfId="0" applyFont="1" applyBorder="1"/>
    <xf numFmtId="0" fontId="7" fillId="0" borderId="38" xfId="0" applyFont="1" applyBorder="1" applyAlignment="1">
      <alignment horizontal="center"/>
    </xf>
    <xf numFmtId="0" fontId="7" fillId="6" borderId="38" xfId="0" applyFont="1" applyFill="1" applyBorder="1"/>
    <xf numFmtId="0" fontId="4" fillId="0" borderId="38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/>
    </xf>
    <xf numFmtId="0" fontId="7" fillId="5" borderId="38" xfId="0" applyFont="1" applyFill="1" applyBorder="1"/>
    <xf numFmtId="0" fontId="7" fillId="44" borderId="38" xfId="0" applyFont="1" applyFill="1" applyBorder="1"/>
    <xf numFmtId="0" fontId="0" fillId="0" borderId="12" xfId="0" applyBorder="1"/>
    <xf numFmtId="0" fontId="7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0" fillId="0" borderId="0" xfId="0" applyFill="1"/>
    <xf numFmtId="0" fontId="3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0" fillId="76" borderId="38" xfId="0" applyFill="1" applyBorder="1"/>
    <xf numFmtId="0" fontId="4" fillId="0" borderId="39" xfId="0" applyFont="1" applyFill="1" applyBorder="1"/>
    <xf numFmtId="0" fontId="4" fillId="0" borderId="1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0" fillId="79" borderId="38" xfId="0" applyFill="1" applyBorder="1"/>
    <xf numFmtId="0" fontId="0" fillId="81" borderId="38" xfId="0" applyFill="1" applyBorder="1"/>
    <xf numFmtId="0" fontId="7" fillId="81" borderId="38" xfId="0" applyFont="1" applyFill="1" applyBorder="1"/>
    <xf numFmtId="0" fontId="0" fillId="82" borderId="38" xfId="0" applyFill="1" applyBorder="1"/>
    <xf numFmtId="0" fontId="7" fillId="82" borderId="38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42" fillId="0" borderId="0" xfId="0" applyFont="1" applyFill="1" applyAlignment="1">
      <alignment horizontal="center"/>
    </xf>
    <xf numFmtId="0" fontId="42" fillId="0" borderId="38" xfId="0" applyFont="1" applyFill="1" applyBorder="1" applyAlignment="1">
      <alignment horizontal="center" vertical="center"/>
    </xf>
    <xf numFmtId="0" fontId="41" fillId="0" borderId="3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38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39" borderId="38" xfId="0" applyFill="1" applyBorder="1" applyAlignment="1">
      <alignment horizontal="center" vertical="center"/>
    </xf>
    <xf numFmtId="0" fontId="0" fillId="70" borderId="38" xfId="0" applyFill="1" applyBorder="1" applyAlignment="1">
      <alignment horizontal="center" vertical="center"/>
    </xf>
    <xf numFmtId="0" fontId="0" fillId="40" borderId="38" xfId="0" applyFill="1" applyBorder="1" applyAlignment="1">
      <alignment horizontal="center" vertical="center"/>
    </xf>
    <xf numFmtId="0" fontId="39" fillId="42" borderId="38" xfId="0" applyFont="1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39" fillId="0" borderId="38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0" fillId="80" borderId="38" xfId="0" applyFill="1" applyBorder="1"/>
    <xf numFmtId="0" fontId="7" fillId="0" borderId="0" xfId="0" applyFont="1" applyFill="1"/>
    <xf numFmtId="0" fontId="42" fillId="75" borderId="11" xfId="0" applyFont="1" applyFill="1" applyBorder="1" applyAlignment="1">
      <alignment horizontal="center" vertical="center"/>
    </xf>
    <xf numFmtId="0" fontId="42" fillId="41" borderId="11" xfId="0" applyFont="1" applyFill="1" applyBorder="1" applyAlignment="1">
      <alignment horizontal="center" vertical="center"/>
    </xf>
    <xf numFmtId="0" fontId="40" fillId="41" borderId="11" xfId="0" applyFont="1" applyFill="1" applyBorder="1" applyAlignment="1">
      <alignment horizontal="center" vertical="center"/>
    </xf>
    <xf numFmtId="1" fontId="40" fillId="41" borderId="11" xfId="0" applyNumberFormat="1" applyFont="1" applyFill="1" applyBorder="1" applyAlignment="1">
      <alignment horizontal="center"/>
    </xf>
    <xf numFmtId="0" fontId="0" fillId="83" borderId="38" xfId="0" applyFill="1" applyBorder="1"/>
    <xf numFmtId="0" fontId="3" fillId="0" borderId="38" xfId="0" applyFont="1" applyBorder="1"/>
    <xf numFmtId="0" fontId="7" fillId="83" borderId="38" xfId="0" applyFont="1" applyFill="1" applyBorder="1"/>
    <xf numFmtId="0" fontId="3" fillId="0" borderId="12" xfId="0" applyFont="1" applyBorder="1"/>
    <xf numFmtId="0" fontId="3" fillId="0" borderId="38" xfId="0" applyFont="1" applyFill="1" applyBorder="1"/>
    <xf numFmtId="0" fontId="3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left"/>
    </xf>
    <xf numFmtId="0" fontId="4" fillId="0" borderId="38" xfId="0" applyFont="1" applyFill="1" applyBorder="1"/>
    <xf numFmtId="0" fontId="4" fillId="39" borderId="38" xfId="0" applyFont="1" applyFill="1" applyBorder="1"/>
    <xf numFmtId="0" fontId="3" fillId="71" borderId="38" xfId="0" applyFont="1" applyFill="1" applyBorder="1"/>
    <xf numFmtId="0" fontId="4" fillId="71" borderId="38" xfId="0" applyFont="1" applyFill="1" applyBorder="1"/>
    <xf numFmtId="0" fontId="4" fillId="7" borderId="38" xfId="0" applyFont="1" applyFill="1" applyBorder="1"/>
    <xf numFmtId="0" fontId="3" fillId="39" borderId="38" xfId="0" applyFont="1" applyFill="1" applyBorder="1"/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0" fontId="0" fillId="0" borderId="38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4" fillId="0" borderId="12" xfId="0" applyFont="1" applyFill="1" applyBorder="1" applyAlignment="1">
      <alignment horizontal="center" vertical="center"/>
    </xf>
    <xf numFmtId="0" fontId="0" fillId="5" borderId="38" xfId="0" applyFill="1" applyBorder="1" applyAlignment="1">
      <alignment vertical="center"/>
    </xf>
    <xf numFmtId="0" fontId="0" fillId="79" borderId="38" xfId="0" applyFill="1" applyBorder="1" applyAlignment="1">
      <alignment vertical="center"/>
    </xf>
    <xf numFmtId="0" fontId="0" fillId="81" borderId="38" xfId="0" applyFill="1" applyBorder="1" applyAlignment="1">
      <alignment vertical="center"/>
    </xf>
    <xf numFmtId="0" fontId="0" fillId="43" borderId="38" xfId="0" applyFill="1" applyBorder="1" applyAlignment="1">
      <alignment vertical="center"/>
    </xf>
    <xf numFmtId="0" fontId="0" fillId="76" borderId="38" xfId="0" applyFill="1" applyBorder="1" applyAlignment="1">
      <alignment vertical="center"/>
    </xf>
    <xf numFmtId="0" fontId="0" fillId="0" borderId="38" xfId="0" applyBorder="1" applyAlignment="1">
      <alignment horizontal="center" vertical="center"/>
    </xf>
    <xf numFmtId="0" fontId="0" fillId="4" borderId="38" xfId="0" applyFill="1" applyBorder="1" applyAlignment="1">
      <alignment vertical="center"/>
    </xf>
    <xf numFmtId="0" fontId="46" fillId="0" borderId="38" xfId="0" applyFont="1" applyBorder="1"/>
    <xf numFmtId="0" fontId="25" fillId="0" borderId="38" xfId="0" applyFont="1" applyFill="1" applyBorder="1" applyAlignment="1">
      <alignment horizontal="center" vertical="center"/>
    </xf>
    <xf numFmtId="0" fontId="0" fillId="6" borderId="38" xfId="0" applyFill="1" applyBorder="1" applyAlignment="1">
      <alignment vertical="center"/>
    </xf>
    <xf numFmtId="164" fontId="0" fillId="0" borderId="38" xfId="0" applyNumberFormat="1" applyBorder="1" applyAlignment="1">
      <alignment horizontal="center" vertical="center"/>
    </xf>
    <xf numFmtId="0" fontId="41" fillId="39" borderId="43" xfId="0" applyFont="1" applyFill="1" applyBorder="1" applyAlignment="1">
      <alignment horizontal="center" vertical="center"/>
    </xf>
    <xf numFmtId="0" fontId="25" fillId="39" borderId="43" xfId="0" applyFont="1" applyFill="1" applyBorder="1" applyAlignment="1">
      <alignment vertical="center"/>
    </xf>
    <xf numFmtId="0" fontId="25" fillId="39" borderId="43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41" fillId="84" borderId="43" xfId="0" applyFont="1" applyFill="1" applyBorder="1" applyAlignment="1">
      <alignment horizontal="center" vertical="center"/>
    </xf>
    <xf numFmtId="0" fontId="25" fillId="84" borderId="43" xfId="0" applyFont="1" applyFill="1" applyBorder="1" applyAlignment="1">
      <alignment vertical="center"/>
    </xf>
    <xf numFmtId="0" fontId="25" fillId="84" borderId="43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9" borderId="0" xfId="0" applyFont="1" applyFill="1" applyAlignment="1">
      <alignment horizontal="center" vertical="center"/>
    </xf>
    <xf numFmtId="0" fontId="3" fillId="71" borderId="0" xfId="0" applyFont="1" applyFill="1" applyAlignment="1">
      <alignment horizontal="center" vertical="center"/>
    </xf>
    <xf numFmtId="0" fontId="3" fillId="70" borderId="12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1" fillId="71" borderId="43" xfId="0" applyFont="1" applyFill="1" applyBorder="1" applyAlignment="1">
      <alignment horizontal="center" vertical="center"/>
    </xf>
    <xf numFmtId="0" fontId="25" fillId="71" borderId="43" xfId="0" applyFont="1" applyFill="1" applyBorder="1" applyAlignment="1">
      <alignment vertical="center"/>
    </xf>
    <xf numFmtId="0" fontId="25" fillId="71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164" fontId="4" fillId="2" borderId="29" xfId="0" applyNumberFormat="1" applyFont="1" applyFill="1" applyBorder="1" applyAlignment="1">
      <alignment horizontal="center" vertical="center"/>
    </xf>
    <xf numFmtId="0" fontId="3" fillId="39" borderId="33" xfId="0" applyFont="1" applyFill="1" applyBorder="1" applyAlignment="1">
      <alignment horizontal="center"/>
    </xf>
    <xf numFmtId="0" fontId="3" fillId="70" borderId="28" xfId="0" applyFont="1" applyFill="1" applyBorder="1" applyAlignment="1">
      <alignment horizontal="center"/>
    </xf>
    <xf numFmtId="0" fontId="3" fillId="40" borderId="45" xfId="0" applyFont="1" applyFill="1" applyBorder="1" applyAlignment="1">
      <alignment horizontal="center"/>
    </xf>
    <xf numFmtId="0" fontId="39" fillId="42" borderId="36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0" fillId="44" borderId="38" xfId="0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48" fillId="0" borderId="0" xfId="0" applyFont="1" applyFill="1" applyAlignment="1">
      <alignment horizontal="left" vertical="center"/>
    </xf>
    <xf numFmtId="0" fontId="49" fillId="0" borderId="12" xfId="0" applyFont="1" applyFill="1" applyBorder="1" applyAlignment="1">
      <alignment horizontal="center" vertical="center"/>
    </xf>
    <xf numFmtId="0" fontId="49" fillId="0" borderId="12" xfId="0" applyFont="1" applyFill="1" applyBorder="1" applyAlignment="1">
      <alignment horizontal="left" vertical="center"/>
    </xf>
    <xf numFmtId="0" fontId="49" fillId="0" borderId="38" xfId="0" applyFont="1" applyFill="1" applyBorder="1" applyAlignment="1">
      <alignment horizontal="center" vertical="center"/>
    </xf>
    <xf numFmtId="0" fontId="49" fillId="0" borderId="38" xfId="0" applyFont="1" applyFill="1" applyBorder="1" applyAlignment="1">
      <alignment horizontal="left" vertical="center"/>
    </xf>
    <xf numFmtId="0" fontId="51" fillId="0" borderId="12" xfId="0" applyFont="1" applyFill="1" applyBorder="1" applyAlignment="1">
      <alignment horizontal="center" vertical="center"/>
    </xf>
    <xf numFmtId="0" fontId="51" fillId="0" borderId="38" xfId="0" applyFont="1" applyFill="1" applyBorder="1" applyAlignment="1">
      <alignment horizontal="left" vertical="center" wrapText="1"/>
    </xf>
    <xf numFmtId="0" fontId="51" fillId="0" borderId="38" xfId="0" applyFont="1" applyFill="1" applyBorder="1" applyAlignment="1">
      <alignment horizontal="left" vertical="center"/>
    </xf>
    <xf numFmtId="0" fontId="51" fillId="0" borderId="38" xfId="0" applyFont="1" applyFill="1" applyBorder="1" applyAlignment="1">
      <alignment horizontal="center" vertical="center"/>
    </xf>
    <xf numFmtId="0" fontId="51" fillId="0" borderId="12" xfId="0" applyFont="1" applyFill="1" applyBorder="1" applyAlignment="1">
      <alignment horizontal="left" vertical="center" wrapText="1"/>
    </xf>
    <xf numFmtId="0" fontId="51" fillId="0" borderId="12" xfId="0" applyFont="1" applyFill="1" applyBorder="1" applyAlignment="1">
      <alignment horizontal="left" vertical="center"/>
    </xf>
    <xf numFmtId="0" fontId="41" fillId="0" borderId="43" xfId="0" applyFont="1" applyFill="1" applyBorder="1" applyAlignment="1">
      <alignment horizontal="center" vertical="center"/>
    </xf>
    <xf numFmtId="0" fontId="0" fillId="86" borderId="38" xfId="0" applyFill="1" applyBorder="1"/>
    <xf numFmtId="0" fontId="0" fillId="39" borderId="38" xfId="0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4" fillId="39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71" borderId="38" xfId="0" applyFill="1" applyBorder="1" applyAlignment="1">
      <alignment horizontal="center"/>
    </xf>
    <xf numFmtId="0" fontId="3" fillId="7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2" fillId="0" borderId="0" xfId="0" applyFont="1" applyAlignment="1">
      <alignment horizontal="center"/>
    </xf>
    <xf numFmtId="0" fontId="40" fillId="0" borderId="0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8" fillId="0" borderId="43" xfId="0" applyFont="1" applyFill="1" applyBorder="1" applyAlignment="1">
      <alignment horizontal="center" vertical="center"/>
    </xf>
    <xf numFmtId="14" fontId="25" fillId="0" borderId="0" xfId="0" applyNumberFormat="1" applyFont="1" applyAlignment="1">
      <alignment horizontal="center"/>
    </xf>
    <xf numFmtId="0" fontId="38" fillId="0" borderId="0" xfId="0" applyFont="1" applyAlignment="1">
      <alignment horizontal="center"/>
    </xf>
    <xf numFmtId="0" fontId="25" fillId="0" borderId="0" xfId="0" applyFont="1" applyFill="1" applyAlignment="1">
      <alignment horizontal="center"/>
    </xf>
    <xf numFmtId="0" fontId="38" fillId="0" borderId="0" xfId="0" applyFont="1"/>
    <xf numFmtId="0" fontId="4" fillId="5" borderId="29" xfId="0" applyFont="1" applyFill="1" applyBorder="1" applyAlignment="1">
      <alignment horizontal="center" vertical="center" textRotation="90" wrapText="1"/>
    </xf>
    <xf numFmtId="0" fontId="4" fillId="5" borderId="30" xfId="0" applyFont="1" applyFill="1" applyBorder="1" applyAlignment="1">
      <alignment horizontal="center" vertical="center" textRotation="90" wrapText="1"/>
    </xf>
    <xf numFmtId="0" fontId="3" fillId="0" borderId="29" xfId="0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center" vertical="center" textRotation="90"/>
    </xf>
    <xf numFmtId="0" fontId="3" fillId="7" borderId="29" xfId="0" applyFont="1" applyFill="1" applyBorder="1" applyAlignment="1">
      <alignment horizontal="center" vertical="center" textRotation="90" wrapText="1"/>
    </xf>
    <xf numFmtId="0" fontId="3" fillId="7" borderId="30" xfId="0" applyFont="1" applyFill="1" applyBorder="1" applyAlignment="1">
      <alignment horizontal="center" vertical="center" textRotation="90" wrapText="1"/>
    </xf>
    <xf numFmtId="0" fontId="3" fillId="0" borderId="29" xfId="0" applyFont="1" applyFill="1" applyBorder="1" applyAlignment="1">
      <alignment horizontal="center" vertical="center" textRotation="90" wrapText="1"/>
    </xf>
    <xf numFmtId="0" fontId="3" fillId="0" borderId="30" xfId="0" applyFont="1" applyFill="1" applyBorder="1" applyAlignment="1">
      <alignment horizontal="center" vertical="center" textRotation="90"/>
    </xf>
    <xf numFmtId="0" fontId="3" fillId="2" borderId="29" xfId="0" applyFont="1" applyFill="1" applyBorder="1" applyAlignment="1">
      <alignment horizontal="center" vertical="center" textRotation="90"/>
    </xf>
    <xf numFmtId="0" fontId="3" fillId="2" borderId="30" xfId="0" applyFont="1" applyFill="1" applyBorder="1" applyAlignment="1">
      <alignment horizontal="center" vertical="center" textRotation="90"/>
    </xf>
    <xf numFmtId="0" fontId="4" fillId="0" borderId="29" xfId="0" applyFont="1" applyBorder="1" applyAlignment="1">
      <alignment horizontal="center" textRotation="90"/>
    </xf>
    <xf numFmtId="0" fontId="4" fillId="0" borderId="30" xfId="0" applyFont="1" applyBorder="1" applyAlignment="1">
      <alignment horizontal="center" textRotation="90"/>
    </xf>
    <xf numFmtId="0" fontId="40" fillId="39" borderId="14" xfId="0" applyFont="1" applyFill="1" applyBorder="1" applyAlignment="1">
      <alignment horizontal="center" vertical="center"/>
    </xf>
    <xf numFmtId="0" fontId="40" fillId="39" borderId="16" xfId="0" applyFont="1" applyFill="1" applyBorder="1" applyAlignment="1">
      <alignment horizontal="center" vertical="center"/>
    </xf>
    <xf numFmtId="0" fontId="40" fillId="39" borderId="14" xfId="0" applyFont="1" applyFill="1" applyBorder="1" applyAlignment="1">
      <alignment horizontal="center"/>
    </xf>
    <xf numFmtId="0" fontId="40" fillId="39" borderId="1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64" fontId="3" fillId="2" borderId="29" xfId="0" applyNumberFormat="1" applyFont="1" applyFill="1" applyBorder="1" applyAlignment="1">
      <alignment horizontal="center" vertical="center" textRotation="90"/>
    </xf>
    <xf numFmtId="164" fontId="3" fillId="2" borderId="30" xfId="0" applyNumberFormat="1" applyFont="1" applyFill="1" applyBorder="1" applyAlignment="1">
      <alignment horizontal="center" vertical="center" textRotation="90"/>
    </xf>
    <xf numFmtId="0" fontId="4" fillId="45" borderId="29" xfId="0" applyFont="1" applyFill="1" applyBorder="1" applyAlignment="1">
      <alignment horizontal="center" vertical="center" textRotation="90"/>
    </xf>
    <xf numFmtId="0" fontId="4" fillId="45" borderId="30" xfId="0" applyFont="1" applyFill="1" applyBorder="1" applyAlignment="1">
      <alignment horizontal="center" vertical="center" textRotation="90"/>
    </xf>
    <xf numFmtId="0" fontId="3" fillId="81" borderId="29" xfId="0" applyFont="1" applyFill="1" applyBorder="1" applyAlignment="1">
      <alignment horizontal="center" vertical="center" textRotation="90" wrapText="1"/>
    </xf>
    <xf numFmtId="0" fontId="3" fillId="81" borderId="30" xfId="0" applyFont="1" applyFill="1" applyBorder="1" applyAlignment="1">
      <alignment horizontal="center" vertical="center" textRotation="90" wrapText="1"/>
    </xf>
    <xf numFmtId="0" fontId="3" fillId="41" borderId="29" xfId="0" applyFont="1" applyFill="1" applyBorder="1" applyAlignment="1">
      <alignment horizontal="center" vertical="center" textRotation="90" wrapText="1"/>
    </xf>
    <xf numFmtId="0" fontId="3" fillId="41" borderId="30" xfId="0" applyFont="1" applyFill="1" applyBorder="1" applyAlignment="1">
      <alignment horizontal="center" vertical="center" textRotation="90" wrapText="1"/>
    </xf>
    <xf numFmtId="0" fontId="3" fillId="72" borderId="29" xfId="0" applyFont="1" applyFill="1" applyBorder="1" applyAlignment="1">
      <alignment horizontal="center" vertical="center" textRotation="90" wrapText="1"/>
    </xf>
    <xf numFmtId="0" fontId="3" fillId="72" borderId="30" xfId="0" applyFont="1" applyFill="1" applyBorder="1" applyAlignment="1">
      <alignment horizontal="center" vertical="center" textRotation="90" wrapText="1"/>
    </xf>
    <xf numFmtId="0" fontId="3" fillId="78" borderId="29" xfId="0" applyFont="1" applyFill="1" applyBorder="1" applyAlignment="1">
      <alignment horizontal="center" vertical="center" textRotation="90" wrapText="1"/>
    </xf>
    <xf numFmtId="0" fontId="3" fillId="78" borderId="30" xfId="0" applyFont="1" applyFill="1" applyBorder="1" applyAlignment="1">
      <alignment horizontal="center" vertical="center" textRotation="90" wrapText="1"/>
    </xf>
    <xf numFmtId="0" fontId="3" fillId="79" borderId="29" xfId="0" applyFont="1" applyFill="1" applyBorder="1" applyAlignment="1">
      <alignment horizontal="center" vertical="center" textRotation="90"/>
    </xf>
    <xf numFmtId="0" fontId="3" fillId="79" borderId="30" xfId="0" applyFont="1" applyFill="1" applyBorder="1" applyAlignment="1">
      <alignment horizontal="center" vertical="center" textRotation="90"/>
    </xf>
    <xf numFmtId="0" fontId="3" fillId="80" borderId="29" xfId="0" applyFont="1" applyFill="1" applyBorder="1" applyAlignment="1">
      <alignment horizontal="center" vertical="center" textRotation="90" wrapText="1"/>
    </xf>
    <xf numFmtId="0" fontId="3" fillId="80" borderId="30" xfId="0" applyFont="1" applyFill="1" applyBorder="1" applyAlignment="1">
      <alignment horizontal="center" vertical="center" textRotation="90" wrapText="1"/>
    </xf>
    <xf numFmtId="0" fontId="3" fillId="5" borderId="29" xfId="0" applyFont="1" applyFill="1" applyBorder="1" applyAlignment="1">
      <alignment horizontal="center" vertical="center" textRotation="90" wrapText="1"/>
    </xf>
    <xf numFmtId="0" fontId="3" fillId="5" borderId="30" xfId="0" applyFont="1" applyFill="1" applyBorder="1" applyAlignment="1">
      <alignment horizontal="center" vertical="center" textRotation="90" wrapText="1"/>
    </xf>
    <xf numFmtId="0" fontId="3" fillId="76" borderId="29" xfId="0" applyFont="1" applyFill="1" applyBorder="1" applyAlignment="1">
      <alignment horizontal="center" vertical="center" textRotation="90" wrapText="1"/>
    </xf>
    <xf numFmtId="0" fontId="3" fillId="76" borderId="30" xfId="0" applyFont="1" applyFill="1" applyBorder="1" applyAlignment="1">
      <alignment horizontal="center" vertical="center" textRotation="90" wrapText="1"/>
    </xf>
    <xf numFmtId="0" fontId="40" fillId="5" borderId="14" xfId="0" applyFont="1" applyFill="1" applyBorder="1" applyAlignment="1">
      <alignment horizontal="center" vertical="center"/>
    </xf>
    <xf numFmtId="0" fontId="40" fillId="5" borderId="16" xfId="0" applyFont="1" applyFill="1" applyBorder="1" applyAlignment="1">
      <alignment horizontal="center" vertical="center"/>
    </xf>
    <xf numFmtId="0" fontId="42" fillId="75" borderId="14" xfId="0" applyFont="1" applyFill="1" applyBorder="1" applyAlignment="1">
      <alignment horizontal="center" vertical="center"/>
    </xf>
    <xf numFmtId="0" fontId="42" fillId="75" borderId="16" xfId="0" applyFont="1" applyFill="1" applyBorder="1" applyAlignment="1">
      <alignment horizontal="center" vertical="center"/>
    </xf>
    <xf numFmtId="0" fontId="3" fillId="42" borderId="14" xfId="0" applyFont="1" applyFill="1" applyBorder="1" applyAlignment="1">
      <alignment horizontal="center"/>
    </xf>
    <xf numFmtId="0" fontId="3" fillId="42" borderId="15" xfId="0" applyFont="1" applyFill="1" applyBorder="1" applyAlignment="1">
      <alignment horizontal="center"/>
    </xf>
    <xf numFmtId="0" fontId="3" fillId="42" borderId="16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5" fillId="74" borderId="14" xfId="0" applyFont="1" applyFill="1" applyBorder="1" applyAlignment="1">
      <alignment horizontal="center" vertical="center"/>
    </xf>
    <xf numFmtId="0" fontId="45" fillId="74" borderId="15" xfId="0" applyFont="1" applyFill="1" applyBorder="1" applyAlignment="1">
      <alignment horizontal="center" vertical="center"/>
    </xf>
    <xf numFmtId="0" fontId="45" fillId="74" borderId="16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/>
    </xf>
    <xf numFmtId="0" fontId="25" fillId="0" borderId="16" xfId="0" applyFont="1" applyFill="1" applyBorder="1" applyAlignment="1">
      <alignment horizontal="center"/>
    </xf>
    <xf numFmtId="0" fontId="25" fillId="39" borderId="29" xfId="0" applyFont="1" applyFill="1" applyBorder="1" applyAlignment="1">
      <alignment horizontal="center" vertical="center" wrapText="1"/>
    </xf>
    <xf numFmtId="0" fontId="25" fillId="39" borderId="30" xfId="0" applyFont="1" applyFill="1" applyBorder="1" applyAlignment="1">
      <alignment horizontal="center" vertical="center"/>
    </xf>
    <xf numFmtId="0" fontId="3" fillId="42" borderId="44" xfId="0" applyFont="1" applyFill="1" applyBorder="1" applyAlignment="1">
      <alignment horizontal="center" vertical="center"/>
    </xf>
    <xf numFmtId="0" fontId="3" fillId="42" borderId="32" xfId="0" applyFont="1" applyFill="1" applyBorder="1" applyAlignment="1">
      <alignment horizontal="center" vertical="center"/>
    </xf>
    <xf numFmtId="0" fontId="3" fillId="42" borderId="36" xfId="0" applyFont="1" applyFill="1" applyBorder="1" applyAlignment="1">
      <alignment horizontal="center" vertical="center"/>
    </xf>
    <xf numFmtId="0" fontId="3" fillId="42" borderId="46" xfId="0" applyFont="1" applyFill="1" applyBorder="1" applyAlignment="1">
      <alignment horizontal="center" vertical="center"/>
    </xf>
    <xf numFmtId="0" fontId="3" fillId="42" borderId="35" xfId="0" applyFont="1" applyFill="1" applyBorder="1" applyAlignment="1">
      <alignment horizontal="center" vertical="center"/>
    </xf>
    <xf numFmtId="0" fontId="3" fillId="42" borderId="37" xfId="0" applyFont="1" applyFill="1" applyBorder="1" applyAlignment="1">
      <alignment horizontal="center" vertical="center"/>
    </xf>
    <xf numFmtId="0" fontId="44" fillId="76" borderId="14" xfId="0" applyFont="1" applyFill="1" applyBorder="1" applyAlignment="1">
      <alignment horizontal="center" vertical="center" wrapText="1"/>
    </xf>
    <xf numFmtId="0" fontId="44" fillId="76" borderId="15" xfId="0" applyFont="1" applyFill="1" applyBorder="1" applyAlignment="1">
      <alignment horizontal="center" vertical="center" wrapText="1"/>
    </xf>
    <xf numFmtId="0" fontId="44" fillId="76" borderId="15" xfId="0" applyFont="1" applyFill="1" applyBorder="1" applyAlignment="1">
      <alignment horizontal="center" vertical="center"/>
    </xf>
    <xf numFmtId="0" fontId="44" fillId="76" borderId="16" xfId="0" applyFont="1" applyFill="1" applyBorder="1" applyAlignment="1">
      <alignment horizontal="center" vertical="center"/>
    </xf>
    <xf numFmtId="0" fontId="44" fillId="85" borderId="18" xfId="0" applyFont="1" applyFill="1" applyBorder="1" applyAlignment="1">
      <alignment horizontal="center" vertical="center" wrapText="1"/>
    </xf>
    <xf numFmtId="0" fontId="44" fillId="85" borderId="13" xfId="0" applyFont="1" applyFill="1" applyBorder="1" applyAlignment="1">
      <alignment horizontal="center" vertical="center" wrapText="1"/>
    </xf>
    <xf numFmtId="0" fontId="44" fillId="85" borderId="13" xfId="0" applyFont="1" applyFill="1" applyBorder="1" applyAlignment="1">
      <alignment horizontal="center" vertical="center"/>
    </xf>
    <xf numFmtId="0" fontId="44" fillId="85" borderId="17" xfId="0" applyFont="1" applyFill="1" applyBorder="1" applyAlignment="1">
      <alignment horizontal="center" vertical="center"/>
    </xf>
    <xf numFmtId="0" fontId="47" fillId="39" borderId="18" xfId="0" applyFont="1" applyFill="1" applyBorder="1" applyAlignment="1">
      <alignment horizontal="center" vertical="center" wrapText="1"/>
    </xf>
    <xf numFmtId="0" fontId="47" fillId="39" borderId="13" xfId="0" applyFont="1" applyFill="1" applyBorder="1" applyAlignment="1">
      <alignment horizontal="center" vertical="center" wrapText="1"/>
    </xf>
    <xf numFmtId="0" fontId="47" fillId="39" borderId="13" xfId="0" applyFont="1" applyFill="1" applyBorder="1" applyAlignment="1">
      <alignment horizontal="center" vertical="center"/>
    </xf>
    <xf numFmtId="0" fontId="47" fillId="39" borderId="17" xfId="0" applyFont="1" applyFill="1" applyBorder="1" applyAlignment="1">
      <alignment horizontal="center" vertical="center"/>
    </xf>
    <xf numFmtId="0" fontId="50" fillId="77" borderId="14" xfId="0" applyFont="1" applyFill="1" applyBorder="1" applyAlignment="1">
      <alignment horizontal="center" vertical="center" wrapText="1"/>
    </xf>
    <xf numFmtId="0" fontId="50" fillId="77" borderId="15" xfId="0" applyFont="1" applyFill="1" applyBorder="1" applyAlignment="1">
      <alignment horizontal="center" vertical="center" wrapText="1"/>
    </xf>
    <xf numFmtId="0" fontId="50" fillId="77" borderId="16" xfId="0" applyFont="1" applyFill="1" applyBorder="1" applyAlignment="1">
      <alignment horizontal="center" vertical="center" wrapText="1"/>
    </xf>
    <xf numFmtId="0" fontId="25" fillId="81" borderId="14" xfId="0" applyFont="1" applyFill="1" applyBorder="1" applyAlignment="1">
      <alignment horizontal="center" vertical="center" textRotation="90" wrapText="1"/>
    </xf>
    <xf numFmtId="0" fontId="25" fillId="81" borderId="15" xfId="0" applyFont="1" applyFill="1" applyBorder="1" applyAlignment="1">
      <alignment horizontal="center" vertical="center" textRotation="90" wrapText="1"/>
    </xf>
    <xf numFmtId="0" fontId="25" fillId="81" borderId="16" xfId="0" applyFont="1" applyFill="1" applyBorder="1" applyAlignment="1">
      <alignment horizontal="center" vertical="center" textRotation="90" wrapText="1"/>
    </xf>
    <xf numFmtId="0" fontId="25" fillId="41" borderId="14" xfId="0" applyFont="1" applyFill="1" applyBorder="1" applyAlignment="1">
      <alignment horizontal="center" vertical="center" textRotation="90" wrapText="1"/>
    </xf>
    <xf numFmtId="0" fontId="25" fillId="41" borderId="15" xfId="0" applyFont="1" applyFill="1" applyBorder="1" applyAlignment="1">
      <alignment horizontal="center" vertical="center" textRotation="90" wrapText="1"/>
    </xf>
    <xf numFmtId="0" fontId="25" fillId="41" borderId="16" xfId="0" applyFont="1" applyFill="1" applyBorder="1" applyAlignment="1">
      <alignment horizontal="center" vertical="center" textRotation="90" wrapText="1"/>
    </xf>
    <xf numFmtId="1" fontId="40" fillId="41" borderId="14" xfId="0" applyNumberFormat="1" applyFont="1" applyFill="1" applyBorder="1" applyAlignment="1">
      <alignment horizontal="center" vertical="center"/>
    </xf>
    <xf numFmtId="1" fontId="40" fillId="41" borderId="15" xfId="0" applyNumberFormat="1" applyFont="1" applyFill="1" applyBorder="1" applyAlignment="1">
      <alignment horizontal="center" vertical="center"/>
    </xf>
    <xf numFmtId="1" fontId="40" fillId="41" borderId="16" xfId="0" applyNumberFormat="1" applyFont="1" applyFill="1" applyBorder="1" applyAlignment="1">
      <alignment horizontal="center" vertical="center"/>
    </xf>
    <xf numFmtId="0" fontId="40" fillId="39" borderId="15" xfId="0" applyFont="1" applyFill="1" applyBorder="1" applyAlignment="1">
      <alignment horizontal="center" vertical="center"/>
    </xf>
    <xf numFmtId="164" fontId="4" fillId="2" borderId="29" xfId="0" applyNumberFormat="1" applyFont="1" applyFill="1" applyBorder="1" applyAlignment="1">
      <alignment horizontal="center" vertical="center" textRotation="90"/>
    </xf>
    <xf numFmtId="164" fontId="4" fillId="2" borderId="30" xfId="0" applyNumberFormat="1" applyFont="1" applyFill="1" applyBorder="1" applyAlignment="1">
      <alignment horizontal="center" vertical="center" textRotation="90"/>
    </xf>
    <xf numFmtId="0" fontId="4" fillId="2" borderId="36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25" fillId="6" borderId="14" xfId="0" applyFont="1" applyFill="1" applyBorder="1" applyAlignment="1">
      <alignment horizontal="center" vertical="center" textRotation="90" wrapText="1"/>
    </xf>
    <xf numFmtId="0" fontId="25" fillId="6" borderId="15" xfId="0" applyFont="1" applyFill="1" applyBorder="1" applyAlignment="1">
      <alignment horizontal="center" vertical="center" textRotation="90" wrapText="1"/>
    </xf>
    <xf numFmtId="0" fontId="25" fillId="6" borderId="16" xfId="0" applyFont="1" applyFill="1" applyBorder="1" applyAlignment="1">
      <alignment horizontal="center" vertical="center" textRotation="90" wrapText="1"/>
    </xf>
    <xf numFmtId="0" fontId="25" fillId="0" borderId="14" xfId="0" applyFont="1" applyFill="1" applyBorder="1" applyAlignment="1">
      <alignment horizontal="center" vertical="center" textRotation="90" wrapText="1"/>
    </xf>
    <xf numFmtId="0" fontId="25" fillId="0" borderId="15" xfId="0" applyFont="1" applyFill="1" applyBorder="1" applyAlignment="1">
      <alignment horizontal="center" vertical="center" textRotation="90" wrapText="1"/>
    </xf>
    <xf numFmtId="0" fontId="25" fillId="0" borderId="16" xfId="0" applyFont="1" applyFill="1" applyBorder="1" applyAlignment="1">
      <alignment horizontal="center" vertical="center" textRotation="90" wrapText="1"/>
    </xf>
    <xf numFmtId="0" fontId="25" fillId="79" borderId="14" xfId="0" applyFont="1" applyFill="1" applyBorder="1" applyAlignment="1">
      <alignment horizontal="center" vertical="center" textRotation="90" wrapText="1"/>
    </xf>
    <xf numFmtId="0" fontId="25" fillId="79" borderId="15" xfId="0" applyFont="1" applyFill="1" applyBorder="1" applyAlignment="1">
      <alignment horizontal="center" vertical="center" textRotation="90" wrapText="1"/>
    </xf>
    <xf numFmtId="0" fontId="25" fillId="79" borderId="16" xfId="0" applyFont="1" applyFill="1" applyBorder="1" applyAlignment="1">
      <alignment horizontal="center" vertical="center" textRotation="90" wrapText="1"/>
    </xf>
    <xf numFmtId="0" fontId="25" fillId="73" borderId="14" xfId="0" applyFont="1" applyFill="1" applyBorder="1" applyAlignment="1">
      <alignment horizontal="center" vertical="center" textRotation="90" wrapText="1"/>
    </xf>
    <xf numFmtId="0" fontId="25" fillId="73" borderId="15" xfId="0" applyFont="1" applyFill="1" applyBorder="1" applyAlignment="1">
      <alignment horizontal="center" vertical="center" textRotation="90" wrapText="1"/>
    </xf>
    <xf numFmtId="0" fontId="25" fillId="73" borderId="16" xfId="0" applyFont="1" applyFill="1" applyBorder="1" applyAlignment="1">
      <alignment horizontal="center" vertical="center" textRotation="90" wrapText="1"/>
    </xf>
    <xf numFmtId="0" fontId="25" fillId="40" borderId="14" xfId="0" applyFont="1" applyFill="1" applyBorder="1" applyAlignment="1">
      <alignment horizontal="center" vertical="center" textRotation="90" wrapText="1"/>
    </xf>
    <xf numFmtId="0" fontId="25" fillId="40" borderId="15" xfId="0" applyFont="1" applyFill="1" applyBorder="1" applyAlignment="1">
      <alignment horizontal="center" vertical="center" textRotation="90" wrapText="1"/>
    </xf>
    <xf numFmtId="0" fontId="25" fillId="40" borderId="16" xfId="0" applyFont="1" applyFill="1" applyBorder="1" applyAlignment="1">
      <alignment horizontal="center" vertical="center" textRotation="90" wrapText="1"/>
    </xf>
    <xf numFmtId="0" fontId="4" fillId="0" borderId="29" xfId="0" applyFont="1" applyBorder="1" applyAlignment="1">
      <alignment horizontal="center" vertical="center" textRotation="90"/>
    </xf>
    <xf numFmtId="0" fontId="4" fillId="0" borderId="30" xfId="0" applyFont="1" applyBorder="1" applyAlignment="1">
      <alignment horizontal="center" vertical="center" textRotation="90"/>
    </xf>
    <xf numFmtId="0" fontId="25" fillId="76" borderId="14" xfId="0" applyFont="1" applyFill="1" applyBorder="1" applyAlignment="1">
      <alignment horizontal="center" vertical="center" textRotation="90" wrapText="1"/>
    </xf>
    <xf numFmtId="0" fontId="25" fillId="76" borderId="15" xfId="0" applyFont="1" applyFill="1" applyBorder="1" applyAlignment="1">
      <alignment horizontal="center" vertical="center" textRotation="90" wrapText="1"/>
    </xf>
    <xf numFmtId="0" fontId="25" fillId="76" borderId="16" xfId="0" applyFont="1" applyFill="1" applyBorder="1" applyAlignment="1">
      <alignment horizontal="center" vertical="center" textRotation="90" wrapText="1"/>
    </xf>
    <xf numFmtId="0" fontId="25" fillId="7" borderId="14" xfId="0" applyFont="1" applyFill="1" applyBorder="1" applyAlignment="1">
      <alignment horizontal="center" vertical="center" textRotation="90" wrapText="1"/>
    </xf>
    <xf numFmtId="0" fontId="25" fillId="7" borderId="15" xfId="0" applyFont="1" applyFill="1" applyBorder="1" applyAlignment="1">
      <alignment horizontal="center" vertical="center" textRotation="90" wrapText="1"/>
    </xf>
    <xf numFmtId="0" fontId="25" fillId="7" borderId="16" xfId="0" applyFont="1" applyFill="1" applyBorder="1" applyAlignment="1">
      <alignment horizontal="center" vertical="center" textRotation="90" wrapText="1"/>
    </xf>
    <xf numFmtId="0" fontId="4" fillId="0" borderId="31" xfId="0" applyFont="1" applyBorder="1" applyAlignment="1">
      <alignment horizontal="center" vertical="center" textRotation="90"/>
    </xf>
    <xf numFmtId="0" fontId="4" fillId="0" borderId="25" xfId="0" applyFont="1" applyBorder="1" applyAlignment="1">
      <alignment horizontal="center" vertical="center" textRotation="90"/>
    </xf>
    <xf numFmtId="0" fontId="4" fillId="0" borderId="28" xfId="0" applyFont="1" applyBorder="1" applyAlignment="1">
      <alignment horizontal="center" vertical="center" textRotation="90"/>
    </xf>
    <xf numFmtId="0" fontId="4" fillId="0" borderId="24" xfId="0" applyFont="1" applyBorder="1" applyAlignment="1">
      <alignment horizontal="center" vertical="center" textRotation="90"/>
    </xf>
    <xf numFmtId="0" fontId="4" fillId="45" borderId="27" xfId="0" applyFont="1" applyFill="1" applyBorder="1" applyAlignment="1">
      <alignment horizontal="center" vertical="center" textRotation="90"/>
    </xf>
    <xf numFmtId="0" fontId="4" fillId="45" borderId="26" xfId="0" applyFont="1" applyFill="1" applyBorder="1" applyAlignment="1">
      <alignment horizontal="center" vertical="center" textRotation="90"/>
    </xf>
    <xf numFmtId="0" fontId="4" fillId="2" borderId="29" xfId="0" applyFont="1" applyFill="1" applyBorder="1" applyAlignment="1">
      <alignment horizontal="center" vertical="center" textRotation="90"/>
    </xf>
    <xf numFmtId="0" fontId="4" fillId="2" borderId="30" xfId="0" applyFont="1" applyFill="1" applyBorder="1" applyAlignment="1">
      <alignment horizontal="center" vertical="center" textRotation="90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 textRotation="90"/>
    </xf>
    <xf numFmtId="0" fontId="4" fillId="0" borderId="34" xfId="0" applyFont="1" applyBorder="1" applyAlignment="1">
      <alignment horizontal="center" vertical="center" textRotation="90"/>
    </xf>
    <xf numFmtId="0" fontId="40" fillId="5" borderId="15" xfId="0" applyFont="1" applyFill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 textRotation="90" wrapText="1"/>
    </xf>
    <xf numFmtId="0" fontId="4" fillId="5" borderId="37" xfId="0" applyFont="1" applyFill="1" applyBorder="1" applyAlignment="1">
      <alignment horizontal="center" vertical="center" textRotation="90" wrapText="1"/>
    </xf>
    <xf numFmtId="0" fontId="4" fillId="2" borderId="32" xfId="0" applyFont="1" applyFill="1" applyBorder="1" applyAlignment="1">
      <alignment horizontal="center" vertical="center" textRotation="90"/>
    </xf>
    <xf numFmtId="0" fontId="4" fillId="2" borderId="35" xfId="0" applyFont="1" applyFill="1" applyBorder="1" applyAlignment="1">
      <alignment horizontal="center" vertical="center" textRotation="90"/>
    </xf>
    <xf numFmtId="0" fontId="42" fillId="75" borderId="15" xfId="0" applyFont="1" applyFill="1" applyBorder="1" applyAlignment="1">
      <alignment horizontal="center" vertical="center"/>
    </xf>
    <xf numFmtId="0" fontId="0" fillId="5" borderId="12" xfId="0" applyFill="1" applyBorder="1"/>
    <xf numFmtId="0" fontId="0" fillId="44" borderId="12" xfId="0" applyFill="1" applyBorder="1"/>
    <xf numFmtId="0" fontId="0" fillId="6" borderId="12" xfId="0" applyFill="1" applyBorder="1"/>
    <xf numFmtId="0" fontId="0" fillId="79" borderId="12" xfId="0" applyFill="1" applyBorder="1"/>
    <xf numFmtId="0" fontId="49" fillId="0" borderId="41" xfId="0" applyFont="1" applyFill="1" applyBorder="1" applyAlignment="1">
      <alignment horizontal="left" vertical="center"/>
    </xf>
    <xf numFmtId="0" fontId="49" fillId="0" borderId="42" xfId="0" applyFont="1" applyFill="1" applyBorder="1" applyAlignment="1">
      <alignment horizontal="left" vertical="center"/>
    </xf>
    <xf numFmtId="0" fontId="49" fillId="0" borderId="19" xfId="0" applyFont="1" applyFill="1" applyBorder="1" applyAlignment="1">
      <alignment horizontal="left" vertical="center"/>
    </xf>
    <xf numFmtId="0" fontId="49" fillId="0" borderId="40" xfId="0" applyFont="1" applyFill="1" applyBorder="1" applyAlignment="1">
      <alignment horizontal="left" vertical="center"/>
    </xf>
    <xf numFmtId="0" fontId="4" fillId="0" borderId="12" xfId="0" applyFont="1" applyBorder="1"/>
    <xf numFmtId="0" fontId="44" fillId="76" borderId="32" xfId="0" applyFont="1" applyFill="1" applyBorder="1" applyAlignment="1">
      <alignment horizontal="center" vertical="center"/>
    </xf>
    <xf numFmtId="0" fontId="44" fillId="76" borderId="36" xfId="0" applyFont="1" applyFill="1" applyBorder="1" applyAlignment="1">
      <alignment horizontal="center" vertical="center"/>
    </xf>
    <xf numFmtId="0" fontId="51" fillId="0" borderId="38" xfId="0" applyFont="1" applyFill="1" applyBorder="1" applyAlignment="1">
      <alignment vertical="center" wrapText="1"/>
    </xf>
    <xf numFmtId="0" fontId="53" fillId="77" borderId="14" xfId="0" applyFont="1" applyFill="1" applyBorder="1" applyAlignment="1">
      <alignment horizontal="center" vertical="center" wrapText="1"/>
    </xf>
    <xf numFmtId="0" fontId="53" fillId="77" borderId="15" xfId="0" applyFont="1" applyFill="1" applyBorder="1" applyAlignment="1">
      <alignment horizontal="center" vertical="center" wrapText="1"/>
    </xf>
    <xf numFmtId="0" fontId="53" fillId="77" borderId="15" xfId="0" applyFont="1" applyFill="1" applyBorder="1" applyAlignment="1">
      <alignment horizontal="center" vertical="center"/>
    </xf>
    <xf numFmtId="0" fontId="53" fillId="77" borderId="16" xfId="0" applyFont="1" applyFill="1" applyBorder="1" applyAlignment="1">
      <alignment horizontal="center" vertical="center"/>
    </xf>
  </cellXfs>
  <cellStyles count="124">
    <cellStyle name="20 % - Accent1" xfId="36" builtinId="30" customBuiltin="1"/>
    <cellStyle name="20 % - Accent1 2" xfId="98" xr:uid="{00000000-0005-0000-0000-000001000000}"/>
    <cellStyle name="20 % - Accent2" xfId="40" builtinId="34" customBuiltin="1"/>
    <cellStyle name="20 % - Accent2 2" xfId="102" xr:uid="{00000000-0005-0000-0000-000003000000}"/>
    <cellStyle name="20 % - Accent3" xfId="44" builtinId="38" customBuiltin="1"/>
    <cellStyle name="20 % - Accent3 2" xfId="106" xr:uid="{00000000-0005-0000-0000-000005000000}"/>
    <cellStyle name="20 % - Accent4" xfId="48" builtinId="42" customBuiltin="1"/>
    <cellStyle name="20 % - Accent4 2" xfId="110" xr:uid="{00000000-0005-0000-0000-000007000000}"/>
    <cellStyle name="20 % - Accent5" xfId="52" builtinId="46" customBuiltin="1"/>
    <cellStyle name="20 % - Accent5 2" xfId="114" xr:uid="{00000000-0005-0000-0000-000009000000}"/>
    <cellStyle name="20 % - Accent6" xfId="56" builtinId="50" customBuiltin="1"/>
    <cellStyle name="20 % - Accent6 2" xfId="118" xr:uid="{00000000-0005-0000-0000-00000B000000}"/>
    <cellStyle name="40 % - Accent1" xfId="37" builtinId="31" customBuiltin="1"/>
    <cellStyle name="40 % - Accent1 2" xfId="99" xr:uid="{00000000-0005-0000-0000-00000D000000}"/>
    <cellStyle name="40 % - Accent2" xfId="41" builtinId="35" customBuiltin="1"/>
    <cellStyle name="40 % - Accent2 2" xfId="103" xr:uid="{00000000-0005-0000-0000-00000F000000}"/>
    <cellStyle name="40 % - Accent3" xfId="45" builtinId="39" customBuiltin="1"/>
    <cellStyle name="40 % - Accent3 2" xfId="107" xr:uid="{00000000-0005-0000-0000-000011000000}"/>
    <cellStyle name="40 % - Accent4" xfId="49" builtinId="43" customBuiltin="1"/>
    <cellStyle name="40 % - Accent4 2" xfId="111" xr:uid="{00000000-0005-0000-0000-000013000000}"/>
    <cellStyle name="40 % - Accent5" xfId="53" builtinId="47" customBuiltin="1"/>
    <cellStyle name="40 % - Accent5 2" xfId="115" xr:uid="{00000000-0005-0000-0000-000015000000}"/>
    <cellStyle name="40 % - Accent6" xfId="57" builtinId="51" customBuiltin="1"/>
    <cellStyle name="40 % - Accent6 2" xfId="119" xr:uid="{00000000-0005-0000-0000-000017000000}"/>
    <cellStyle name="60 % - Accent1" xfId="38" builtinId="32" customBuiltin="1"/>
    <cellStyle name="60 % - Accent1 2" xfId="100" xr:uid="{00000000-0005-0000-0000-000019000000}"/>
    <cellStyle name="60 % - Accent2" xfId="42" builtinId="36" customBuiltin="1"/>
    <cellStyle name="60 % - Accent2 2" xfId="104" xr:uid="{00000000-0005-0000-0000-00001B000000}"/>
    <cellStyle name="60 % - Accent3" xfId="46" builtinId="40" customBuiltin="1"/>
    <cellStyle name="60 % - Accent3 2" xfId="108" xr:uid="{00000000-0005-0000-0000-00001D000000}"/>
    <cellStyle name="60 % - Accent4" xfId="50" builtinId="44" customBuiltin="1"/>
    <cellStyle name="60 % - Accent4 2" xfId="112" xr:uid="{00000000-0005-0000-0000-00001F000000}"/>
    <cellStyle name="60 % - Accent5" xfId="54" builtinId="48" customBuiltin="1"/>
    <cellStyle name="60 % - Accent5 2" xfId="116" xr:uid="{00000000-0005-0000-0000-000021000000}"/>
    <cellStyle name="60 % - Accent6" xfId="58" builtinId="52" customBuiltin="1"/>
    <cellStyle name="60 % - Accent6 2" xfId="120" xr:uid="{00000000-0005-0000-0000-000023000000}"/>
    <cellStyle name="Accent1" xfId="35" builtinId="29" customBuiltin="1"/>
    <cellStyle name="Accent1 2" xfId="97" xr:uid="{00000000-0005-0000-0000-000025000000}"/>
    <cellStyle name="Accent2" xfId="39" builtinId="33" customBuiltin="1"/>
    <cellStyle name="Accent2 2" xfId="101" xr:uid="{00000000-0005-0000-0000-000027000000}"/>
    <cellStyle name="Accent3" xfId="43" builtinId="37" customBuiltin="1"/>
    <cellStyle name="Accent3 2" xfId="105" xr:uid="{00000000-0005-0000-0000-000029000000}"/>
    <cellStyle name="Accent4" xfId="47" builtinId="41" customBuiltin="1"/>
    <cellStyle name="Accent4 2" xfId="109" xr:uid="{00000000-0005-0000-0000-00002B000000}"/>
    <cellStyle name="Accent5" xfId="51" builtinId="45" customBuiltin="1"/>
    <cellStyle name="Accent5 2" xfId="113" xr:uid="{00000000-0005-0000-0000-00002D000000}"/>
    <cellStyle name="Accent6" xfId="55" builtinId="49" customBuiltin="1"/>
    <cellStyle name="Accent6 2" xfId="117" xr:uid="{00000000-0005-0000-0000-00002F000000}"/>
    <cellStyle name="Avertissement" xfId="31" builtinId="11" customBuiltin="1"/>
    <cellStyle name="Avertissement 2" xfId="93" xr:uid="{00000000-0005-0000-0000-000031000000}"/>
    <cellStyle name="Calcul" xfId="28" builtinId="22" customBuiltin="1"/>
    <cellStyle name="Calcul 2" xfId="90" xr:uid="{00000000-0005-0000-0000-000033000000}"/>
    <cellStyle name="Cellule liée" xfId="29" builtinId="24" customBuiltin="1"/>
    <cellStyle name="Cellule liée 2" xfId="91" xr:uid="{00000000-0005-0000-0000-000035000000}"/>
    <cellStyle name="Commentaire 2" xfId="94" xr:uid="{00000000-0005-0000-0000-000037000000}"/>
    <cellStyle name="Entrée" xfId="26" builtinId="20" customBuiltin="1"/>
    <cellStyle name="Entrée 2" xfId="88" xr:uid="{00000000-0005-0000-0000-000039000000}"/>
    <cellStyle name="Insatisfaisant" xfId="24" builtinId="27" customBuiltin="1"/>
    <cellStyle name="Insatisfaisant 2" xfId="86" xr:uid="{00000000-0005-0000-0000-00003B000000}"/>
    <cellStyle name="Neutre" xfId="25" builtinId="28" customBuiltin="1"/>
    <cellStyle name="Neutre 2" xfId="87" xr:uid="{00000000-0005-0000-0000-00003D000000}"/>
    <cellStyle name="Normal" xfId="0" builtinId="0"/>
    <cellStyle name="Normal 10" xfId="1" xr:uid="{00000000-0005-0000-0000-00003F000000}"/>
    <cellStyle name="Normal 10 2" xfId="63" xr:uid="{00000000-0005-0000-0000-000040000000}"/>
    <cellStyle name="Normal 11" xfId="59" xr:uid="{00000000-0005-0000-0000-000041000000}"/>
    <cellStyle name="Normal 11 2" xfId="61" xr:uid="{00000000-0005-0000-0000-000042000000}"/>
    <cellStyle name="Normal 11 2 2" xfId="123" xr:uid="{00000000-0005-0000-0000-000043000000}"/>
    <cellStyle name="Normal 11 3" xfId="121" xr:uid="{00000000-0005-0000-0000-000044000000}"/>
    <cellStyle name="Normal 12" xfId="62" xr:uid="{00000000-0005-0000-0000-000045000000}"/>
    <cellStyle name="Normal 2" xfId="2" xr:uid="{00000000-0005-0000-0000-000046000000}"/>
    <cellStyle name="Normal 2 2" xfId="9" xr:uid="{00000000-0005-0000-0000-000047000000}"/>
    <cellStyle name="Normal 2 2 2" xfId="71" xr:uid="{00000000-0005-0000-0000-000048000000}"/>
    <cellStyle name="Normal 2 3" xfId="14" xr:uid="{00000000-0005-0000-0000-000049000000}"/>
    <cellStyle name="Normal 2 3 2" xfId="76" xr:uid="{00000000-0005-0000-0000-00004A000000}"/>
    <cellStyle name="Normal 2 4" xfId="60" xr:uid="{00000000-0005-0000-0000-00004B000000}"/>
    <cellStyle name="Normal 2 4 2" xfId="122" xr:uid="{00000000-0005-0000-0000-00004C000000}"/>
    <cellStyle name="Normal 2 5" xfId="64" xr:uid="{00000000-0005-0000-0000-00004D000000}"/>
    <cellStyle name="Normal 3" xfId="3" xr:uid="{00000000-0005-0000-0000-00004E000000}"/>
    <cellStyle name="Normal 3 2" xfId="65" xr:uid="{00000000-0005-0000-0000-00004F000000}"/>
    <cellStyle name="Normal 4" xfId="4" xr:uid="{00000000-0005-0000-0000-000050000000}"/>
    <cellStyle name="Normal 4 2" xfId="10" xr:uid="{00000000-0005-0000-0000-000051000000}"/>
    <cellStyle name="Normal 4 2 2" xfId="72" xr:uid="{00000000-0005-0000-0000-000052000000}"/>
    <cellStyle name="Normal 4 3" xfId="15" xr:uid="{00000000-0005-0000-0000-000053000000}"/>
    <cellStyle name="Normal 4 3 2" xfId="77" xr:uid="{00000000-0005-0000-0000-000054000000}"/>
    <cellStyle name="Normal 4 4" xfId="66" xr:uid="{00000000-0005-0000-0000-000055000000}"/>
    <cellStyle name="Normal 5" xfId="5" xr:uid="{00000000-0005-0000-0000-000056000000}"/>
    <cellStyle name="Normal 5 2" xfId="11" xr:uid="{00000000-0005-0000-0000-000057000000}"/>
    <cellStyle name="Normal 5 2 2" xfId="73" xr:uid="{00000000-0005-0000-0000-000058000000}"/>
    <cellStyle name="Normal 5 3" xfId="16" xr:uid="{00000000-0005-0000-0000-000059000000}"/>
    <cellStyle name="Normal 5 3 2" xfId="78" xr:uid="{00000000-0005-0000-0000-00005A000000}"/>
    <cellStyle name="Normal 5 4" xfId="67" xr:uid="{00000000-0005-0000-0000-00005B000000}"/>
    <cellStyle name="Normal 6" xfId="6" xr:uid="{00000000-0005-0000-0000-00005C000000}"/>
    <cellStyle name="Normal 6 2" xfId="12" xr:uid="{00000000-0005-0000-0000-00005D000000}"/>
    <cellStyle name="Normal 6 2 2" xfId="74" xr:uid="{00000000-0005-0000-0000-00005E000000}"/>
    <cellStyle name="Normal 6 3" xfId="17" xr:uid="{00000000-0005-0000-0000-00005F000000}"/>
    <cellStyle name="Normal 6 3 2" xfId="79" xr:uid="{00000000-0005-0000-0000-000060000000}"/>
    <cellStyle name="Normal 6 4" xfId="68" xr:uid="{00000000-0005-0000-0000-000061000000}"/>
    <cellStyle name="Normal 7" xfId="8" xr:uid="{00000000-0005-0000-0000-000062000000}"/>
    <cellStyle name="Normal 7 2" xfId="70" xr:uid="{00000000-0005-0000-0000-000063000000}"/>
    <cellStyle name="Normal 8" xfId="7" xr:uid="{00000000-0005-0000-0000-000064000000}"/>
    <cellStyle name="Normal 8 2" xfId="69" xr:uid="{00000000-0005-0000-0000-000065000000}"/>
    <cellStyle name="Normal 9" xfId="13" xr:uid="{00000000-0005-0000-0000-000066000000}"/>
    <cellStyle name="Normal 9 2" xfId="75" xr:uid="{00000000-0005-0000-0000-000067000000}"/>
    <cellStyle name="Note" xfId="32" builtinId="10" customBuiltin="1"/>
    <cellStyle name="Satisfaisant" xfId="23" builtinId="26" customBuiltin="1"/>
    <cellStyle name="Satisfaisant 2" xfId="85" xr:uid="{00000000-0005-0000-0000-000069000000}"/>
    <cellStyle name="Sortie" xfId="27" builtinId="21" customBuiltin="1"/>
    <cellStyle name="Sortie 2" xfId="89" xr:uid="{00000000-0005-0000-0000-00006B000000}"/>
    <cellStyle name="Texte explicatif" xfId="33" builtinId="53" customBuiltin="1"/>
    <cellStyle name="Texte explicatif 2" xfId="95" xr:uid="{00000000-0005-0000-0000-00006D000000}"/>
    <cellStyle name="Titre" xfId="18" builtinId="15" customBuiltin="1"/>
    <cellStyle name="Titre 2" xfId="80" xr:uid="{00000000-0005-0000-0000-00006F000000}"/>
    <cellStyle name="Titre 1" xfId="19" builtinId="16" customBuiltin="1"/>
    <cellStyle name="Titre 1 2" xfId="81" xr:uid="{00000000-0005-0000-0000-000071000000}"/>
    <cellStyle name="Titre 2" xfId="20" builtinId="17" customBuiltin="1"/>
    <cellStyle name="Titre 2 2" xfId="82" xr:uid="{00000000-0005-0000-0000-000073000000}"/>
    <cellStyle name="Titre 3" xfId="21" builtinId="18" customBuiltin="1"/>
    <cellStyle name="Titre 3 2" xfId="83" xr:uid="{00000000-0005-0000-0000-000075000000}"/>
    <cellStyle name="Titre 4" xfId="22" builtinId="19" customBuiltin="1"/>
    <cellStyle name="Titre 4 2" xfId="84" xr:uid="{00000000-0005-0000-0000-000077000000}"/>
    <cellStyle name="Total" xfId="34" builtinId="25" customBuiltin="1"/>
    <cellStyle name="Total 2" xfId="96" xr:uid="{00000000-0005-0000-0000-000079000000}"/>
    <cellStyle name="Vérification" xfId="30" builtinId="23" customBuiltin="1"/>
    <cellStyle name="Vérification 2" xfId="92" xr:uid="{00000000-0005-0000-0000-00007B000000}"/>
  </cellStyles>
  <dxfs count="40"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FFDB69"/>
      <color rgb="FFFFE9A3"/>
      <color rgb="FFFFCCFF"/>
      <color rgb="FFE6B8B7"/>
      <color rgb="FFFF9900"/>
      <color rgb="FF00FF00"/>
      <color rgb="FFFF3399"/>
      <color rgb="FF66CCFF"/>
      <color rgb="FFFF9933"/>
      <color rgb="FFFFE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U171"/>
  <sheetViews>
    <sheetView zoomScale="93" zoomScaleNormal="93" workbookViewId="0">
      <pane ySplit="5" topLeftCell="A6" activePane="bottomLeft" state="frozen"/>
      <selection pane="bottomLeft" activeCell="B4" sqref="B4:B5"/>
    </sheetView>
  </sheetViews>
  <sheetFormatPr baseColWidth="10" defaultColWidth="11.44140625" defaultRowHeight="13.8"/>
  <cols>
    <col min="1" max="1" width="3" style="3" customWidth="1"/>
    <col min="2" max="2" width="24.21875" style="24" customWidth="1"/>
    <col min="3" max="3" width="4.5546875" style="5" customWidth="1"/>
    <col min="4" max="4" width="13.33203125" style="3" customWidth="1"/>
    <col min="5" max="5" width="4.5546875" style="4" customWidth="1"/>
    <col min="6" max="6" width="4.6640625" style="4" customWidth="1"/>
    <col min="7" max="7" width="4.6640625" style="21" customWidth="1"/>
    <col min="8" max="8" width="4.5546875" style="4" customWidth="1"/>
    <col min="9" max="10" width="4.6640625" style="4" customWidth="1"/>
    <col min="11" max="11" width="4.5546875" style="4" customWidth="1"/>
    <col min="12" max="13" width="4.6640625" style="4" customWidth="1"/>
    <col min="14" max="14" width="4.5546875" style="4" customWidth="1"/>
    <col min="15" max="16" width="4.6640625" style="4" customWidth="1"/>
    <col min="17" max="17" width="4.5546875" style="4" customWidth="1"/>
    <col min="18" max="18" width="5.21875" style="4" customWidth="1"/>
    <col min="19" max="19" width="5.44140625" style="4" customWidth="1"/>
    <col min="20" max="20" width="4.5546875" style="4" customWidth="1"/>
    <col min="21" max="22" width="4.6640625" style="4" customWidth="1"/>
    <col min="23" max="23" width="4.5546875" style="4" customWidth="1"/>
    <col min="24" max="25" width="4.6640625" style="4" customWidth="1"/>
    <col min="26" max="26" width="4.5546875" style="4" customWidth="1"/>
    <col min="27" max="28" width="4.6640625" style="4" customWidth="1"/>
    <col min="29" max="29" width="4.5546875" style="4" customWidth="1"/>
    <col min="30" max="31" width="4.6640625" style="4" customWidth="1"/>
    <col min="32" max="32" width="4.5546875" style="4" customWidth="1"/>
    <col min="33" max="35" width="4.6640625" style="4" customWidth="1"/>
    <col min="36" max="36" width="3.33203125" style="3" customWidth="1"/>
    <col min="37" max="37" width="3.33203125" style="4" customWidth="1"/>
    <col min="38" max="40" width="3.33203125" style="3" customWidth="1"/>
    <col min="41" max="41" width="5.44140625" style="3" customWidth="1"/>
    <col min="42" max="42" width="6.109375" style="3" customWidth="1"/>
    <col min="43" max="43" width="3.5546875" style="3" customWidth="1"/>
    <col min="44" max="16384" width="11.44140625" style="3"/>
  </cols>
  <sheetData>
    <row r="1" spans="1:44" ht="8.25" customHeight="1" thickBot="1"/>
    <row r="2" spans="1:44" ht="18" customHeight="1" thickBot="1">
      <c r="B2" s="188" t="s">
        <v>139</v>
      </c>
      <c r="C2" s="262"/>
      <c r="D2" s="189"/>
      <c r="E2" s="259">
        <v>2025</v>
      </c>
      <c r="F2" s="260"/>
      <c r="G2" s="261"/>
      <c r="K2" s="18"/>
      <c r="L2" s="18"/>
      <c r="M2" s="18"/>
      <c r="N2" s="18"/>
      <c r="O2" s="18"/>
      <c r="P2" s="18"/>
      <c r="AI2" s="188" t="s">
        <v>50</v>
      </c>
      <c r="AJ2" s="262"/>
      <c r="AK2" s="262"/>
      <c r="AL2" s="262"/>
      <c r="AM2" s="189"/>
      <c r="AP2" s="19"/>
    </row>
    <row r="3" spans="1:44" ht="6.6" customHeight="1" thickBot="1"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</row>
    <row r="4" spans="1:44" ht="97.2" customHeight="1" thickBot="1">
      <c r="B4" s="267" t="s">
        <v>48</v>
      </c>
      <c r="C4" s="263" t="s">
        <v>38</v>
      </c>
      <c r="D4" s="265" t="s">
        <v>140</v>
      </c>
      <c r="E4" s="253" t="s">
        <v>193</v>
      </c>
      <c r="F4" s="254"/>
      <c r="G4" s="255"/>
      <c r="H4" s="256" t="s">
        <v>194</v>
      </c>
      <c r="I4" s="257"/>
      <c r="J4" s="258"/>
      <c r="K4" s="269" t="s">
        <v>195</v>
      </c>
      <c r="L4" s="270"/>
      <c r="M4" s="271"/>
      <c r="N4" s="272" t="s">
        <v>196</v>
      </c>
      <c r="O4" s="273"/>
      <c r="P4" s="274"/>
      <c r="Q4" s="275" t="s">
        <v>197</v>
      </c>
      <c r="R4" s="276"/>
      <c r="S4" s="277"/>
      <c r="T4" s="286" t="s">
        <v>198</v>
      </c>
      <c r="U4" s="287"/>
      <c r="V4" s="288"/>
      <c r="W4" s="278" t="s">
        <v>199</v>
      </c>
      <c r="X4" s="279"/>
      <c r="Y4" s="280"/>
      <c r="Z4" s="281" t="s">
        <v>200</v>
      </c>
      <c r="AA4" s="282"/>
      <c r="AB4" s="283"/>
      <c r="AC4" s="289" t="s">
        <v>201</v>
      </c>
      <c r="AD4" s="290"/>
      <c r="AE4" s="291"/>
      <c r="AF4" s="272"/>
      <c r="AG4" s="273"/>
      <c r="AH4" s="274"/>
      <c r="AI4" s="298" t="s">
        <v>37</v>
      </c>
      <c r="AJ4" s="296" t="s">
        <v>36</v>
      </c>
      <c r="AK4" s="294" t="s">
        <v>40</v>
      </c>
      <c r="AL4" s="294" t="s">
        <v>39</v>
      </c>
      <c r="AM4" s="292" t="s">
        <v>41</v>
      </c>
      <c r="AN4" s="292" t="s">
        <v>131</v>
      </c>
      <c r="AO4" s="176" t="s">
        <v>135</v>
      </c>
      <c r="AP4" s="284" t="s">
        <v>59</v>
      </c>
      <c r="AR4" s="83"/>
    </row>
    <row r="5" spans="1:44" ht="14.4" customHeight="1" thickBot="1">
      <c r="B5" s="268"/>
      <c r="C5" s="264"/>
      <c r="D5" s="266"/>
      <c r="E5" s="30" t="s">
        <v>56</v>
      </c>
      <c r="F5" s="30" t="s">
        <v>57</v>
      </c>
      <c r="G5" s="30" t="s">
        <v>58</v>
      </c>
      <c r="H5" s="58" t="s">
        <v>130</v>
      </c>
      <c r="I5" s="58" t="s">
        <v>57</v>
      </c>
      <c r="J5" s="58" t="s">
        <v>58</v>
      </c>
      <c r="K5" s="58" t="s">
        <v>56</v>
      </c>
      <c r="L5" s="58" t="s">
        <v>57</v>
      </c>
      <c r="M5" s="58" t="s">
        <v>58</v>
      </c>
      <c r="N5" s="30" t="s">
        <v>56</v>
      </c>
      <c r="O5" s="59" t="s">
        <v>57</v>
      </c>
      <c r="P5" s="60" t="s">
        <v>58</v>
      </c>
      <c r="Q5" s="58" t="s">
        <v>56</v>
      </c>
      <c r="R5" s="58" t="s">
        <v>57</v>
      </c>
      <c r="S5" s="58" t="s">
        <v>58</v>
      </c>
      <c r="T5" s="30" t="s">
        <v>56</v>
      </c>
      <c r="U5" s="30" t="s">
        <v>57</v>
      </c>
      <c r="V5" s="30" t="s">
        <v>58</v>
      </c>
      <c r="W5" s="58" t="s">
        <v>56</v>
      </c>
      <c r="X5" s="58" t="s">
        <v>57</v>
      </c>
      <c r="Y5" s="58" t="s">
        <v>58</v>
      </c>
      <c r="Z5" s="58" t="s">
        <v>56</v>
      </c>
      <c r="AA5" s="58" t="s">
        <v>57</v>
      </c>
      <c r="AB5" s="58" t="s">
        <v>58</v>
      </c>
      <c r="AC5" s="58" t="s">
        <v>56</v>
      </c>
      <c r="AD5" s="58" t="s">
        <v>57</v>
      </c>
      <c r="AE5" s="58" t="s">
        <v>58</v>
      </c>
      <c r="AF5" s="30" t="s">
        <v>56</v>
      </c>
      <c r="AG5" s="30" t="s">
        <v>57</v>
      </c>
      <c r="AH5" s="30" t="s">
        <v>58</v>
      </c>
      <c r="AI5" s="299"/>
      <c r="AJ5" s="297"/>
      <c r="AK5" s="295"/>
      <c r="AL5" s="295"/>
      <c r="AM5" s="293"/>
      <c r="AN5" s="293"/>
      <c r="AO5" s="177"/>
      <c r="AP5" s="285"/>
    </row>
    <row r="6" spans="1:44" ht="14.4">
      <c r="B6" s="89" t="s">
        <v>303</v>
      </c>
      <c r="C6" s="33"/>
      <c r="D6" s="38" t="s">
        <v>33</v>
      </c>
      <c r="E6" s="33">
        <f>IF(VLOOKUP($B6,'S 2 H BRUT'!$B$6:$E$165,4,FALSE)="","",(VLOOKUP($B6,'S 2 H BRUT'!$B$6:$E$165,4,FALSE)))</f>
        <v>23</v>
      </c>
      <c r="F6" s="33">
        <f>IF(VLOOKUP($B6,'S 2 H NET'!$B$6:E$165,4,FALSE)="","",(VLOOKUP($B6,'S 2 H NET'!$B$6:$E$165,4,FALSE)))</f>
        <v>31</v>
      </c>
      <c r="G6" s="45">
        <f>IF(F6="","",SUM(E6:F6))</f>
        <v>54</v>
      </c>
      <c r="H6" s="33">
        <f>IF(VLOOKUP($B6,'S 2 H BRUT'!$B$6:$F$165,5,FALSE)="","",(VLOOKUP($B6,'S 2 H BRUT'!$B$6:$F$165,5,FALSE)))</f>
        <v>22</v>
      </c>
      <c r="I6" s="33">
        <f>IF(VLOOKUP($B6,'S 2 H NET'!$B$6:$F$165,5,FALSE)="","",(VLOOKUP($B6,'S 2 H NET'!$B$6:$F$165,5,FALSE)))</f>
        <v>30</v>
      </c>
      <c r="J6" s="45">
        <f>IF(I6="","",SUM(H6:I6))</f>
        <v>52</v>
      </c>
      <c r="K6" s="33">
        <f>IF(VLOOKUP($B6,'S 2 H BRUT'!$B$6:$G$165,6,FALSE)="","",(VLOOKUP($B6,'S 2 H BRUT'!$B$6:$G$165,6,FALSE)))</f>
        <v>22</v>
      </c>
      <c r="L6" s="33">
        <f>IF(VLOOKUP($B6,'S 2 H NET'!$B$6:$G$165,6,FALSE)="","",(VLOOKUP($B6,'S 2 H NET'!$B$6:$G$165,6,FALSE)))</f>
        <v>31</v>
      </c>
      <c r="M6" s="45">
        <f>IF(L6="","",SUM(K6:L6))</f>
        <v>53</v>
      </c>
      <c r="N6" s="33">
        <f>IF(VLOOKUP($B6,'S 2 H BRUT'!$B$6:$H$165,7,FALSE)="","",(VLOOKUP($B6,'S 2 H BRUT'!$B$6:$H$165,7,FALSE)))</f>
        <v>30</v>
      </c>
      <c r="O6" s="33">
        <f>IF(VLOOKUP($B6,'S 2 H NET'!$B$6:$H$165,7,FALSE)="","",(VLOOKUP($B6,'S 2 H NET'!$B$6:$H$165,7,FALSE)))</f>
        <v>40</v>
      </c>
      <c r="P6" s="45">
        <f>IF(O6="","",SUM(N6:O6))</f>
        <v>70</v>
      </c>
      <c r="Q6" s="33">
        <f>IF(VLOOKUP($B6,'S 2 H BRUT'!$B$6:$J$165,8,FALSE)="","",(VLOOKUP($B6,'S 2 H BRUT'!$B$6:$J$165,8,FALSE)))</f>
        <v>28</v>
      </c>
      <c r="R6" s="33">
        <f>IF(VLOOKUP($B6,'S 2 H NET'!$B$6:$J$165,8,FALSE)="","",(VLOOKUP($B6,'S 2 H NET'!$B$6:$J$165,8,FALSE)))</f>
        <v>37</v>
      </c>
      <c r="S6" s="45">
        <f>IF(R6="","",SUM(Q6:R6))</f>
        <v>65</v>
      </c>
      <c r="T6" s="33">
        <f>IF(VLOOKUP($B6,'S 2 H BRUT'!$B$6:$J$165,9,FALSE)="","",(VLOOKUP($B6,'S 2 H BRUT'!$B$6:$J$165,9,FALSE)))</f>
        <v>27</v>
      </c>
      <c r="U6" s="33">
        <f>IF(VLOOKUP($B6,'S 2 H NET'!$B$6:$J$165,9,FALSE)="","",(VLOOKUP($B6,'S 2 H NET'!$B$6:$J$165,9,FALSE)))</f>
        <v>35</v>
      </c>
      <c r="V6" s="45">
        <f>IF(U6="","",SUM(T6:U6))</f>
        <v>62</v>
      </c>
      <c r="W6" s="33">
        <f>IF(VLOOKUP($B6,'S 2 H BRUT'!$B$6:$M$165,10,FALSE)="","",(VLOOKUP($B6,'S 2 H BRUT'!$B$6:$M$165,10,FALSE)))</f>
        <v>28</v>
      </c>
      <c r="X6" s="33">
        <f>IF(VLOOKUP($B6,'S 2 H NET'!$B$6:$M$165,10,FALSE)="","",(VLOOKUP($B6,'S 2 H NET'!$B$6:$M$165,10,FALSE)))</f>
        <v>36</v>
      </c>
      <c r="Y6" s="45">
        <f>IF(X6="","",SUM(W6:X6))</f>
        <v>64</v>
      </c>
      <c r="Z6" s="33">
        <f>IF(VLOOKUP($B6,'S 2 H BRUT'!$B$6:$L$165,11,FALSE)="","",(VLOOKUP($B6,'S 2 H BRUT'!$B$6:$L$165,11,FALSE)))</f>
        <v>16</v>
      </c>
      <c r="AA6" s="33">
        <f>IF(VLOOKUP($B6,'S 2 H NET'!$B$6:$L$165,11,FALSE)="","",(VLOOKUP($B6,'S 2 H NET'!$B$6:$L$165,11,FALSE)))</f>
        <v>25</v>
      </c>
      <c r="AB6" s="45">
        <f>IF(AA6="","",SUM(Z6:AA6))</f>
        <v>41</v>
      </c>
      <c r="AC6" s="33" t="str">
        <f>IF(VLOOKUP($B6,'S 2 H BRUT'!$B$6:$M$165,12,FALSE)="","",(VLOOKUP($B6,'S 2 H BRUT'!$B$6:$M$165,12,FALSE)))</f>
        <v/>
      </c>
      <c r="AD6" s="33" t="str">
        <f>IF(VLOOKUP($B6,'S 2 H NET'!$B$6:$M$165,12,FALSE)="","",(VLOOKUP($B6,'S 2 H NET'!$B$6:$M$165,12,FALSE)))</f>
        <v/>
      </c>
      <c r="AE6" s="45" t="str">
        <f>IF(AD6="","",SUM(AC6:AD6))</f>
        <v/>
      </c>
      <c r="AF6" s="33" t="str">
        <f>IF(VLOOKUP($B6,'S 2 H BRUT'!$B$6:$N$165,13,FALSE)="","",(VLOOKUP($B6,'S 2 H BRUT'!$B$6:$N$165,13,FALSE)))</f>
        <v/>
      </c>
      <c r="AG6" s="33" t="str">
        <f>IF(VLOOKUP($B6,'S 2 H NET'!$B$6:$N$165,13,FALSE)="","",(VLOOKUP($B6,'S 2 H NET'!$B$6:$N$165,13,FALSE)))</f>
        <v/>
      </c>
      <c r="AH6" s="45" t="str">
        <f>IF(AG6="","",SUM(AF6:AG6))</f>
        <v/>
      </c>
      <c r="AI6" s="45">
        <f>SUM(G6,J6,M6,P6,S6,V6,Y6,AB6,AE6,AH6)</f>
        <v>461</v>
      </c>
      <c r="AJ6" s="46">
        <f>+COUNT(G6,J6,M6,P6,S6,V6,Y6,AB6,AE6,AH6)</f>
        <v>8</v>
      </c>
      <c r="AK6" s="46">
        <f>IF(AJ6&lt;6,0,+SMALL(($G6,$J6,$M6,$P6,$S6,$V6,$Y6,$AB6,$AE6,$AH6),1))</f>
        <v>41</v>
      </c>
      <c r="AL6" s="46">
        <f>IF(AJ6&lt;7,0,+SMALL(($G6,$J6,$M6,$P6,$S6,$V6,$Y6,$AB6,$AE6,$AH6),2))</f>
        <v>52</v>
      </c>
      <c r="AM6" s="46">
        <f>IF(AJ6&lt;8,0,+SMALL(($G6,$J6,$M6,$P6,$S6,$V6,$Y6,$AB6,$AE6,$AH6),3))</f>
        <v>53</v>
      </c>
      <c r="AN6" s="46">
        <f>IF(AJ6&lt;9,0,+SMALL(($G6,$J6,$M6,$P6,$S6,$V6,$Y6,$AB6,$AE6,$AH6),4))</f>
        <v>0</v>
      </c>
      <c r="AO6" s="46">
        <f>AI6-AK6-AL6-AM6-AN6</f>
        <v>315</v>
      </c>
      <c r="AP6" s="17">
        <f>RANK(AO6,$AO$6:$AO$165,0)</f>
        <v>1</v>
      </c>
    </row>
    <row r="7" spans="1:44" ht="14.4">
      <c r="B7" s="89" t="s">
        <v>302</v>
      </c>
      <c r="C7" s="33"/>
      <c r="D7" s="57" t="s">
        <v>79</v>
      </c>
      <c r="E7" s="33">
        <f>IF(VLOOKUP($B7,'S 2 H BRUT'!$B$6:$E$165,4,FALSE)="","",(VLOOKUP($B7,'S 2 H BRUT'!$B$6:$E$165,4,FALSE)))</f>
        <v>28</v>
      </c>
      <c r="F7" s="33">
        <f>IF(VLOOKUP($B7,'S 2 H NET'!$B$6:E$165,4,FALSE)="","",(VLOOKUP($B7,'S 2 H NET'!$B$6:$E$165,4,FALSE)))</f>
        <v>40</v>
      </c>
      <c r="G7" s="45">
        <f>IF(F7="","",SUM(E7:F7))</f>
        <v>68</v>
      </c>
      <c r="H7" s="33">
        <f>IF(VLOOKUP($B7,'S 2 H BRUT'!$B$6:$F$165,5,FALSE)="","",(VLOOKUP($B7,'S 2 H BRUT'!$B$6:$F$165,5,FALSE)))</f>
        <v>22</v>
      </c>
      <c r="I7" s="33">
        <f>IF(VLOOKUP($B7,'S 2 H NET'!$B$6:$F$165,5,FALSE)="","",(VLOOKUP($B7,'S 2 H NET'!$B$6:$F$165,5,FALSE)))</f>
        <v>36</v>
      </c>
      <c r="J7" s="45">
        <f>IF(I7="","",SUM(H7:I7))</f>
        <v>58</v>
      </c>
      <c r="K7" s="33">
        <f>IF(VLOOKUP($B7,'S 2 H BRUT'!$B$6:$G$165,6,FALSE)="","",(VLOOKUP($B7,'S 2 H BRUT'!$B$6:$G$165,6,FALSE)))</f>
        <v>15</v>
      </c>
      <c r="L7" s="33">
        <f>IF(VLOOKUP($B7,'S 2 H NET'!$B$6:$G$165,6,FALSE)="","",(VLOOKUP($B7,'S 2 H NET'!$B$6:$G$165,6,FALSE)))</f>
        <v>27</v>
      </c>
      <c r="M7" s="45">
        <f>IF(L7="","",SUM(K7:L7))</f>
        <v>42</v>
      </c>
      <c r="N7" s="33" t="str">
        <f>IF(VLOOKUP($B7,'S 2 H BRUT'!$B$6:$H$165,7,FALSE)="","",(VLOOKUP($B7,'S 2 H BRUT'!$B$6:$H$165,7,FALSE)))</f>
        <v/>
      </c>
      <c r="O7" s="33" t="str">
        <f>IF(VLOOKUP($B7,'S 2 H NET'!$B$6:$H$165,7,FALSE)="","",(VLOOKUP($B7,'S 2 H NET'!$B$6:$H$165,7,FALSE)))</f>
        <v/>
      </c>
      <c r="P7" s="45" t="str">
        <f>IF(O7="","",SUM(N7:O7))</f>
        <v/>
      </c>
      <c r="Q7" s="33">
        <f>IF(VLOOKUP($B7,'S 2 H BRUT'!$B$6:$J$165,8,FALSE)="","",(VLOOKUP($B7,'S 2 H BRUT'!$B$6:$J$165,8,FALSE)))</f>
        <v>22</v>
      </c>
      <c r="R7" s="33">
        <f>IF(VLOOKUP($B7,'S 2 H NET'!$B$6:$J$165,8,FALSE)="","",(VLOOKUP($B7,'S 2 H NET'!$B$6:$J$165,8,FALSE)))</f>
        <v>34</v>
      </c>
      <c r="S7" s="45">
        <f>IF(R7="","",SUM(Q7:R7))</f>
        <v>56</v>
      </c>
      <c r="T7" s="33">
        <f>IF(VLOOKUP($B7,'S 2 H BRUT'!$B$6:$J$165,9,FALSE)="","",(VLOOKUP($B7,'S 2 H BRUT'!$B$6:$J$165,9,FALSE)))</f>
        <v>21</v>
      </c>
      <c r="U7" s="33">
        <f>IF(VLOOKUP($B7,'S 2 H NET'!$B$6:$J$165,9,FALSE)="","",(VLOOKUP($B7,'S 2 H NET'!$B$6:$J$165,9,FALSE)))</f>
        <v>33</v>
      </c>
      <c r="V7" s="45">
        <f>IF(U7="","",SUM(T7:U7))</f>
        <v>54</v>
      </c>
      <c r="W7" s="33">
        <f>IF(VLOOKUP($B7,'S 2 H BRUT'!$B$6:$M$165,10,FALSE)="","",(VLOOKUP($B7,'S 2 H BRUT'!$B$6:$M$165,10,FALSE)))</f>
        <v>24</v>
      </c>
      <c r="X7" s="33">
        <f>IF(VLOOKUP($B7,'S 2 H NET'!$B$6:$M$165,10,FALSE)="","",(VLOOKUP($B7,'S 2 H NET'!$B$6:$M$165,10,FALSE)))</f>
        <v>36</v>
      </c>
      <c r="Y7" s="45">
        <f>IF(X7="","",SUM(W7:X7))</f>
        <v>60</v>
      </c>
      <c r="Z7" s="33">
        <f>IF(VLOOKUP($B7,'S 2 H BRUT'!$B$6:$L$165,11,FALSE)="","",(VLOOKUP($B7,'S 2 H BRUT'!$B$6:$L$165,11,FALSE)))</f>
        <v>23</v>
      </c>
      <c r="AA7" s="33">
        <f>IF(VLOOKUP($B7,'S 2 H NET'!$B$6:$L$165,11,FALSE)="","",(VLOOKUP($B7,'S 2 H NET'!$B$6:$L$165,11,FALSE)))</f>
        <v>37</v>
      </c>
      <c r="AB7" s="45">
        <f>IF(AA7="","",SUM(Z7:AA7))</f>
        <v>60</v>
      </c>
      <c r="AC7" s="33">
        <f>IF(VLOOKUP($B7,'S 2 H BRUT'!$B$6:$M$165,12,FALSE)="","",(VLOOKUP($B7,'S 2 H BRUT'!$B$6:$M$165,12,FALSE)))</f>
        <v>19</v>
      </c>
      <c r="AD7" s="33">
        <f>IF(VLOOKUP($B7,'S 2 H NET'!$B$6:$M$165,12,FALSE)="","",(VLOOKUP($B7,'S 2 H NET'!$B$6:$M$165,12,FALSE)))</f>
        <v>28</v>
      </c>
      <c r="AE7" s="45">
        <f>IF(AD7="","",SUM(AC7:AD7))</f>
        <v>47</v>
      </c>
      <c r="AF7" s="33" t="str">
        <f>IF(VLOOKUP($B7,'S 2 H BRUT'!$B$6:$N$165,13,FALSE)="","",(VLOOKUP($B7,'S 2 H BRUT'!$B$6:$N$165,13,FALSE)))</f>
        <v/>
      </c>
      <c r="AG7" s="33" t="str">
        <f>IF(VLOOKUP($B7,'S 2 H NET'!$B$6:$N$165,13,FALSE)="","",(VLOOKUP($B7,'S 2 H NET'!$B$6:$N$165,13,FALSE)))</f>
        <v/>
      </c>
      <c r="AH7" s="45" t="str">
        <f>IF(AG7="","",SUM(AF7:AG7))</f>
        <v/>
      </c>
      <c r="AI7" s="45">
        <f>SUM(G7,J7,M7,P7,S7,V7,Y7,AB7,AE7,AH7)</f>
        <v>445</v>
      </c>
      <c r="AJ7" s="46">
        <f>+COUNT(G7,J7,M7,P7,S7,V7,Y7,AB7,AE7,AH7)</f>
        <v>8</v>
      </c>
      <c r="AK7" s="46">
        <f>IF(AJ7&lt;6,0,+SMALL(($G7,$J7,$M7,$P7,$S7,$V7,$Y7,$AB7,$AE7,$AH7),1))</f>
        <v>42</v>
      </c>
      <c r="AL7" s="46">
        <f>IF(AJ7&lt;7,0,+SMALL(($G7,$J7,$M7,$P7,$S7,$V7,$Y7,$AB7,$AE7,$AH7),2))</f>
        <v>47</v>
      </c>
      <c r="AM7" s="46">
        <f>IF(AJ7&lt;8,0,+SMALL(($G7,$J7,$M7,$P7,$S7,$V7,$Y7,$AB7,$AE7,$AH7),3))</f>
        <v>54</v>
      </c>
      <c r="AN7" s="46">
        <f>IF(AJ7&lt;9,0,+SMALL(($G7,$J7,$M7,$P7,$S7,$V7,$Y7,$AB7,$AE7,$AH7),4))</f>
        <v>0</v>
      </c>
      <c r="AO7" s="46">
        <f>AI7-AK7-AL7-AM7-AN7</f>
        <v>302</v>
      </c>
      <c r="AP7" s="17">
        <f>RANK(AO7,$AO$6:$AO$165,0)</f>
        <v>2</v>
      </c>
    </row>
    <row r="8" spans="1:44" ht="14.4">
      <c r="B8" s="42" t="s">
        <v>171</v>
      </c>
      <c r="C8" s="33"/>
      <c r="D8" s="38" t="s">
        <v>33</v>
      </c>
      <c r="E8" s="33">
        <f>IF(VLOOKUP($B8,'S 2 H BRUT'!$B$6:$E$165,4,FALSE)="","",(VLOOKUP($B8,'S 2 H BRUT'!$B$6:$E$165,4,FALSE)))</f>
        <v>22</v>
      </c>
      <c r="F8" s="33">
        <f>IF(VLOOKUP($B8,'S 2 H NET'!$B$6:E$165,4,FALSE)="","",(VLOOKUP($B8,'S 2 H NET'!$B$6:$E$165,4,FALSE)))</f>
        <v>35</v>
      </c>
      <c r="G8" s="45">
        <f>IF(F8="","",SUM(E8:F8))</f>
        <v>57</v>
      </c>
      <c r="H8" s="33">
        <f>IF(VLOOKUP($B8,'S 2 H BRUT'!$B$6:$F$165,5,FALSE)="","",(VLOOKUP($B8,'S 2 H BRUT'!$B$6:$F$165,5,FALSE)))</f>
        <v>21</v>
      </c>
      <c r="I8" s="33">
        <f>IF(VLOOKUP($B8,'S 2 H NET'!$B$6:$F$165,5,FALSE)="","",(VLOOKUP($B8,'S 2 H NET'!$B$6:$F$165,5,FALSE)))</f>
        <v>37</v>
      </c>
      <c r="J8" s="45">
        <f>IF(I8="","",SUM(H8:I8))</f>
        <v>58</v>
      </c>
      <c r="K8" s="33" t="str">
        <f>IF(VLOOKUP($B8,'S 2 H BRUT'!$B$6:$G$165,6,FALSE)="","",(VLOOKUP($B8,'S 2 H BRUT'!$B$6:$G$165,6,FALSE)))</f>
        <v/>
      </c>
      <c r="L8" s="33" t="str">
        <f>IF(VLOOKUP($B8,'S 2 H NET'!$B$6:$G$165,6,FALSE)="","",(VLOOKUP($B8,'S 2 H NET'!$B$6:$G$165,6,FALSE)))</f>
        <v/>
      </c>
      <c r="M8" s="45" t="str">
        <f>IF(L8="","",SUM(K8:L8))</f>
        <v/>
      </c>
      <c r="N8" s="33">
        <f>IF(VLOOKUP($B8,'S 2 H BRUT'!$B$6:$H$165,7,FALSE)="","",(VLOOKUP($B8,'S 2 H BRUT'!$B$6:$H$165,7,FALSE)))</f>
        <v>17</v>
      </c>
      <c r="O8" s="33">
        <f>IF(VLOOKUP($B8,'S 2 H NET'!$B$6:$H$165,7,FALSE)="","",(VLOOKUP($B8,'S 2 H NET'!$B$6:$H$165,7,FALSE)))</f>
        <v>28</v>
      </c>
      <c r="P8" s="45">
        <f>IF(O8="","",SUM(N8:O8))</f>
        <v>45</v>
      </c>
      <c r="Q8" s="33">
        <f>IF(VLOOKUP($B8,'S 2 H BRUT'!$B$6:$J$165,8,FALSE)="","",(VLOOKUP($B8,'S 2 H BRUT'!$B$6:$J$165,8,FALSE)))</f>
        <v>19</v>
      </c>
      <c r="R8" s="33">
        <f>IF(VLOOKUP($B8,'S 2 H NET'!$B$6:$J$165,8,FALSE)="","",(VLOOKUP($B8,'S 2 H NET'!$B$6:$J$165,8,FALSE)))</f>
        <v>30</v>
      </c>
      <c r="S8" s="45">
        <f>IF(R8="","",SUM(Q8:R8))</f>
        <v>49</v>
      </c>
      <c r="T8" s="33" t="str">
        <f>IF(VLOOKUP($B8,'S 2 H BRUT'!$B$6:$J$165,9,FALSE)="","",(VLOOKUP($B8,'S 2 H BRUT'!$B$6:$J$165,9,FALSE)))</f>
        <v/>
      </c>
      <c r="U8" s="33" t="str">
        <f>IF(VLOOKUP($B8,'S 2 H NET'!$B$6:$J$165,9,FALSE)="","",(VLOOKUP($B8,'S 2 H NET'!$B$6:$J$165,9,FALSE)))</f>
        <v/>
      </c>
      <c r="V8" s="45" t="str">
        <f>IF(U8="","",SUM(T8:U8))</f>
        <v/>
      </c>
      <c r="W8" s="33">
        <f>IF(VLOOKUP($B8,'S 2 H BRUT'!$B$6:$M$165,10,FALSE)="","",(VLOOKUP($B8,'S 2 H BRUT'!$B$6:$M$165,10,FALSE)))</f>
        <v>17</v>
      </c>
      <c r="X8" s="33">
        <f>IF(VLOOKUP($B8,'S 2 H NET'!$B$6:$M$165,10,FALSE)="","",(VLOOKUP($B8,'S 2 H NET'!$B$6:$M$165,10,FALSE)))</f>
        <v>28</v>
      </c>
      <c r="Y8" s="45">
        <f>IF(X8="","",SUM(W8:X8))</f>
        <v>45</v>
      </c>
      <c r="Z8" s="33">
        <f>IF(VLOOKUP($B8,'S 2 H BRUT'!$B$6:$L$165,11,FALSE)="","",(VLOOKUP($B8,'S 2 H BRUT'!$B$6:$L$165,11,FALSE)))</f>
        <v>22</v>
      </c>
      <c r="AA8" s="33">
        <f>IF(VLOOKUP($B8,'S 2 H NET'!$B$6:$L$165,11,FALSE)="","",(VLOOKUP($B8,'S 2 H NET'!$B$6:$L$165,11,FALSE)))</f>
        <v>40</v>
      </c>
      <c r="AB8" s="45">
        <f>IF(AA8="","",SUM(Z8:AA8))</f>
        <v>62</v>
      </c>
      <c r="AC8" s="33">
        <f>IF(VLOOKUP($B8,'S 2 H BRUT'!$B$6:$M$165,12,FALSE)="","",(VLOOKUP($B8,'S 2 H BRUT'!$B$6:$M$165,12,FALSE)))</f>
        <v>19</v>
      </c>
      <c r="AD8" s="33">
        <f>IF(VLOOKUP($B8,'S 2 H NET'!$B$6:$M$165,12,FALSE)="","",(VLOOKUP($B8,'S 2 H NET'!$B$6:$M$165,12,FALSE)))</f>
        <v>31</v>
      </c>
      <c r="AE8" s="45">
        <f>IF(AD8="","",SUM(AC8:AD8))</f>
        <v>50</v>
      </c>
      <c r="AF8" s="33" t="str">
        <f>IF(VLOOKUP($B8,'S 2 H BRUT'!$B$6:$N$165,13,FALSE)="","",(VLOOKUP($B8,'S 2 H BRUT'!$B$6:$N$165,13,FALSE)))</f>
        <v/>
      </c>
      <c r="AG8" s="33" t="str">
        <f>IF(VLOOKUP($B8,'S 2 H NET'!$B$6:$N$165,13,FALSE)="","",(VLOOKUP($B8,'S 2 H NET'!$B$6:$N$165,13,FALSE)))</f>
        <v/>
      </c>
      <c r="AH8" s="45" t="str">
        <f>IF(AG8="","",SUM(AF8:AG8))</f>
        <v/>
      </c>
      <c r="AI8" s="45">
        <f>SUM(G8,J8,M8,P8,S8,V8,Y8,AB8,AE8,AH8)</f>
        <v>366</v>
      </c>
      <c r="AJ8" s="46">
        <f>+COUNT(G8,J8,M8,P8,S8,V8,Y8,AB8,AE8,AH8)</f>
        <v>7</v>
      </c>
      <c r="AK8" s="46">
        <f>IF(AJ8&lt;6,0,+SMALL(($G8,$J8,$M8,$P8,$S8,$V8,$Y8,$AB8,$AE8,$AH8),1))</f>
        <v>45</v>
      </c>
      <c r="AL8" s="46">
        <f>IF(AJ8&lt;7,0,+SMALL(($G8,$J8,$M8,$P8,$S8,$V8,$Y8,$AB8,$AE8,$AH8),2))</f>
        <v>45</v>
      </c>
      <c r="AM8" s="46">
        <f>IF(AJ8&lt;8,0,+SMALL(($G8,$J8,$M8,$P8,$S8,$V8,$Y8,$AB8,$AE8,$AH8),3))</f>
        <v>0</v>
      </c>
      <c r="AN8" s="46">
        <f>IF(AJ8&lt;9,0,+SMALL(($G8,$J8,$M8,$P8,$S8,$V8,$Y8,$AB8,$AE8,$AH8),4))</f>
        <v>0</v>
      </c>
      <c r="AO8" s="46">
        <f>AI8-AK8-AL8-AM8-AN8</f>
        <v>276</v>
      </c>
      <c r="AP8" s="17">
        <f>RANK(AO8,$AO$6:$AO$165,0)</f>
        <v>3</v>
      </c>
    </row>
    <row r="9" spans="1:44" ht="14.4">
      <c r="B9" s="42" t="s">
        <v>266</v>
      </c>
      <c r="C9" s="33"/>
      <c r="D9" s="41" t="s">
        <v>35</v>
      </c>
      <c r="E9" s="33" t="str">
        <f>IF(VLOOKUP($B9,'S 2 H BRUT'!$B$6:$E$165,4,FALSE)="","",(VLOOKUP($B9,'S 2 H BRUT'!$B$6:$E$165,4,FALSE)))</f>
        <v/>
      </c>
      <c r="F9" s="33" t="str">
        <f>IF(VLOOKUP($B9,'S 2 H NET'!$B$6:E$165,4,FALSE)="","",(VLOOKUP($B9,'S 2 H NET'!$B$6:$E$165,4,FALSE)))</f>
        <v/>
      </c>
      <c r="G9" s="45" t="str">
        <f>IF(F9="","",SUM(E9:F9))</f>
        <v/>
      </c>
      <c r="H9" s="33">
        <f>IF(VLOOKUP($B9,'S 2 H BRUT'!$B$6:$F$165,5,FALSE)="","",(VLOOKUP($B9,'S 2 H BRUT'!$B$6:$F$165,5,FALSE)))</f>
        <v>23</v>
      </c>
      <c r="I9" s="33">
        <f>IF(VLOOKUP($B9,'S 2 H NET'!$B$6:$F$165,5,FALSE)="","",(VLOOKUP($B9,'S 2 H NET'!$B$6:$F$165,5,FALSE)))</f>
        <v>35</v>
      </c>
      <c r="J9" s="45">
        <f>IF(I9="","",SUM(H9:I9))</f>
        <v>58</v>
      </c>
      <c r="K9" s="33">
        <f>IF(VLOOKUP($B9,'S 2 H BRUT'!$B$6:$G$165,6,FALSE)="","",(VLOOKUP($B9,'S 2 H BRUT'!$B$6:$G$165,6,FALSE)))</f>
        <v>13</v>
      </c>
      <c r="L9" s="33">
        <f>IF(VLOOKUP($B9,'S 2 H NET'!$B$6:$G$165,6,FALSE)="","",(VLOOKUP($B9,'S 2 H NET'!$B$6:$G$165,6,FALSE)))</f>
        <v>24</v>
      </c>
      <c r="M9" s="45">
        <f>IF(L9="","",SUM(K9:L9))</f>
        <v>37</v>
      </c>
      <c r="N9" s="33">
        <f>IF(VLOOKUP($B9,'S 2 H BRUT'!$B$6:$H$165,7,FALSE)="","",(VLOOKUP($B9,'S 2 H BRUT'!$B$6:$H$165,7,FALSE)))</f>
        <v>18</v>
      </c>
      <c r="O9" s="33">
        <f>IF(VLOOKUP($B9,'S 2 H NET'!$B$6:$H$165,7,FALSE)="","",(VLOOKUP($B9,'S 2 H NET'!$B$6:$H$165,7,FALSE)))</f>
        <v>30</v>
      </c>
      <c r="P9" s="45">
        <f>IF(O9="","",SUM(N9:O9))</f>
        <v>48</v>
      </c>
      <c r="Q9" s="33">
        <f>IF(VLOOKUP($B9,'S 2 H BRUT'!$B$6:$J$165,8,FALSE)="","",(VLOOKUP($B9,'S 2 H BRUT'!$B$6:$J$165,8,FALSE)))</f>
        <v>22</v>
      </c>
      <c r="R9" s="33">
        <f>IF(VLOOKUP($B9,'S 2 H NET'!$B$6:$J$165,8,FALSE)="","",(VLOOKUP($B9,'S 2 H NET'!$B$6:$J$165,8,FALSE)))</f>
        <v>35</v>
      </c>
      <c r="S9" s="45">
        <f>IF(R9="","",SUM(Q9:R9))</f>
        <v>57</v>
      </c>
      <c r="T9" s="33">
        <f>IF(VLOOKUP($B9,'S 2 H BRUT'!$B$6:$J$165,9,FALSE)="","",(VLOOKUP($B9,'S 2 H BRUT'!$B$6:$J$165,9,FALSE)))</f>
        <v>26</v>
      </c>
      <c r="U9" s="33">
        <f>IF(VLOOKUP($B9,'S 2 H NET'!$B$6:$J$165,9,FALSE)="","",(VLOOKUP($B9,'S 2 H NET'!$B$6:$J$165,9,FALSE)))</f>
        <v>40</v>
      </c>
      <c r="V9" s="45">
        <f>IF(U9="","",SUM(T9:U9))</f>
        <v>66</v>
      </c>
      <c r="W9" s="33">
        <f>IF(VLOOKUP($B9,'S 2 H BRUT'!$B$6:$M$165,10,FALSE)="","",(VLOOKUP($B9,'S 2 H BRUT'!$B$6:$M$165,10,FALSE)))</f>
        <v>16</v>
      </c>
      <c r="X9" s="33">
        <f>IF(VLOOKUP($B9,'S 2 H NET'!$B$6:$M$165,10,FALSE)="","",(VLOOKUP($B9,'S 2 H NET'!$B$6:$M$165,10,FALSE)))</f>
        <v>28</v>
      </c>
      <c r="Y9" s="45">
        <f>IF(X9="","",SUM(W9:X9))</f>
        <v>44</v>
      </c>
      <c r="Z9" s="33">
        <f>IF(VLOOKUP($B9,'S 2 H BRUT'!$B$6:$L$165,11,FALSE)="","",(VLOOKUP($B9,'S 2 H BRUT'!$B$6:$L$165,11,FALSE)))</f>
        <v>9</v>
      </c>
      <c r="AA9" s="33">
        <f>IF(VLOOKUP($B9,'S 2 H NET'!$B$6:$L$165,11,FALSE)="","",(VLOOKUP($B9,'S 2 H NET'!$B$6:$L$165,11,FALSE)))</f>
        <v>21</v>
      </c>
      <c r="AB9" s="45">
        <f>IF(AA9="","",SUM(Z9:AA9))</f>
        <v>30</v>
      </c>
      <c r="AC9" s="33">
        <f>IF(VLOOKUP($B9,'S 2 H BRUT'!$B$6:$M$165,12,FALSE)="","",(VLOOKUP($B9,'S 2 H BRUT'!$B$6:$M$165,12,FALSE)))</f>
        <v>16</v>
      </c>
      <c r="AD9" s="33">
        <f>IF(VLOOKUP($B9,'S 2 H NET'!$B$6:$M$165,12,FALSE)="","",(VLOOKUP($B9,'S 2 H NET'!$B$6:$M$165,12,FALSE)))</f>
        <v>27</v>
      </c>
      <c r="AE9" s="45">
        <f>IF(AD9="","",SUM(AC9:AD9))</f>
        <v>43</v>
      </c>
      <c r="AF9" s="33" t="str">
        <f>IF(VLOOKUP($B9,'S 2 H BRUT'!$B$6:$N$165,13,FALSE)="","",(VLOOKUP($B9,'S 2 H BRUT'!$B$6:$N$165,13,FALSE)))</f>
        <v/>
      </c>
      <c r="AG9" s="33" t="str">
        <f>IF(VLOOKUP($B9,'S 2 H NET'!$B$6:$N$165,13,FALSE)="","",(VLOOKUP($B9,'S 2 H NET'!$B$6:$N$165,13,FALSE)))</f>
        <v/>
      </c>
      <c r="AH9" s="45" t="str">
        <f>IF(AG9="","",SUM(AF9:AG9))</f>
        <v/>
      </c>
      <c r="AI9" s="45">
        <f>SUM(G9,J9,M9,P9,S9,V9,Y9,AB9,AE9,AH9)</f>
        <v>383</v>
      </c>
      <c r="AJ9" s="46">
        <f>+COUNT(G9,J9,M9,P9,S9,V9,Y9,AB9,AE9,AH9)</f>
        <v>8</v>
      </c>
      <c r="AK9" s="46">
        <f>IF(AJ9&lt;6,0,+SMALL(($G9,$J9,$M9,$P9,$S9,$V9,$Y9,$AB9,$AE9,$AH9),1))</f>
        <v>30</v>
      </c>
      <c r="AL9" s="46">
        <f>IF(AJ9&lt;7,0,+SMALL(($G9,$J9,$M9,$P9,$S9,$V9,$Y9,$AB9,$AE9,$AH9),2))</f>
        <v>37</v>
      </c>
      <c r="AM9" s="46">
        <f>IF(AJ9&lt;8,0,+SMALL(($G9,$J9,$M9,$P9,$S9,$V9,$Y9,$AB9,$AE9,$AH9),3))</f>
        <v>43</v>
      </c>
      <c r="AN9" s="46">
        <f>IF(AJ9&lt;9,0,+SMALL(($G9,$J9,$M9,$P9,$S9,$V9,$Y9,$AB9,$AE9,$AH9),4))</f>
        <v>0</v>
      </c>
      <c r="AO9" s="46">
        <f>AI9-AK9-AL9-AM9-AN9</f>
        <v>273</v>
      </c>
      <c r="AP9" s="17">
        <f>RANK(AO9,$AO$6:$AO$165,0)</f>
        <v>4</v>
      </c>
    </row>
    <row r="10" spans="1:44" ht="14.4">
      <c r="B10" s="42" t="s">
        <v>28</v>
      </c>
      <c r="C10" s="43"/>
      <c r="D10" s="44" t="s">
        <v>7</v>
      </c>
      <c r="E10" s="33">
        <f>IF(VLOOKUP($B10,'S 2 H BRUT'!$B$6:$E$165,4,FALSE)="","",(VLOOKUP($B10,'S 2 H BRUT'!$B$6:$E$165,4,FALSE)))</f>
        <v>22</v>
      </c>
      <c r="F10" s="33">
        <f>IF(VLOOKUP($B10,'S 2 H NET'!$B$6:E$165,4,FALSE)="","",(VLOOKUP($B10,'S 2 H NET'!$B$6:$E$165,4,FALSE)))</f>
        <v>33</v>
      </c>
      <c r="G10" s="45">
        <f>IF(F10="","",SUM(E10:F10))</f>
        <v>55</v>
      </c>
      <c r="H10" s="33">
        <f>IF(VLOOKUP($B10,'S 2 H BRUT'!$B$6:$F$165,5,FALSE)="","",(VLOOKUP($B10,'S 2 H BRUT'!$B$6:$F$165,5,FALSE)))</f>
        <v>17</v>
      </c>
      <c r="I10" s="33">
        <f>IF(VLOOKUP($B10,'S 2 H NET'!$B$6:$F$165,5,FALSE)="","",(VLOOKUP($B10,'S 2 H NET'!$B$6:$F$165,5,FALSE)))</f>
        <v>29</v>
      </c>
      <c r="J10" s="45">
        <f>IF(I10="","",SUM(H10:I10))</f>
        <v>46</v>
      </c>
      <c r="K10" s="33">
        <f>IF(VLOOKUP($B10,'S 2 H BRUT'!$B$6:$G$165,6,FALSE)="","",(VLOOKUP($B10,'S 2 H BRUT'!$B$6:$G$165,6,FALSE)))</f>
        <v>24</v>
      </c>
      <c r="L10" s="33">
        <f>IF(VLOOKUP($B10,'S 2 H NET'!$B$6:$G$165,6,FALSE)="","",(VLOOKUP($B10,'S 2 H NET'!$B$6:$G$165,6,FALSE)))</f>
        <v>36</v>
      </c>
      <c r="M10" s="45">
        <f>IF(L10="","",SUM(K10:L10))</f>
        <v>60</v>
      </c>
      <c r="N10" s="33" t="str">
        <f>IF(VLOOKUP($B10,'S 2 H BRUT'!$B$6:$H$165,7,FALSE)="","",(VLOOKUP($B10,'S 2 H BRUT'!$B$6:$H$165,7,FALSE)))</f>
        <v/>
      </c>
      <c r="O10" s="33" t="str">
        <f>IF(VLOOKUP($B10,'S 2 H NET'!$B$6:$H$165,7,FALSE)="","",(VLOOKUP($B10,'S 2 H NET'!$B$6:$H$165,7,FALSE)))</f>
        <v/>
      </c>
      <c r="P10" s="45" t="str">
        <f>IF(O10="","",SUM(N10:O10))</f>
        <v/>
      </c>
      <c r="Q10" s="33">
        <f>IF(VLOOKUP($B10,'S 2 H BRUT'!$B$6:$J$165,8,FALSE)="","",(VLOOKUP($B10,'S 2 H BRUT'!$B$6:$J$165,8,FALSE)))</f>
        <v>22</v>
      </c>
      <c r="R10" s="33">
        <f>IF(VLOOKUP($B10,'S 2 H NET'!$B$6:$J$165,8,FALSE)="","",(VLOOKUP($B10,'S 2 H NET'!$B$6:$J$165,8,FALSE)))</f>
        <v>32</v>
      </c>
      <c r="S10" s="45">
        <f>IF(R10="","",SUM(Q10:R10))</f>
        <v>54</v>
      </c>
      <c r="T10" s="33" t="str">
        <f>IF(VLOOKUP($B10,'S 2 H BRUT'!$B$6:$J$165,9,FALSE)="","",(VLOOKUP($B10,'S 2 H BRUT'!$B$6:$J$165,9,FALSE)))</f>
        <v/>
      </c>
      <c r="U10" s="33" t="str">
        <f>IF(VLOOKUP($B10,'S 2 H NET'!$B$6:$J$165,9,FALSE)="","",(VLOOKUP($B10,'S 2 H NET'!$B$6:$J$165,9,FALSE)))</f>
        <v/>
      </c>
      <c r="V10" s="45" t="str">
        <f>IF(U10="","",SUM(T10:U10))</f>
        <v/>
      </c>
      <c r="W10" s="33">
        <f>IF(VLOOKUP($B10,'S 2 H BRUT'!$B$6:$M$165,10,FALSE)="","",(VLOOKUP($B10,'S 2 H BRUT'!$B$6:$M$165,10,FALSE)))</f>
        <v>18</v>
      </c>
      <c r="X10" s="33">
        <f>IF(VLOOKUP($B10,'S 2 H NET'!$B$6:$M$165,10,FALSE)="","",(VLOOKUP($B10,'S 2 H NET'!$B$6:$M$165,10,FALSE)))</f>
        <v>28</v>
      </c>
      <c r="Y10" s="45">
        <f>IF(X10="","",SUM(W10:X10))</f>
        <v>46</v>
      </c>
      <c r="Z10" s="33" t="str">
        <f>IF(VLOOKUP($B10,'S 2 H BRUT'!$B$6:$L$165,11,FALSE)="","",(VLOOKUP($B10,'S 2 H BRUT'!$B$6:$L$165,11,FALSE)))</f>
        <v/>
      </c>
      <c r="AA10" s="33" t="str">
        <f>IF(VLOOKUP($B10,'S 2 H NET'!$B$6:$L$165,11,FALSE)="","",(VLOOKUP($B10,'S 2 H NET'!$B$6:$L$165,11,FALSE)))</f>
        <v/>
      </c>
      <c r="AB10" s="45" t="str">
        <f>IF(AA10="","",SUM(Z10:AA10))</f>
        <v/>
      </c>
      <c r="AC10" s="33">
        <f>IF(VLOOKUP($B10,'S 2 H BRUT'!$B$6:$M$165,12,FALSE)="","",(VLOOKUP($B10,'S 2 H BRUT'!$B$6:$M$165,12,FALSE)))</f>
        <v>21</v>
      </c>
      <c r="AD10" s="33">
        <f>IF(VLOOKUP($B10,'S 2 H NET'!$B$6:$M$165,12,FALSE)="","",(VLOOKUP($B10,'S 2 H NET'!$B$6:$M$165,12,FALSE)))</f>
        <v>31</v>
      </c>
      <c r="AE10" s="45">
        <f>IF(AD10="","",SUM(AC10:AD10))</f>
        <v>52</v>
      </c>
      <c r="AF10" s="33" t="str">
        <f>IF(VLOOKUP($B10,'S 2 H BRUT'!$B$6:$N$165,13,FALSE)="","",(VLOOKUP($B10,'S 2 H BRUT'!$B$6:$N$165,13,FALSE)))</f>
        <v/>
      </c>
      <c r="AG10" s="33" t="str">
        <f>IF(VLOOKUP($B10,'S 2 H NET'!$B$6:$N$165,13,FALSE)="","",(VLOOKUP($B10,'S 2 H NET'!$B$6:$N$165,13,FALSE)))</f>
        <v/>
      </c>
      <c r="AH10" s="45" t="str">
        <f>IF(AG10="","",SUM(AF10:AG10))</f>
        <v/>
      </c>
      <c r="AI10" s="45">
        <f>SUM(G10,J10,M10,P10,S10,V10,Y10,AB10,AE10,AH10)</f>
        <v>313</v>
      </c>
      <c r="AJ10" s="46">
        <f>+COUNT(G10,J10,M10,P10,S10,V10,Y10,AB10,AE10,AH10)</f>
        <v>6</v>
      </c>
      <c r="AK10" s="46">
        <f>IF(AJ10&lt;6,0,+SMALL(($G10,$J10,$M10,$P10,$S10,$V10,$Y10,$AB10,$AE10,$AH10),1))</f>
        <v>46</v>
      </c>
      <c r="AL10" s="46">
        <f>IF(AJ10&lt;7,0,+SMALL(($G10,$J10,$M10,$P10,$S10,$V10,$Y10,$AB10,$AE10,$AH10),2))</f>
        <v>0</v>
      </c>
      <c r="AM10" s="46">
        <f>IF(AJ10&lt;8,0,+SMALL(($G10,$J10,$M10,$P10,$S10,$V10,$Y10,$AB10,$AE10,$AH10),3))</f>
        <v>0</v>
      </c>
      <c r="AN10" s="46">
        <f>IF(AJ10&lt;9,0,+SMALL(($G10,$J10,$M10,$P10,$S10,$V10,$Y10,$AB10,$AE10,$AH10),4))</f>
        <v>0</v>
      </c>
      <c r="AO10" s="46">
        <f>AI10-AK10-AL10-AM10-AN10</f>
        <v>267</v>
      </c>
      <c r="AP10" s="17">
        <f>RANK(AO10,$AO$6:$AO$165,0)</f>
        <v>5</v>
      </c>
    </row>
    <row r="11" spans="1:44" ht="14.4">
      <c r="A11" s="83"/>
      <c r="B11" s="42" t="s">
        <v>167</v>
      </c>
      <c r="C11" s="43"/>
      <c r="D11" s="63" t="s">
        <v>14</v>
      </c>
      <c r="E11" s="33">
        <f>IF(VLOOKUP($B11,'S 2 H BRUT'!$B$6:$E$165,4,FALSE)="","",(VLOOKUP($B11,'S 2 H BRUT'!$B$6:$E$165,4,FALSE)))</f>
        <v>19</v>
      </c>
      <c r="F11" s="33">
        <f>IF(VLOOKUP($B11,'S 2 H NET'!$B$6:E$165,4,FALSE)="","",(VLOOKUP($B11,'S 2 H NET'!$B$6:$E$165,4,FALSE)))</f>
        <v>33</v>
      </c>
      <c r="G11" s="45">
        <f>IF(F11="","",SUM(E11:F11))</f>
        <v>52</v>
      </c>
      <c r="H11" s="33">
        <f>IF(VLOOKUP($B11,'S 2 H BRUT'!$B$6:$F$165,5,FALSE)="","",(VLOOKUP($B11,'S 2 H BRUT'!$B$6:$F$165,5,FALSE)))</f>
        <v>19</v>
      </c>
      <c r="I11" s="33">
        <f>IF(VLOOKUP($B11,'S 2 H NET'!$B$6:$F$165,5,FALSE)="","",(VLOOKUP($B11,'S 2 H NET'!$B$6:$F$165,5,FALSE)))</f>
        <v>35</v>
      </c>
      <c r="J11" s="45">
        <f>IF(I11="","",SUM(H11:I11))</f>
        <v>54</v>
      </c>
      <c r="K11" s="33">
        <f>IF(VLOOKUP($B11,'S 2 H BRUT'!$B$6:$G$165,6,FALSE)="","",(VLOOKUP($B11,'S 2 H BRUT'!$B$6:$G$165,6,FALSE)))</f>
        <v>11</v>
      </c>
      <c r="L11" s="33">
        <f>IF(VLOOKUP($B11,'S 2 H NET'!$B$6:$G$165,6,FALSE)="","",(VLOOKUP($B11,'S 2 H NET'!$B$6:$G$165,6,FALSE)))</f>
        <v>22</v>
      </c>
      <c r="M11" s="45">
        <f>IF(L11="","",SUM(K11:L11))</f>
        <v>33</v>
      </c>
      <c r="N11" s="33" t="str">
        <f>IF(VLOOKUP($B11,'S 2 H BRUT'!$B$6:$H$165,7,FALSE)="","",(VLOOKUP($B11,'S 2 H BRUT'!$B$6:$H$165,7,FALSE)))</f>
        <v/>
      </c>
      <c r="O11" s="33" t="str">
        <f>IF(VLOOKUP($B11,'S 2 H NET'!$B$6:$H$165,7,FALSE)="","",(VLOOKUP($B11,'S 2 H NET'!$B$6:$H$165,7,FALSE)))</f>
        <v/>
      </c>
      <c r="P11" s="45" t="str">
        <f>IF(O11="","",SUM(N11:O11))</f>
        <v/>
      </c>
      <c r="Q11" s="33">
        <f>IF(VLOOKUP($B11,'S 2 H BRUT'!$B$6:$J$165,8,FALSE)="","",(VLOOKUP($B11,'S 2 H BRUT'!$B$6:$J$165,8,FALSE)))</f>
        <v>24</v>
      </c>
      <c r="R11" s="33">
        <f>IF(VLOOKUP($B11,'S 2 H NET'!$B$6:$J$165,8,FALSE)="","",(VLOOKUP($B11,'S 2 H NET'!$B$6:$J$165,8,FALSE)))</f>
        <v>39</v>
      </c>
      <c r="S11" s="45">
        <f>IF(R11="","",SUM(Q11:R11))</f>
        <v>63</v>
      </c>
      <c r="T11" s="33">
        <f>IF(VLOOKUP($B11,'S 2 H BRUT'!$B$6:$J$165,9,FALSE)="","",(VLOOKUP($B11,'S 2 H BRUT'!$B$6:$J$165,9,FALSE)))</f>
        <v>18</v>
      </c>
      <c r="U11" s="33">
        <f>IF(VLOOKUP($B11,'S 2 H NET'!$B$6:$J$165,9,FALSE)="","",(VLOOKUP($B11,'S 2 H NET'!$B$6:$J$165,9,FALSE)))</f>
        <v>33</v>
      </c>
      <c r="V11" s="45">
        <f>IF(U11="","",SUM(T11:U11))</f>
        <v>51</v>
      </c>
      <c r="W11" s="33" t="str">
        <f>IF(VLOOKUP($B11,'S 2 H BRUT'!$B$6:$M$165,10,FALSE)="","",(VLOOKUP($B11,'S 2 H BRUT'!$B$6:$M$165,10,FALSE)))</f>
        <v/>
      </c>
      <c r="X11" s="33" t="str">
        <f>IF(VLOOKUP($B11,'S 2 H NET'!$B$6:$M$165,10,FALSE)="","",(VLOOKUP($B11,'S 2 H NET'!$B$6:$M$165,10,FALSE)))</f>
        <v/>
      </c>
      <c r="Y11" s="45" t="str">
        <f>IF(X11="","",SUM(W11:X11))</f>
        <v/>
      </c>
      <c r="Z11" s="33">
        <f>IF(VLOOKUP($B11,'S 2 H BRUT'!$B$6:$L$165,11,FALSE)="","",(VLOOKUP($B11,'S 2 H BRUT'!$B$6:$L$165,11,FALSE)))</f>
        <v>13</v>
      </c>
      <c r="AA11" s="33">
        <f>IF(VLOOKUP($B11,'S 2 H NET'!$B$6:$L$165,11,FALSE)="","",(VLOOKUP($B11,'S 2 H NET'!$B$6:$L$165,11,FALSE)))</f>
        <v>28</v>
      </c>
      <c r="AB11" s="45">
        <f>IF(AA11="","",SUM(Z11:AA11))</f>
        <v>41</v>
      </c>
      <c r="AC11" s="33">
        <f>IF(VLOOKUP($B11,'S 2 H BRUT'!$B$6:$M$165,12,FALSE)="","",(VLOOKUP($B11,'S 2 H BRUT'!$B$6:$M$165,12,FALSE)))</f>
        <v>15</v>
      </c>
      <c r="AD11" s="33">
        <f>IF(VLOOKUP($B11,'S 2 H NET'!$B$6:$M$165,12,FALSE)="","",(VLOOKUP($B11,'S 2 H NET'!$B$6:$M$165,12,FALSE)))</f>
        <v>28</v>
      </c>
      <c r="AE11" s="45">
        <f>IF(AD11="","",SUM(AC11:AD11))</f>
        <v>43</v>
      </c>
      <c r="AF11" s="33" t="str">
        <f>IF(VLOOKUP($B11,'S 2 H BRUT'!$B$6:$N$165,13,FALSE)="","",(VLOOKUP($B11,'S 2 H BRUT'!$B$6:$N$165,13,FALSE)))</f>
        <v/>
      </c>
      <c r="AG11" s="33" t="str">
        <f>IF(VLOOKUP($B11,'S 2 H NET'!$B$6:$N$165,13,FALSE)="","",(VLOOKUP($B11,'S 2 H NET'!$B$6:$N$165,13,FALSE)))</f>
        <v/>
      </c>
      <c r="AH11" s="45" t="str">
        <f>IF(AG11="","",SUM(AF11:AG11))</f>
        <v/>
      </c>
      <c r="AI11" s="45">
        <f>SUM(G11,J11,M11,P11,S11,V11,Y11,AB11,AE11,AH11)</f>
        <v>337</v>
      </c>
      <c r="AJ11" s="46">
        <f>+COUNT(G11,J11,M11,P11,S11,V11,Y11,AB11,AE11,AH11)</f>
        <v>7</v>
      </c>
      <c r="AK11" s="46">
        <f>IF(AJ11&lt;6,0,+SMALL(($G11,$J11,$M11,$P11,$S11,$V11,$Y11,$AB11,$AE11,$AH11),1))</f>
        <v>33</v>
      </c>
      <c r="AL11" s="46">
        <f>IF(AJ11&lt;7,0,+SMALL(($G11,$J11,$M11,$P11,$S11,$V11,$Y11,$AB11,$AE11,$AH11),2))</f>
        <v>41</v>
      </c>
      <c r="AM11" s="46">
        <f>IF(AJ11&lt;8,0,+SMALL(($G11,$J11,$M11,$P11,$S11,$V11,$Y11,$AB11,$AE11,$AH11),3))</f>
        <v>0</v>
      </c>
      <c r="AN11" s="46">
        <f>IF(AJ11&lt;9,0,+SMALL(($G11,$J11,$M11,$P11,$S11,$V11,$Y11,$AB11,$AE11,$AH11),4))</f>
        <v>0</v>
      </c>
      <c r="AO11" s="46">
        <f>AI11-AK11-AL11-AM11-AN11</f>
        <v>263</v>
      </c>
      <c r="AP11" s="17">
        <f>RANK(AO11,$AO$6:$AO$165,0)</f>
        <v>6</v>
      </c>
    </row>
    <row r="12" spans="1:44" ht="14.4">
      <c r="A12" s="83"/>
      <c r="B12" s="42" t="s">
        <v>115</v>
      </c>
      <c r="C12" s="43"/>
      <c r="D12" s="47" t="s">
        <v>33</v>
      </c>
      <c r="E12" s="33">
        <f>IF(VLOOKUP($B12,'S 2 H BRUT'!$B$6:$E$165,4,FALSE)="","",(VLOOKUP($B12,'S 2 H BRUT'!$B$6:$E$165,4,FALSE)))</f>
        <v>15</v>
      </c>
      <c r="F12" s="33">
        <f>IF(VLOOKUP($B12,'S 2 H NET'!$B$6:E$165,4,FALSE)="","",(VLOOKUP($B12,'S 2 H NET'!$B$6:$E$165,4,FALSE)))</f>
        <v>29</v>
      </c>
      <c r="G12" s="45">
        <f>IF(F12="","",SUM(E12:F12))</f>
        <v>44</v>
      </c>
      <c r="H12" s="33">
        <f>IF(VLOOKUP($B12,'S 2 H BRUT'!$B$6:$F$165,5,FALSE)="","",(VLOOKUP($B12,'S 2 H BRUT'!$B$6:$F$165,5,FALSE)))</f>
        <v>16</v>
      </c>
      <c r="I12" s="33">
        <f>IF(VLOOKUP($B12,'S 2 H NET'!$B$6:$F$165,5,FALSE)="","",(VLOOKUP($B12,'S 2 H NET'!$B$6:$F$165,5,FALSE)))</f>
        <v>32</v>
      </c>
      <c r="J12" s="45">
        <f>IF(I12="","",SUM(H12:I12))</f>
        <v>48</v>
      </c>
      <c r="K12" s="33">
        <f>IF(VLOOKUP($B12,'S 2 H BRUT'!$B$6:$G$165,6,FALSE)="","",(VLOOKUP($B12,'S 2 H BRUT'!$B$6:$G$165,6,FALSE)))</f>
        <v>16</v>
      </c>
      <c r="L12" s="33">
        <f>IF(VLOOKUP($B12,'S 2 H NET'!$B$6:$G$165,6,FALSE)="","",(VLOOKUP($B12,'S 2 H NET'!$B$6:$G$165,6,FALSE)))</f>
        <v>31</v>
      </c>
      <c r="M12" s="45">
        <f>IF(L12="","",SUM(K12:L12))</f>
        <v>47</v>
      </c>
      <c r="N12" s="33">
        <f>IF(VLOOKUP($B12,'S 2 H BRUT'!$B$6:$H$165,7,FALSE)="","",(VLOOKUP($B12,'S 2 H BRUT'!$B$6:$H$165,7,FALSE)))</f>
        <v>19</v>
      </c>
      <c r="O12" s="33">
        <f>IF(VLOOKUP($B12,'S 2 H NET'!$B$6:$H$165,7,FALSE)="","",(VLOOKUP($B12,'S 2 H NET'!$B$6:$H$165,7,FALSE)))</f>
        <v>36</v>
      </c>
      <c r="P12" s="45">
        <f>IF(O12="","",SUM(N12:O12))</f>
        <v>55</v>
      </c>
      <c r="Q12" s="33">
        <f>IF(VLOOKUP($B12,'S 2 H BRUT'!$B$6:$J$165,8,FALSE)="","",(VLOOKUP($B12,'S 2 H BRUT'!$B$6:$J$165,8,FALSE)))</f>
        <v>19</v>
      </c>
      <c r="R12" s="33">
        <f>IF(VLOOKUP($B12,'S 2 H NET'!$B$6:$J$165,8,FALSE)="","",(VLOOKUP($B12,'S 2 H NET'!$B$6:$J$165,8,FALSE)))</f>
        <v>36</v>
      </c>
      <c r="S12" s="45">
        <f>IF(R12="","",SUM(Q12:R12))</f>
        <v>55</v>
      </c>
      <c r="T12" s="33">
        <f>IF(VLOOKUP($B12,'S 2 H BRUT'!$B$6:$J$165,9,FALSE)="","",(VLOOKUP($B12,'S 2 H BRUT'!$B$6:$J$165,9,FALSE)))</f>
        <v>17</v>
      </c>
      <c r="U12" s="33">
        <f>IF(VLOOKUP($B12,'S 2 H NET'!$B$6:$J$165,9,FALSE)="","",(VLOOKUP($B12,'S 2 H NET'!$B$6:$J$165,9,FALSE)))</f>
        <v>34</v>
      </c>
      <c r="V12" s="45">
        <f>IF(U12="","",SUM(T12:U12))</f>
        <v>51</v>
      </c>
      <c r="W12" s="33" t="str">
        <f>IF(VLOOKUP($B12,'S 2 H BRUT'!$B$6:$M$165,10,FALSE)="","",(VLOOKUP($B12,'S 2 H BRUT'!$B$6:$M$165,10,FALSE)))</f>
        <v/>
      </c>
      <c r="X12" s="33" t="str">
        <f>IF(VLOOKUP($B12,'S 2 H NET'!$B$6:$M$165,10,FALSE)="","",(VLOOKUP($B12,'S 2 H NET'!$B$6:$M$165,10,FALSE)))</f>
        <v/>
      </c>
      <c r="Y12" s="45" t="str">
        <f>IF(X12="","",SUM(W12:X12))</f>
        <v/>
      </c>
      <c r="Z12" s="33" t="str">
        <f>IF(VLOOKUP($B12,'S 2 H BRUT'!$B$6:$L$165,11,FALSE)="","",(VLOOKUP($B12,'S 2 H BRUT'!$B$6:$L$165,11,FALSE)))</f>
        <v/>
      </c>
      <c r="AA12" s="33" t="str">
        <f>IF(VLOOKUP($B12,'S 2 H NET'!$B$6:$L$165,11,FALSE)="","",(VLOOKUP($B12,'S 2 H NET'!$B$6:$L$165,11,FALSE)))</f>
        <v/>
      </c>
      <c r="AB12" s="45" t="str">
        <f>IF(AA12="","",SUM(Z12:AA12))</f>
        <v/>
      </c>
      <c r="AC12" s="33">
        <f>IF(VLOOKUP($B12,'S 2 H BRUT'!$B$6:$M$165,12,FALSE)="","",(VLOOKUP($B12,'S 2 H BRUT'!$B$6:$M$165,12,FALSE)))</f>
        <v>12</v>
      </c>
      <c r="AD12" s="33">
        <f>IF(VLOOKUP($B12,'S 2 H NET'!$B$6:$M$165,12,FALSE)="","",(VLOOKUP($B12,'S 2 H NET'!$B$6:$M$165,12,FALSE)))</f>
        <v>23</v>
      </c>
      <c r="AE12" s="45">
        <f>IF(AD12="","",SUM(AC12:AD12))</f>
        <v>35</v>
      </c>
      <c r="AF12" s="33" t="str">
        <f>IF(VLOOKUP($B12,'S 2 H BRUT'!$B$6:$N$165,13,FALSE)="","",(VLOOKUP($B12,'S 2 H BRUT'!$B$6:$N$165,13,FALSE)))</f>
        <v/>
      </c>
      <c r="AG12" s="33" t="str">
        <f>IF(VLOOKUP($B12,'S 2 H NET'!$B$6:$N$165,13,FALSE)="","",(VLOOKUP($B12,'S 2 H NET'!$B$6:$N$165,13,FALSE)))</f>
        <v/>
      </c>
      <c r="AH12" s="45" t="str">
        <f>IF(AG12="","",SUM(AF12:AG12))</f>
        <v/>
      </c>
      <c r="AI12" s="45">
        <f>SUM(G12,J12,M12,P12,S12,V12,Y12,AB12,AE12,AH12)</f>
        <v>335</v>
      </c>
      <c r="AJ12" s="46">
        <f>+COUNT(G12,J12,M12,P12,S12,V12,Y12,AB12,AE12,AH12)</f>
        <v>7</v>
      </c>
      <c r="AK12" s="46">
        <f>IF(AJ12&lt;6,0,+SMALL(($G12,$J12,$M12,$P12,$S12,$V12,$Y12,$AB12,$AE12,$AH12),1))</f>
        <v>35</v>
      </c>
      <c r="AL12" s="46">
        <f>IF(AJ12&lt;7,0,+SMALL(($G12,$J12,$M12,$P12,$S12,$V12,$Y12,$AB12,$AE12,$AH12),2))</f>
        <v>44</v>
      </c>
      <c r="AM12" s="46">
        <f>IF(AJ12&lt;8,0,+SMALL(($G12,$J12,$M12,$P12,$S12,$V12,$Y12,$AB12,$AE12,$AH12),3))</f>
        <v>0</v>
      </c>
      <c r="AN12" s="46">
        <f>IF(AJ12&lt;9,0,+SMALL(($G12,$J12,$M12,$P12,$S12,$V12,$Y12,$AB12,$AE12,$AH12),4))</f>
        <v>0</v>
      </c>
      <c r="AO12" s="46">
        <f>AI12-AK12-AL12-AM12-AN12</f>
        <v>256</v>
      </c>
      <c r="AP12" s="17">
        <f>RANK(AO12,$AO$6:$AO$165,0)</f>
        <v>7</v>
      </c>
    </row>
    <row r="13" spans="1:44" ht="14.4">
      <c r="A13" s="83"/>
      <c r="B13" s="89" t="s">
        <v>307</v>
      </c>
      <c r="C13" s="33"/>
      <c r="D13" s="82" t="s">
        <v>125</v>
      </c>
      <c r="E13" s="33">
        <f>IF(VLOOKUP($B13,'S 2 H BRUT'!$B$6:$E$165,4,FALSE)="","",(VLOOKUP($B13,'S 2 H BRUT'!$B$6:$E$165,4,FALSE)))</f>
        <v>21</v>
      </c>
      <c r="F13" s="33">
        <f>IF(VLOOKUP($B13,'S 2 H NET'!$B$6:E$165,4,FALSE)="","",(VLOOKUP($B13,'S 2 H NET'!$B$6:$E$165,4,FALSE)))</f>
        <v>34</v>
      </c>
      <c r="G13" s="45">
        <f>IF(F13="","",SUM(E13:F13))</f>
        <v>55</v>
      </c>
      <c r="H13" s="33" t="str">
        <f>IF(VLOOKUP($B13,'S 2 H BRUT'!$B$6:$F$165,5,FALSE)="","",(VLOOKUP($B13,'S 2 H BRUT'!$B$6:$F$165,5,FALSE)))</f>
        <v/>
      </c>
      <c r="I13" s="33" t="str">
        <f>IF(VLOOKUP($B13,'S 2 H NET'!$B$6:$F$165,5,FALSE)="","",(VLOOKUP($B13,'S 2 H NET'!$B$6:$F$165,5,FALSE)))</f>
        <v/>
      </c>
      <c r="J13" s="45" t="str">
        <f>IF(I13="","",SUM(H13:I13))</f>
        <v/>
      </c>
      <c r="K13" s="33" t="str">
        <f>IF(VLOOKUP($B13,'S 2 H BRUT'!$B$6:$G$165,6,FALSE)="","",(VLOOKUP($B13,'S 2 H BRUT'!$B$6:$G$165,6,FALSE)))</f>
        <v/>
      </c>
      <c r="L13" s="33" t="str">
        <f>IF(VLOOKUP($B13,'S 2 H NET'!$B$6:$G$165,6,FALSE)="","",(VLOOKUP($B13,'S 2 H NET'!$B$6:$G$165,6,FALSE)))</f>
        <v/>
      </c>
      <c r="M13" s="45" t="str">
        <f>IF(L13="","",SUM(K13:L13))</f>
        <v/>
      </c>
      <c r="N13" s="33">
        <f>IF(VLOOKUP($B13,'S 2 H BRUT'!$B$6:$H$165,7,FALSE)="","",(VLOOKUP($B13,'S 2 H BRUT'!$B$6:$H$165,7,FALSE)))</f>
        <v>18</v>
      </c>
      <c r="O13" s="33">
        <f>IF(VLOOKUP($B13,'S 2 H NET'!$B$6:$H$165,7,FALSE)="","",(VLOOKUP($B13,'S 2 H NET'!$B$6:$H$165,7,FALSE)))</f>
        <v>31</v>
      </c>
      <c r="P13" s="45">
        <f>IF(O13="","",SUM(N13:O13))</f>
        <v>49</v>
      </c>
      <c r="Q13" s="33">
        <f>IF(VLOOKUP($B13,'S 2 H BRUT'!$B$6:$J$165,8,FALSE)="","",(VLOOKUP($B13,'S 2 H BRUT'!$B$6:$J$165,8,FALSE)))</f>
        <v>20</v>
      </c>
      <c r="R13" s="33">
        <f>IF(VLOOKUP($B13,'S 2 H NET'!$B$6:$J$165,8,FALSE)="","",(VLOOKUP($B13,'S 2 H NET'!$B$6:$J$165,8,FALSE)))</f>
        <v>34</v>
      </c>
      <c r="S13" s="45">
        <f>IF(R13="","",SUM(Q13:R13))</f>
        <v>54</v>
      </c>
      <c r="T13" s="33" t="str">
        <f>IF(VLOOKUP($B13,'S 2 H BRUT'!$B$6:$J$165,9,FALSE)="","",(VLOOKUP($B13,'S 2 H BRUT'!$B$6:$J$165,9,FALSE)))</f>
        <v/>
      </c>
      <c r="U13" s="33" t="str">
        <f>IF(VLOOKUP($B13,'S 2 H NET'!$B$6:$J$165,9,FALSE)="","",(VLOOKUP($B13,'S 2 H NET'!$B$6:$J$165,9,FALSE)))</f>
        <v/>
      </c>
      <c r="V13" s="45" t="str">
        <f>IF(U13="","",SUM(T13:U13))</f>
        <v/>
      </c>
      <c r="W13" s="33">
        <f>IF(VLOOKUP($B13,'S 2 H BRUT'!$B$6:$M$165,10,FALSE)="","",(VLOOKUP($B13,'S 2 H BRUT'!$B$6:$M$165,10,FALSE)))</f>
        <v>19</v>
      </c>
      <c r="X13" s="33">
        <f>IF(VLOOKUP($B13,'S 2 H NET'!$B$6:$M$165,10,FALSE)="","",(VLOOKUP($B13,'S 2 H NET'!$B$6:$M$165,10,FALSE)))</f>
        <v>32</v>
      </c>
      <c r="Y13" s="45">
        <f>IF(X13="","",SUM(W13:X13))</f>
        <v>51</v>
      </c>
      <c r="Z13" s="33">
        <f>IF(VLOOKUP($B13,'S 2 H BRUT'!$B$6:$L$165,11,FALSE)="","",(VLOOKUP($B13,'S 2 H BRUT'!$B$6:$L$165,11,FALSE)))</f>
        <v>16</v>
      </c>
      <c r="AA13" s="33">
        <f>IF(VLOOKUP($B13,'S 2 H NET'!$B$6:$L$165,11,FALSE)="","",(VLOOKUP($B13,'S 2 H NET'!$B$6:$L$165,11,FALSE)))</f>
        <v>30</v>
      </c>
      <c r="AB13" s="45">
        <f>IF(AA13="","",SUM(Z13:AA13))</f>
        <v>46</v>
      </c>
      <c r="AC13" s="33">
        <f>IF(VLOOKUP($B13,'S 2 H BRUT'!$B$6:$M$165,12,FALSE)="","",(VLOOKUP($B13,'S 2 H BRUT'!$B$6:$M$165,12,FALSE)))</f>
        <v>15</v>
      </c>
      <c r="AD13" s="33">
        <f>IF(VLOOKUP($B13,'S 2 H NET'!$B$6:$M$165,12,FALSE)="","",(VLOOKUP($B13,'S 2 H NET'!$B$6:$M$165,12,FALSE)))</f>
        <v>29</v>
      </c>
      <c r="AE13" s="45">
        <f>IF(AD13="","",SUM(AC13:AD13))</f>
        <v>44</v>
      </c>
      <c r="AF13" s="33" t="str">
        <f>IF(VLOOKUP($B13,'S 2 H BRUT'!$B$6:$N$165,13,FALSE)="","",(VLOOKUP($B13,'S 2 H BRUT'!$B$6:$N$165,13,FALSE)))</f>
        <v/>
      </c>
      <c r="AG13" s="33" t="str">
        <f>IF(VLOOKUP($B13,'S 2 H NET'!$B$6:$N$165,13,FALSE)="","",(VLOOKUP($B13,'S 2 H NET'!$B$6:$N$165,13,FALSE)))</f>
        <v/>
      </c>
      <c r="AH13" s="45" t="str">
        <f>IF(AG13="","",SUM(AF13:AG13))</f>
        <v/>
      </c>
      <c r="AI13" s="45">
        <f>SUM(G13,J13,M13,P13,S13,V13,Y13,AB13,AE13,AH13)</f>
        <v>299</v>
      </c>
      <c r="AJ13" s="46">
        <f>+COUNT(G13,J13,M13,P13,S13,V13,Y13,AB13,AE13,AH13)</f>
        <v>6</v>
      </c>
      <c r="AK13" s="46">
        <f>IF(AJ13&lt;6,0,+SMALL(($G13,$J13,$M13,$P13,$S13,$V13,$Y13,$AB13,$AE13,$AH13),1))</f>
        <v>44</v>
      </c>
      <c r="AL13" s="46">
        <f>IF(AJ13&lt;7,0,+SMALL(($G13,$J13,$M13,$P13,$S13,$V13,$Y13,$AB13,$AE13,$AH13),2))</f>
        <v>0</v>
      </c>
      <c r="AM13" s="46">
        <f>IF(AJ13&lt;8,0,+SMALL(($G13,$J13,$M13,$P13,$S13,$V13,$Y13,$AB13,$AE13,$AH13),3))</f>
        <v>0</v>
      </c>
      <c r="AN13" s="46">
        <f>IF(AJ13&lt;9,0,+SMALL(($G13,$J13,$M13,$P13,$S13,$V13,$Y13,$AB13,$AE13,$AH13),4))</f>
        <v>0</v>
      </c>
      <c r="AO13" s="46">
        <f>AI13-AK13-AL13-AM13-AN13</f>
        <v>255</v>
      </c>
      <c r="AP13" s="17">
        <f>RANK(AO13,$AO$6:$AO$165,0)</f>
        <v>8</v>
      </c>
    </row>
    <row r="14" spans="1:44" ht="14.4">
      <c r="A14" s="83"/>
      <c r="B14" s="42" t="s">
        <v>71</v>
      </c>
      <c r="C14" s="33"/>
      <c r="D14" s="38" t="s">
        <v>5</v>
      </c>
      <c r="E14" s="33">
        <f>IF(VLOOKUP($B14,'S 2 H BRUT'!$B$6:$E$165,4,FALSE)="","",(VLOOKUP($B14,'S 2 H BRUT'!$B$6:$E$165,4,FALSE)))</f>
        <v>20</v>
      </c>
      <c r="F14" s="33">
        <f>IF(VLOOKUP($B14,'S 2 H NET'!$B$6:E$165,4,FALSE)="","",(VLOOKUP($B14,'S 2 H NET'!$B$6:$E$165,4,FALSE)))</f>
        <v>34</v>
      </c>
      <c r="G14" s="45">
        <f>IF(F14="","",SUM(E14:F14))</f>
        <v>54</v>
      </c>
      <c r="H14" s="33">
        <f>IF(VLOOKUP($B14,'S 2 H BRUT'!$B$6:$F$165,5,FALSE)="","",(VLOOKUP($B14,'S 2 H BRUT'!$B$6:$F$165,5,FALSE)))</f>
        <v>20</v>
      </c>
      <c r="I14" s="33">
        <f>IF(VLOOKUP($B14,'S 2 H NET'!$B$6:$F$165,5,FALSE)="","",(VLOOKUP($B14,'S 2 H NET'!$B$6:$F$165,5,FALSE)))</f>
        <v>35</v>
      </c>
      <c r="J14" s="45">
        <f>IF(I14="","",SUM(H14:I14))</f>
        <v>55</v>
      </c>
      <c r="K14" s="33" t="str">
        <f>IF(VLOOKUP($B14,'S 2 H BRUT'!$B$6:$G$165,6,FALSE)="","",(VLOOKUP($B14,'S 2 H BRUT'!$B$6:$G$165,6,FALSE)))</f>
        <v/>
      </c>
      <c r="L14" s="33" t="str">
        <f>IF(VLOOKUP($B14,'S 2 H NET'!$B$6:$G$165,6,FALSE)="","",(VLOOKUP($B14,'S 2 H NET'!$B$6:$G$165,6,FALSE)))</f>
        <v/>
      </c>
      <c r="M14" s="45" t="str">
        <f>IF(L14="","",SUM(K14:L14))</f>
        <v/>
      </c>
      <c r="N14" s="33">
        <f>IF(VLOOKUP($B14,'S 2 H BRUT'!$B$6:$H$165,7,FALSE)="","",(VLOOKUP($B14,'S 2 H BRUT'!$B$6:$H$165,7,FALSE)))</f>
        <v>19</v>
      </c>
      <c r="O14" s="33">
        <f>IF(VLOOKUP($B14,'S 2 H NET'!$B$6:$H$165,7,FALSE)="","",(VLOOKUP($B14,'S 2 H NET'!$B$6:$H$165,7,FALSE)))</f>
        <v>35</v>
      </c>
      <c r="P14" s="45">
        <f>IF(O14="","",SUM(N14:O14))</f>
        <v>54</v>
      </c>
      <c r="Q14" s="33" t="str">
        <f>IF(VLOOKUP($B14,'S 2 H BRUT'!$B$6:$J$165,8,FALSE)="","",(VLOOKUP($B14,'S 2 H BRUT'!$B$6:$J$165,8,FALSE)))</f>
        <v/>
      </c>
      <c r="R14" s="33" t="str">
        <f>IF(VLOOKUP($B14,'S 2 H NET'!$B$6:$J$165,8,FALSE)="","",(VLOOKUP($B14,'S 2 H NET'!$B$6:$J$165,8,FALSE)))</f>
        <v/>
      </c>
      <c r="S14" s="45" t="str">
        <f>IF(R14="","",SUM(Q14:R14))</f>
        <v/>
      </c>
      <c r="T14" s="33">
        <f>IF(VLOOKUP($B14,'S 2 H BRUT'!$B$6:$J$165,9,FALSE)="","",(VLOOKUP($B14,'S 2 H BRUT'!$B$6:$J$165,9,FALSE)))</f>
        <v>14</v>
      </c>
      <c r="U14" s="33">
        <f>IF(VLOOKUP($B14,'S 2 H NET'!$B$6:$J$165,9,FALSE)="","",(VLOOKUP($B14,'S 2 H NET'!$B$6:$J$165,9,FALSE)))</f>
        <v>26</v>
      </c>
      <c r="V14" s="45">
        <f>IF(U14="","",SUM(T14:U14))</f>
        <v>40</v>
      </c>
      <c r="W14" s="33" t="str">
        <f>IF(VLOOKUP($B14,'S 2 H BRUT'!$B$6:$M$165,10,FALSE)="","",(VLOOKUP($B14,'S 2 H BRUT'!$B$6:$M$165,10,FALSE)))</f>
        <v/>
      </c>
      <c r="X14" s="33" t="str">
        <f>IF(VLOOKUP($B14,'S 2 H NET'!$B$6:$M$165,10,FALSE)="","",(VLOOKUP($B14,'S 2 H NET'!$B$6:$M$165,10,FALSE)))</f>
        <v/>
      </c>
      <c r="Y14" s="45" t="str">
        <f>IF(X14="","",SUM(W14:X14))</f>
        <v/>
      </c>
      <c r="Z14" s="33">
        <f>IF(VLOOKUP($B14,'S 2 H BRUT'!$B$6:$L$165,11,FALSE)="","",(VLOOKUP($B14,'S 2 H BRUT'!$B$6:$L$165,11,FALSE)))</f>
        <v>18</v>
      </c>
      <c r="AA14" s="33">
        <f>IF(VLOOKUP($B14,'S 2 H NET'!$B$6:$L$165,11,FALSE)="","",(VLOOKUP($B14,'S 2 H NET'!$B$6:$L$165,11,FALSE)))</f>
        <v>33</v>
      </c>
      <c r="AB14" s="45">
        <f>IF(AA14="","",SUM(Z14:AA14))</f>
        <v>51</v>
      </c>
      <c r="AC14" s="33" t="str">
        <f>IF(VLOOKUP($B14,'S 2 H BRUT'!$B$6:$M$165,12,FALSE)="","",(VLOOKUP($B14,'S 2 H BRUT'!$B$6:$M$165,12,FALSE)))</f>
        <v/>
      </c>
      <c r="AD14" s="33" t="str">
        <f>IF(VLOOKUP($B14,'S 2 H NET'!$B$6:$M$165,12,FALSE)="","",(VLOOKUP($B14,'S 2 H NET'!$B$6:$M$165,12,FALSE)))</f>
        <v/>
      </c>
      <c r="AE14" s="45" t="str">
        <f>IF(AD14="","",SUM(AC14:AD14))</f>
        <v/>
      </c>
      <c r="AF14" s="33" t="str">
        <f>IF(VLOOKUP($B14,'S 2 H BRUT'!$B$6:$N$165,13,FALSE)="","",(VLOOKUP($B14,'S 2 H BRUT'!$B$6:$N$165,13,FALSE)))</f>
        <v/>
      </c>
      <c r="AG14" s="33" t="str">
        <f>IF(VLOOKUP($B14,'S 2 H NET'!$B$6:$N$165,13,FALSE)="","",(VLOOKUP($B14,'S 2 H NET'!$B$6:$N$165,13,FALSE)))</f>
        <v/>
      </c>
      <c r="AH14" s="45" t="str">
        <f>IF(AG14="","",SUM(AF14:AG14))</f>
        <v/>
      </c>
      <c r="AI14" s="45">
        <f>SUM(G14,J14,M14,P14,S14,V14,Y14,AB14,AE14,AH14)</f>
        <v>254</v>
      </c>
      <c r="AJ14" s="46">
        <f>+COUNT(G14,J14,M14,P14,S14,V14,Y14,AB14,AE14,AH14)</f>
        <v>5</v>
      </c>
      <c r="AK14" s="46">
        <f>IF(AJ14&lt;6,0,+SMALL(($G14,$J14,$M14,$P14,$S14,$V14,$Y14,$AB14,$AE14,$AH14),1))</f>
        <v>0</v>
      </c>
      <c r="AL14" s="46">
        <f>IF(AJ14&lt;7,0,+SMALL(($G14,$J14,$M14,$P14,$S14,$V14,$Y14,$AB14,$AE14,$AH14),2))</f>
        <v>0</v>
      </c>
      <c r="AM14" s="46">
        <f>IF(AJ14&lt;8,0,+SMALL(($G14,$J14,$M14,$P14,$S14,$V14,$Y14,$AB14,$AE14,$AH14),3))</f>
        <v>0</v>
      </c>
      <c r="AN14" s="46">
        <f>IF(AJ14&lt;9,0,+SMALL(($G14,$J14,$M14,$P14,$S14,$V14,$Y14,$AB14,$AE14,$AH14),4))</f>
        <v>0</v>
      </c>
      <c r="AO14" s="46">
        <f>AI14-AK14-AL14-AM14-AN14</f>
        <v>254</v>
      </c>
      <c r="AP14" s="17">
        <f>RANK(AO14,$AO$6:$AO$165,0)</f>
        <v>9</v>
      </c>
    </row>
    <row r="15" spans="1:44" ht="14.4">
      <c r="A15" s="83"/>
      <c r="B15" s="42" t="s">
        <v>293</v>
      </c>
      <c r="C15" s="43"/>
      <c r="D15" s="61" t="s">
        <v>81</v>
      </c>
      <c r="E15" s="33">
        <f>IF(VLOOKUP($B15,'S 2 H BRUT'!$B$6:$E$165,4,FALSE)="","",(VLOOKUP($B15,'S 2 H BRUT'!$B$6:$E$165,4,FALSE)))</f>
        <v>19</v>
      </c>
      <c r="F15" s="33">
        <f>IF(VLOOKUP($B15,'S 2 H NET'!$B$6:E$165,4,FALSE)="","",(VLOOKUP($B15,'S 2 H NET'!$B$6:$E$165,4,FALSE)))</f>
        <v>34</v>
      </c>
      <c r="G15" s="45">
        <f>IF(F15="","",SUM(E15:F15))</f>
        <v>53</v>
      </c>
      <c r="H15" s="33">
        <f>IF(VLOOKUP($B15,'S 2 H BRUT'!$B$6:$F$165,5,FALSE)="","",(VLOOKUP($B15,'S 2 H BRUT'!$B$6:$F$165,5,FALSE)))</f>
        <v>11</v>
      </c>
      <c r="I15" s="33">
        <f>IF(VLOOKUP($B15,'S 2 H NET'!$B$6:$F$165,5,FALSE)="","",(VLOOKUP($B15,'S 2 H NET'!$B$6:$F$165,5,FALSE)))</f>
        <v>26</v>
      </c>
      <c r="J15" s="45">
        <f>IF(I15="","",SUM(H15:I15))</f>
        <v>37</v>
      </c>
      <c r="K15" s="33">
        <f>IF(VLOOKUP($B15,'S 2 H BRUT'!$B$6:$G$165,6,FALSE)="","",(VLOOKUP($B15,'S 2 H BRUT'!$B$6:$G$165,6,FALSE)))</f>
        <v>18</v>
      </c>
      <c r="L15" s="33">
        <f>IF(VLOOKUP($B15,'S 2 H NET'!$B$6:$G$165,6,FALSE)="","",(VLOOKUP($B15,'S 2 H NET'!$B$6:$G$165,6,FALSE)))</f>
        <v>34</v>
      </c>
      <c r="M15" s="45">
        <f>IF(L15="","",SUM(K15:L15))</f>
        <v>52</v>
      </c>
      <c r="N15" s="33">
        <f>IF(VLOOKUP($B15,'S 2 H BRUT'!$B$6:$H$165,7,FALSE)="","",(VLOOKUP($B15,'S 2 H BRUT'!$B$6:$H$165,7,FALSE)))</f>
        <v>17</v>
      </c>
      <c r="O15" s="33">
        <f>IF(VLOOKUP($B15,'S 2 H NET'!$B$6:$H$165,7,FALSE)="","",(VLOOKUP($B15,'S 2 H NET'!$B$6:$H$165,7,FALSE)))</f>
        <v>34</v>
      </c>
      <c r="P15" s="45">
        <f>IF(O15="","",SUM(N15:O15))</f>
        <v>51</v>
      </c>
      <c r="Q15" s="33" t="str">
        <f>IF(VLOOKUP($B15,'S 2 H BRUT'!$B$6:$J$165,8,FALSE)="","",(VLOOKUP($B15,'S 2 H BRUT'!$B$6:$J$165,8,FALSE)))</f>
        <v/>
      </c>
      <c r="R15" s="33" t="str">
        <f>IF(VLOOKUP($B15,'S 2 H NET'!$B$6:$J$165,8,FALSE)="","",(VLOOKUP($B15,'S 2 H NET'!$B$6:$J$165,8,FALSE)))</f>
        <v/>
      </c>
      <c r="S15" s="45" t="str">
        <f>IF(R15="","",SUM(Q15:R15))</f>
        <v/>
      </c>
      <c r="T15" s="33">
        <f>IF(VLOOKUP($B15,'S 2 H BRUT'!$B$6:$J$165,9,FALSE)="","",(VLOOKUP($B15,'S 2 H BRUT'!$B$6:$J$165,9,FALSE)))</f>
        <v>16</v>
      </c>
      <c r="U15" s="33">
        <f>IF(VLOOKUP($B15,'S 2 H NET'!$B$6:$J$165,9,FALSE)="","",(VLOOKUP($B15,'S 2 H NET'!$B$6:$J$165,9,FALSE)))</f>
        <v>27</v>
      </c>
      <c r="V15" s="45">
        <f>IF(U15="","",SUM(T15:U15))</f>
        <v>43</v>
      </c>
      <c r="W15" s="33" t="str">
        <f>IF(VLOOKUP($B15,'S 2 H BRUT'!$B$6:$M$165,10,FALSE)="","",(VLOOKUP($B15,'S 2 H BRUT'!$B$6:$M$165,10,FALSE)))</f>
        <v/>
      </c>
      <c r="X15" s="33" t="str">
        <f>IF(VLOOKUP($B15,'S 2 H NET'!$B$6:$M$165,10,FALSE)="","",(VLOOKUP($B15,'S 2 H NET'!$B$6:$M$165,10,FALSE)))</f>
        <v/>
      </c>
      <c r="Y15" s="45" t="str">
        <f>IF(X15="","",SUM(W15:X15))</f>
        <v/>
      </c>
      <c r="Z15" s="33" t="str">
        <f>IF(VLOOKUP($B15,'S 2 H BRUT'!$B$6:$L$165,11,FALSE)="","",(VLOOKUP($B15,'S 2 H BRUT'!$B$6:$L$165,11,FALSE)))</f>
        <v/>
      </c>
      <c r="AA15" s="33" t="str">
        <f>IF(VLOOKUP($B15,'S 2 H NET'!$B$6:$L$165,11,FALSE)="","",(VLOOKUP($B15,'S 2 H NET'!$B$6:$L$165,11,FALSE)))</f>
        <v/>
      </c>
      <c r="AB15" s="45" t="str">
        <f>IF(AA15="","",SUM(Z15:AA15))</f>
        <v/>
      </c>
      <c r="AC15" s="33">
        <f>IF(VLOOKUP($B15,'S 2 H BRUT'!$B$6:$M$165,12,FALSE)="","",(VLOOKUP($B15,'S 2 H BRUT'!$B$6:$M$165,12,FALSE)))</f>
        <v>19</v>
      </c>
      <c r="AD15" s="33">
        <f>IF(VLOOKUP($B15,'S 2 H NET'!$B$6:$M$165,12,FALSE)="","",(VLOOKUP($B15,'S 2 H NET'!$B$6:$M$165,12,FALSE)))</f>
        <v>35</v>
      </c>
      <c r="AE15" s="45">
        <f>IF(AD15="","",SUM(AC15:AD15))</f>
        <v>54</v>
      </c>
      <c r="AF15" s="33" t="str">
        <f>IF(VLOOKUP($B15,'S 2 H BRUT'!$B$6:$N$165,13,FALSE)="","",(VLOOKUP($B15,'S 2 H BRUT'!$B$6:$N$165,13,FALSE)))</f>
        <v/>
      </c>
      <c r="AG15" s="33" t="str">
        <f>IF(VLOOKUP($B15,'S 2 H NET'!$B$6:$N$165,13,FALSE)="","",(VLOOKUP($B15,'S 2 H NET'!$B$6:$N$165,13,FALSE)))</f>
        <v/>
      </c>
      <c r="AH15" s="45" t="str">
        <f>IF(AG15="","",SUM(AF15:AG15))</f>
        <v/>
      </c>
      <c r="AI15" s="45">
        <f>SUM(G15,J15,M15,P15,S15,V15,Y15,AB15,AE15,AH15)</f>
        <v>290</v>
      </c>
      <c r="AJ15" s="46">
        <f>+COUNT(G15,J15,M15,P15,S15,V15,Y15,AB15,AE15,AH15)</f>
        <v>6</v>
      </c>
      <c r="AK15" s="46">
        <f>IF(AJ15&lt;6,0,+SMALL(($G15,$J15,$M15,$P15,$S15,$V15,$Y15,$AB15,$AE15,$AH15),1))</f>
        <v>37</v>
      </c>
      <c r="AL15" s="46">
        <f>IF(AJ15&lt;7,0,+SMALL(($G15,$J15,$M15,$P15,$S15,$V15,$Y15,$AB15,$AE15,$AH15),2))</f>
        <v>0</v>
      </c>
      <c r="AM15" s="46">
        <f>IF(AJ15&lt;8,0,+SMALL(($G15,$J15,$M15,$P15,$S15,$V15,$Y15,$AB15,$AE15,$AH15),3))</f>
        <v>0</v>
      </c>
      <c r="AN15" s="46">
        <f>IF(AJ15&lt;9,0,+SMALL(($G15,$J15,$M15,$P15,$S15,$V15,$Y15,$AB15,$AE15,$AH15),4))</f>
        <v>0</v>
      </c>
      <c r="AO15" s="46">
        <f>AI15-AK15-AL15-AM15-AN15</f>
        <v>253</v>
      </c>
      <c r="AP15" s="17">
        <f>RANK(AO15,$AO$6:$AO$165,0)</f>
        <v>10</v>
      </c>
    </row>
    <row r="16" spans="1:44" ht="14.4">
      <c r="A16" s="83"/>
      <c r="B16" s="42" t="s">
        <v>385</v>
      </c>
      <c r="C16" s="33"/>
      <c r="D16" s="158" t="s">
        <v>334</v>
      </c>
      <c r="E16" s="33" t="str">
        <f>IF(VLOOKUP($B16,'S 2 H BRUT'!$B$6:$E$165,4,FALSE)="","",(VLOOKUP($B16,'S 2 H BRUT'!$B$6:$E$165,4,FALSE)))</f>
        <v/>
      </c>
      <c r="F16" s="33" t="str">
        <f>IF(VLOOKUP($B16,'S 2 H NET'!$B$6:E$165,4,FALSE)="","",(VLOOKUP($B16,'S 2 H NET'!$B$6:$E$165,4,FALSE)))</f>
        <v/>
      </c>
      <c r="G16" s="45" t="str">
        <f>IF(F16="","",SUM(E16:F16))</f>
        <v/>
      </c>
      <c r="H16" s="33" t="str">
        <f>IF(VLOOKUP($B16,'S 2 H BRUT'!$B$6:$F$165,5,FALSE)="","",(VLOOKUP($B16,'S 2 H BRUT'!$B$6:$F$165,5,FALSE)))</f>
        <v/>
      </c>
      <c r="I16" s="33" t="str">
        <f>IF(VLOOKUP($B16,'S 2 H NET'!$B$6:$F$165,5,FALSE)="","",(VLOOKUP($B16,'S 2 H NET'!$B$6:$F$165,5,FALSE)))</f>
        <v/>
      </c>
      <c r="J16" s="45" t="str">
        <f>IF(I16="","",SUM(H16:I16))</f>
        <v/>
      </c>
      <c r="K16" s="33" t="str">
        <f>IF(VLOOKUP($B16,'S 2 H BRUT'!$B$6:$G$165,6,FALSE)="","",(VLOOKUP($B16,'S 2 H BRUT'!$B$6:$G$165,6,FALSE)))</f>
        <v/>
      </c>
      <c r="L16" s="33" t="str">
        <f>IF(VLOOKUP($B16,'S 2 H NET'!$B$6:$G$165,6,FALSE)="","",(VLOOKUP($B16,'S 2 H NET'!$B$6:$G$165,6,FALSE)))</f>
        <v/>
      </c>
      <c r="M16" s="45" t="str">
        <f>IF(L16="","",SUM(K16:L16))</f>
        <v/>
      </c>
      <c r="N16" s="33">
        <f>IF(VLOOKUP($B16,'S 2 H BRUT'!$B$6:$H$165,7,FALSE)="","",(VLOOKUP($B16,'S 2 H BRUT'!$B$6:$H$165,7,FALSE)))</f>
        <v>16</v>
      </c>
      <c r="O16" s="33">
        <f>IF(VLOOKUP($B16,'S 2 H NET'!$B$6:$H$165,7,FALSE)="","",(VLOOKUP($B16,'S 2 H NET'!$B$6:$H$165,7,FALSE)))</f>
        <v>31</v>
      </c>
      <c r="P16" s="45">
        <f>IF(O16="","",SUM(N16:O16))</f>
        <v>47</v>
      </c>
      <c r="Q16" s="33">
        <f>IF(VLOOKUP($B16,'S 2 H BRUT'!$B$6:$J$165,8,FALSE)="","",(VLOOKUP($B16,'S 2 H BRUT'!$B$6:$J$165,8,FALSE)))</f>
        <v>17</v>
      </c>
      <c r="R16" s="33">
        <f>IF(VLOOKUP($B16,'S 2 H NET'!$B$6:$J$165,8,FALSE)="","",(VLOOKUP($B16,'S 2 H NET'!$B$6:$J$165,8,FALSE)))</f>
        <v>31</v>
      </c>
      <c r="S16" s="45">
        <f>IF(R16="","",SUM(Q16:R16))</f>
        <v>48</v>
      </c>
      <c r="T16" s="33" t="str">
        <f>IF(VLOOKUP($B16,'S 2 H BRUT'!$B$6:$J$165,9,FALSE)="","",(VLOOKUP($B16,'S 2 H BRUT'!$B$6:$J$165,9,FALSE)))</f>
        <v/>
      </c>
      <c r="U16" s="33" t="str">
        <f>IF(VLOOKUP($B16,'S 2 H NET'!$B$6:$J$165,9,FALSE)="","",(VLOOKUP($B16,'S 2 H NET'!$B$6:$J$165,9,FALSE)))</f>
        <v/>
      </c>
      <c r="V16" s="45" t="str">
        <f>IF(U16="","",SUM(T16:U16))</f>
        <v/>
      </c>
      <c r="W16" s="33">
        <f>IF(VLOOKUP($B16,'S 2 H BRUT'!$B$6:$M$165,10,FALSE)="","",(VLOOKUP($B16,'S 2 H BRUT'!$B$6:$M$165,10,FALSE)))</f>
        <v>20</v>
      </c>
      <c r="X16" s="33">
        <f>IF(VLOOKUP($B16,'S 2 H NET'!$B$6:$M$165,10,FALSE)="","",(VLOOKUP($B16,'S 2 H NET'!$B$6:$M$165,10,FALSE)))</f>
        <v>37</v>
      </c>
      <c r="Y16" s="45">
        <f>IF(X16="","",SUM(W16:X16))</f>
        <v>57</v>
      </c>
      <c r="Z16" s="33">
        <f>IF(VLOOKUP($B16,'S 2 H BRUT'!$B$6:$L$165,11,FALSE)="","",(VLOOKUP($B16,'S 2 H BRUT'!$B$6:$L$165,11,FALSE)))</f>
        <v>17</v>
      </c>
      <c r="AA16" s="33">
        <f>IF(VLOOKUP($B16,'S 2 H NET'!$B$6:$L$165,11,FALSE)="","",(VLOOKUP($B16,'S 2 H NET'!$B$6:$L$165,11,FALSE)))</f>
        <v>37</v>
      </c>
      <c r="AB16" s="45">
        <f>IF(AA16="","",SUM(Z16:AA16))</f>
        <v>54</v>
      </c>
      <c r="AC16" s="33">
        <f>IF(VLOOKUP($B16,'S 2 H BRUT'!$B$6:$M$165,12,FALSE)="","",(VLOOKUP($B16,'S 2 H BRUT'!$B$6:$M$165,12,FALSE)))</f>
        <v>14</v>
      </c>
      <c r="AD16" s="33">
        <f>IF(VLOOKUP($B16,'S 2 H NET'!$B$6:$M$165,12,FALSE)="","",(VLOOKUP($B16,'S 2 H NET'!$B$6:$M$165,12,FALSE)))</f>
        <v>30</v>
      </c>
      <c r="AE16" s="45">
        <f>IF(AD16="","",SUM(AC16:AD16))</f>
        <v>44</v>
      </c>
      <c r="AF16" s="33" t="str">
        <f>IF(VLOOKUP($B16,'S 2 H BRUT'!$B$6:$N$165,13,FALSE)="","",(VLOOKUP($B16,'S 2 H BRUT'!$B$6:$N$165,13,FALSE)))</f>
        <v/>
      </c>
      <c r="AG16" s="33" t="str">
        <f>IF(VLOOKUP($B16,'S 2 H NET'!$B$6:$N$165,13,FALSE)="","",(VLOOKUP($B16,'S 2 H NET'!$B$6:$N$165,13,FALSE)))</f>
        <v/>
      </c>
      <c r="AH16" s="45" t="str">
        <f>IF(AG16="","",SUM(AF16:AG16))</f>
        <v/>
      </c>
      <c r="AI16" s="45">
        <f>SUM(G16,J16,M16,P16,S16,V16,Y16,AB16,AE16,AH16)</f>
        <v>250</v>
      </c>
      <c r="AJ16" s="46">
        <f>+COUNT(G16,J16,M16,P16,S16,V16,Y16,AB16,AE16,AH16)</f>
        <v>5</v>
      </c>
      <c r="AK16" s="46">
        <f>IF(AJ16&lt;6,0,+SMALL(($G16,$J16,$M16,$P16,$S16,$V16,$Y16,$AB16,$AE16,$AH16),1))</f>
        <v>0</v>
      </c>
      <c r="AL16" s="46">
        <f>IF(AJ16&lt;7,0,+SMALL(($G16,$J16,$M16,$P16,$S16,$V16,$Y16,$AB16,$AE16,$AH16),2))</f>
        <v>0</v>
      </c>
      <c r="AM16" s="46">
        <f>IF(AJ16&lt;8,0,+SMALL(($G16,$J16,$M16,$P16,$S16,$V16,$Y16,$AB16,$AE16,$AH16),3))</f>
        <v>0</v>
      </c>
      <c r="AN16" s="46">
        <f>IF(AJ16&lt;9,0,+SMALL(($G16,$J16,$M16,$P16,$S16,$V16,$Y16,$AB16,$AE16,$AH16),4))</f>
        <v>0</v>
      </c>
      <c r="AO16" s="46">
        <f>AI16-AK16-AL16-AM16-AN16</f>
        <v>250</v>
      </c>
      <c r="AP16" s="17">
        <f>RANK(AO16,$AO$6:$AO$165,0)</f>
        <v>11</v>
      </c>
    </row>
    <row r="17" spans="1:42" ht="14.4">
      <c r="A17" s="83"/>
      <c r="B17" s="42" t="s">
        <v>232</v>
      </c>
      <c r="C17" s="33"/>
      <c r="D17" s="41" t="s">
        <v>35</v>
      </c>
      <c r="E17" s="33" t="str">
        <f>IF(VLOOKUP($B17,'S 2 H BRUT'!$B$6:$E$165,4,FALSE)="","",(VLOOKUP($B17,'S 2 H BRUT'!$B$6:$E$165,4,FALSE)))</f>
        <v/>
      </c>
      <c r="F17" s="33" t="str">
        <f>IF(VLOOKUP($B17,'S 2 H NET'!$B$6:E$165,4,FALSE)="","",(VLOOKUP($B17,'S 2 H NET'!$B$6:$E$165,4,FALSE)))</f>
        <v/>
      </c>
      <c r="G17" s="45" t="str">
        <f>IF(F17="","",SUM(E17:F17))</f>
        <v/>
      </c>
      <c r="H17" s="33">
        <f>IF(VLOOKUP($B17,'S 2 H BRUT'!$B$6:$F$165,5,FALSE)="","",(VLOOKUP($B17,'S 2 H BRUT'!$B$6:$F$165,5,FALSE)))</f>
        <v>12</v>
      </c>
      <c r="I17" s="33">
        <f>IF(VLOOKUP($B17,'S 2 H NET'!$B$6:$F$165,5,FALSE)="","",(VLOOKUP($B17,'S 2 H NET'!$B$6:$F$165,5,FALSE)))</f>
        <v>27</v>
      </c>
      <c r="J17" s="45">
        <f>IF(I17="","",SUM(H17:I17))</f>
        <v>39</v>
      </c>
      <c r="K17" s="33">
        <f>IF(VLOOKUP($B17,'S 2 H BRUT'!$B$6:$G$165,6,FALSE)="","",(VLOOKUP($B17,'S 2 H BRUT'!$B$6:$G$165,6,FALSE)))</f>
        <v>21</v>
      </c>
      <c r="L17" s="33">
        <f>IF(VLOOKUP($B17,'S 2 H NET'!$B$6:$G$165,6,FALSE)="","",(VLOOKUP($B17,'S 2 H NET'!$B$6:$G$165,6,FALSE)))</f>
        <v>36</v>
      </c>
      <c r="M17" s="45">
        <f>IF(L17="","",SUM(K17:L17))</f>
        <v>57</v>
      </c>
      <c r="N17" s="33">
        <f>IF(VLOOKUP($B17,'S 2 H BRUT'!$B$6:$H$165,7,FALSE)="","",(VLOOKUP($B17,'S 2 H BRUT'!$B$6:$H$165,7,FALSE)))</f>
        <v>11</v>
      </c>
      <c r="O17" s="33">
        <f>IF(VLOOKUP($B17,'S 2 H NET'!$B$6:$H$165,7,FALSE)="","",(VLOOKUP($B17,'S 2 H NET'!$B$6:$H$165,7,FALSE)))</f>
        <v>27</v>
      </c>
      <c r="P17" s="45">
        <f>IF(O17="","",SUM(N17:O17))</f>
        <v>38</v>
      </c>
      <c r="Q17" s="33">
        <f>IF(VLOOKUP($B17,'S 2 H BRUT'!$B$6:$J$165,8,FALSE)="","",(VLOOKUP($B17,'S 2 H BRUT'!$B$6:$J$165,8,FALSE)))</f>
        <v>21</v>
      </c>
      <c r="R17" s="33">
        <f>IF(VLOOKUP($B17,'S 2 H NET'!$B$6:$J$165,8,FALSE)="","",(VLOOKUP($B17,'S 2 H NET'!$B$6:$J$165,8,FALSE)))</f>
        <v>34</v>
      </c>
      <c r="S17" s="45">
        <f>IF(R17="","",SUM(Q17:R17))</f>
        <v>55</v>
      </c>
      <c r="T17" s="33">
        <f>IF(VLOOKUP($B17,'S 2 H BRUT'!$B$6:$J$165,9,FALSE)="","",(VLOOKUP($B17,'S 2 H BRUT'!$B$6:$J$165,9,FALSE)))</f>
        <v>15</v>
      </c>
      <c r="U17" s="33">
        <f>IF(VLOOKUP($B17,'S 2 H NET'!$B$6:$J$165,9,FALSE)="","",(VLOOKUP($B17,'S 2 H NET'!$B$6:$J$165,9,FALSE)))</f>
        <v>26</v>
      </c>
      <c r="V17" s="45">
        <f>IF(U17="","",SUM(T17:U17))</f>
        <v>41</v>
      </c>
      <c r="W17" s="33">
        <f>IF(VLOOKUP($B17,'S 2 H BRUT'!$B$6:$M$165,10,FALSE)="","",(VLOOKUP($B17,'S 2 H BRUT'!$B$6:$M$165,10,FALSE)))</f>
        <v>18</v>
      </c>
      <c r="X17" s="33">
        <f>IF(VLOOKUP($B17,'S 2 H NET'!$B$6:$M$165,10,FALSE)="","",(VLOOKUP($B17,'S 2 H NET'!$B$6:$M$165,10,FALSE)))</f>
        <v>31</v>
      </c>
      <c r="Y17" s="45">
        <f>IF(X17="","",SUM(W17:X17))</f>
        <v>49</v>
      </c>
      <c r="Z17" s="33" t="str">
        <f>IF(VLOOKUP($B17,'S 2 H BRUT'!$B$6:$L$165,11,FALSE)="","",(VLOOKUP($B17,'S 2 H BRUT'!$B$6:$L$165,11,FALSE)))</f>
        <v/>
      </c>
      <c r="AA17" s="33" t="str">
        <f>IF(VLOOKUP($B17,'S 2 H NET'!$B$6:$L$165,11,FALSE)="","",(VLOOKUP($B17,'S 2 H NET'!$B$6:$L$165,11,FALSE)))</f>
        <v/>
      </c>
      <c r="AB17" s="45" t="str">
        <f>IF(AA17="","",SUM(Z17:AA17))</f>
        <v/>
      </c>
      <c r="AC17" s="33">
        <f>IF(VLOOKUP($B17,'S 2 H BRUT'!$B$6:$M$165,12,FALSE)="","",(VLOOKUP($B17,'S 2 H BRUT'!$B$6:$M$165,12,FALSE)))</f>
        <v>17</v>
      </c>
      <c r="AD17" s="33">
        <f>IF(VLOOKUP($B17,'S 2 H NET'!$B$6:$M$165,12,FALSE)="","",(VLOOKUP($B17,'S 2 H NET'!$B$6:$M$165,12,FALSE)))</f>
        <v>30</v>
      </c>
      <c r="AE17" s="45">
        <f>IF(AD17="","",SUM(AC17:AD17))</f>
        <v>47</v>
      </c>
      <c r="AF17" s="33" t="str">
        <f>IF(VLOOKUP($B17,'S 2 H BRUT'!$B$6:$N$165,13,FALSE)="","",(VLOOKUP($B17,'S 2 H BRUT'!$B$6:$N$165,13,FALSE)))</f>
        <v/>
      </c>
      <c r="AG17" s="33" t="str">
        <f>IF(VLOOKUP($B17,'S 2 H NET'!$B$6:$N$165,13,FALSE)="","",(VLOOKUP($B17,'S 2 H NET'!$B$6:$N$165,13,FALSE)))</f>
        <v/>
      </c>
      <c r="AH17" s="45" t="str">
        <f>IF(AG17="","",SUM(AF17:AG17))</f>
        <v/>
      </c>
      <c r="AI17" s="45">
        <f>SUM(G17,J17,M17,P17,S17,V17,Y17,AB17,AE17,AH17)</f>
        <v>326</v>
      </c>
      <c r="AJ17" s="46">
        <f>+COUNT(G17,J17,M17,P17,S17,V17,Y17,AB17,AE17,AH17)</f>
        <v>7</v>
      </c>
      <c r="AK17" s="46">
        <f>IF(AJ17&lt;6,0,+SMALL(($G17,$J17,$M17,$P17,$S17,$V17,$Y17,$AB17,$AE17,$AH17),1))</f>
        <v>38</v>
      </c>
      <c r="AL17" s="46">
        <f>IF(AJ17&lt;7,0,+SMALL(($G17,$J17,$M17,$P17,$S17,$V17,$Y17,$AB17,$AE17,$AH17),2))</f>
        <v>39</v>
      </c>
      <c r="AM17" s="46">
        <f>IF(AJ17&lt;8,0,+SMALL(($G17,$J17,$M17,$P17,$S17,$V17,$Y17,$AB17,$AE17,$AH17),3))</f>
        <v>0</v>
      </c>
      <c r="AN17" s="46">
        <f>IF(AJ17&lt;9,0,+SMALL(($G17,$J17,$M17,$P17,$S17,$V17,$Y17,$AB17,$AE17,$AH17),4))</f>
        <v>0</v>
      </c>
      <c r="AO17" s="46">
        <f>AI17-AK17-AL17-AM17-AN17</f>
        <v>249</v>
      </c>
      <c r="AP17" s="17">
        <f>RANK(AO17,$AO$6:$AO$165,0)</f>
        <v>12</v>
      </c>
    </row>
    <row r="18" spans="1:42" ht="14.4">
      <c r="A18" s="83"/>
      <c r="B18" s="42" t="s">
        <v>153</v>
      </c>
      <c r="C18" s="33"/>
      <c r="D18" s="40" t="s">
        <v>18</v>
      </c>
      <c r="E18" s="33">
        <f>IF(VLOOKUP($B18,'S 2 H BRUT'!$B$6:$E$165,4,FALSE)="","",(VLOOKUP($B18,'S 2 H BRUT'!$B$6:$E$165,4,FALSE)))</f>
        <v>15</v>
      </c>
      <c r="F18" s="33">
        <f>IF(VLOOKUP($B18,'S 2 H NET'!$B$6:E$165,4,FALSE)="","",(VLOOKUP($B18,'S 2 H NET'!$B$6:$E$165,4,FALSE)))</f>
        <v>35</v>
      </c>
      <c r="G18" s="45">
        <f>IF(F18="","",SUM(E18:F18))</f>
        <v>50</v>
      </c>
      <c r="H18" s="33" t="str">
        <f>IF(VLOOKUP($B18,'S 2 H BRUT'!$B$6:$F$165,5,FALSE)="","",(VLOOKUP($B18,'S 2 H BRUT'!$B$6:$F$165,5,FALSE)))</f>
        <v/>
      </c>
      <c r="I18" s="33" t="str">
        <f>IF(VLOOKUP($B18,'S 2 H NET'!$B$6:$F$165,5,FALSE)="","",(VLOOKUP($B18,'S 2 H NET'!$B$6:$F$165,5,FALSE)))</f>
        <v/>
      </c>
      <c r="J18" s="45" t="str">
        <f>IF(I18="","",SUM(H18:I18))</f>
        <v/>
      </c>
      <c r="K18" s="33">
        <f>IF(VLOOKUP($B18,'S 2 H BRUT'!$B$6:$G$165,6,FALSE)="","",(VLOOKUP($B18,'S 2 H BRUT'!$B$6:$G$165,6,FALSE)))</f>
        <v>13</v>
      </c>
      <c r="L18" s="33">
        <f>IF(VLOOKUP($B18,'S 2 H NET'!$B$6:$G$165,6,FALSE)="","",(VLOOKUP($B18,'S 2 H NET'!$B$6:$G$165,6,FALSE)))</f>
        <v>32</v>
      </c>
      <c r="M18" s="45">
        <f>IF(L18="","",SUM(K18:L18))</f>
        <v>45</v>
      </c>
      <c r="N18" s="33">
        <f>IF(VLOOKUP($B18,'S 2 H BRUT'!$B$6:$H$165,7,FALSE)="","",(VLOOKUP($B18,'S 2 H BRUT'!$B$6:$H$165,7,FALSE)))</f>
        <v>17</v>
      </c>
      <c r="O18" s="33">
        <f>IF(VLOOKUP($B18,'S 2 H NET'!$B$6:$H$165,7,FALSE)="","",(VLOOKUP($B18,'S 2 H NET'!$B$6:$H$165,7,FALSE)))</f>
        <v>38</v>
      </c>
      <c r="P18" s="45">
        <f>IF(O18="","",SUM(N18:O18))</f>
        <v>55</v>
      </c>
      <c r="Q18" s="33">
        <f>IF(VLOOKUP($B18,'S 2 H BRUT'!$B$6:$J$165,8,FALSE)="","",(VLOOKUP($B18,'S 2 H BRUT'!$B$6:$J$165,8,FALSE)))</f>
        <v>12</v>
      </c>
      <c r="R18" s="33">
        <f>IF(VLOOKUP($B18,'S 2 H NET'!$B$6:$J$165,8,FALSE)="","",(VLOOKUP($B18,'S 2 H NET'!$B$6:$J$165,8,FALSE)))</f>
        <v>31</v>
      </c>
      <c r="S18" s="45">
        <f>IF(R18="","",SUM(Q18:R18))</f>
        <v>43</v>
      </c>
      <c r="T18" s="33" t="str">
        <f>IF(VLOOKUP($B18,'S 2 H BRUT'!$B$6:$J$165,9,FALSE)="","",(VLOOKUP($B18,'S 2 H BRUT'!$B$6:$J$165,9,FALSE)))</f>
        <v/>
      </c>
      <c r="U18" s="33" t="str">
        <f>IF(VLOOKUP($B18,'S 2 H NET'!$B$6:$J$165,9,FALSE)="","",(VLOOKUP($B18,'S 2 H NET'!$B$6:$J$165,9,FALSE)))</f>
        <v/>
      </c>
      <c r="V18" s="45" t="str">
        <f>IF(U18="","",SUM(T18:U18))</f>
        <v/>
      </c>
      <c r="W18" s="33">
        <f>IF(VLOOKUP($B18,'S 2 H BRUT'!$B$6:$M$165,10,FALSE)="","",(VLOOKUP($B18,'S 2 H BRUT'!$B$6:$M$165,10,FALSE)))</f>
        <v>11</v>
      </c>
      <c r="X18" s="33">
        <f>IF(VLOOKUP($B18,'S 2 H NET'!$B$6:$M$165,10,FALSE)="","",(VLOOKUP($B18,'S 2 H NET'!$B$6:$M$165,10,FALSE)))</f>
        <v>26</v>
      </c>
      <c r="Y18" s="45">
        <f>IF(X18="","",SUM(W18:X18))</f>
        <v>37</v>
      </c>
      <c r="Z18" s="33">
        <f>IF(VLOOKUP($B18,'S 2 H BRUT'!$B$6:$L$165,11,FALSE)="","",(VLOOKUP($B18,'S 2 H BRUT'!$B$6:$L$165,11,FALSE)))</f>
        <v>8</v>
      </c>
      <c r="AA18" s="33">
        <f>IF(VLOOKUP($B18,'S 2 H NET'!$B$6:$L$165,11,FALSE)="","",(VLOOKUP($B18,'S 2 H NET'!$B$6:$L$165,11,FALSE)))</f>
        <v>27</v>
      </c>
      <c r="AB18" s="45">
        <f>IF(AA18="","",SUM(Z18:AA18))</f>
        <v>35</v>
      </c>
      <c r="AC18" s="33">
        <f>IF(VLOOKUP($B18,'S 2 H BRUT'!$B$6:$M$165,12,FALSE)="","",(VLOOKUP($B18,'S 2 H BRUT'!$B$6:$M$165,12,FALSE)))</f>
        <v>17</v>
      </c>
      <c r="AD18" s="33">
        <f>IF(VLOOKUP($B18,'S 2 H NET'!$B$6:$M$165,12,FALSE)="","",(VLOOKUP($B18,'S 2 H NET'!$B$6:$M$165,12,FALSE)))</f>
        <v>36</v>
      </c>
      <c r="AE18" s="45">
        <f>IF(AD18="","",SUM(AC18:AD18))</f>
        <v>53</v>
      </c>
      <c r="AF18" s="33" t="str">
        <f>IF(VLOOKUP($B18,'S 2 H BRUT'!$B$6:$N$165,13,FALSE)="","",(VLOOKUP($B18,'S 2 H BRUT'!$B$6:$N$165,13,FALSE)))</f>
        <v/>
      </c>
      <c r="AG18" s="33" t="str">
        <f>IF(VLOOKUP($B18,'S 2 H NET'!$B$6:$N$165,13,FALSE)="","",(VLOOKUP($B18,'S 2 H NET'!$B$6:$N$165,13,FALSE)))</f>
        <v/>
      </c>
      <c r="AH18" s="45" t="str">
        <f>IF(AG18="","",SUM(AF18:AG18))</f>
        <v/>
      </c>
      <c r="AI18" s="45">
        <f>SUM(G18,J18,M18,P18,S18,V18,Y18,AB18,AE18,AH18)</f>
        <v>318</v>
      </c>
      <c r="AJ18" s="46">
        <f>+COUNT(G18,J18,M18,P18,S18,V18,Y18,AB18,AE18,AH18)</f>
        <v>7</v>
      </c>
      <c r="AK18" s="46">
        <f>IF(AJ18&lt;6,0,+SMALL(($G18,$J18,$M18,$P18,$S18,$V18,$Y18,$AB18,$AE18,$AH18),1))</f>
        <v>35</v>
      </c>
      <c r="AL18" s="46">
        <f>IF(AJ18&lt;7,0,+SMALL(($G18,$J18,$M18,$P18,$S18,$V18,$Y18,$AB18,$AE18,$AH18),2))</f>
        <v>37</v>
      </c>
      <c r="AM18" s="46">
        <f>IF(AJ18&lt;8,0,+SMALL(($G18,$J18,$M18,$P18,$S18,$V18,$Y18,$AB18,$AE18,$AH18),3))</f>
        <v>0</v>
      </c>
      <c r="AN18" s="46">
        <f>IF(AJ18&lt;9,0,+SMALL(($G18,$J18,$M18,$P18,$S18,$V18,$Y18,$AB18,$AE18,$AH18),4))</f>
        <v>0</v>
      </c>
      <c r="AO18" s="46">
        <f>AI18-AK18-AL18-AM18-AN18</f>
        <v>246</v>
      </c>
      <c r="AP18" s="17">
        <f>RANK(AO18,$AO$6:$AO$165,0)</f>
        <v>13</v>
      </c>
    </row>
    <row r="19" spans="1:42" ht="14.4">
      <c r="A19" s="83"/>
      <c r="B19" s="42" t="s">
        <v>126</v>
      </c>
      <c r="C19" s="33"/>
      <c r="D19" s="47" t="s">
        <v>5</v>
      </c>
      <c r="E19" s="33">
        <f>IF(VLOOKUP($B19,'S 2 H BRUT'!$B$6:$E$165,4,FALSE)="","",(VLOOKUP($B19,'S 2 H BRUT'!$B$6:$E$165,4,FALSE)))</f>
        <v>11</v>
      </c>
      <c r="F19" s="33">
        <f>IF(VLOOKUP($B19,'S 2 H NET'!$B$6:E$165,4,FALSE)="","",(VLOOKUP($B19,'S 2 H NET'!$B$6:$E$165,4,FALSE)))</f>
        <v>24</v>
      </c>
      <c r="G19" s="45">
        <f>IF(F19="","",SUM(E19:F19))</f>
        <v>35</v>
      </c>
      <c r="H19" s="33">
        <f>IF(VLOOKUP($B19,'S 2 H BRUT'!$B$6:$F$165,5,FALSE)="","",(VLOOKUP($B19,'S 2 H BRUT'!$B$6:$F$165,5,FALSE)))</f>
        <v>20</v>
      </c>
      <c r="I19" s="33">
        <f>IF(VLOOKUP($B19,'S 2 H NET'!$B$6:$F$165,5,FALSE)="","",(VLOOKUP($B19,'S 2 H NET'!$B$6:$F$165,5,FALSE)))</f>
        <v>37</v>
      </c>
      <c r="J19" s="45">
        <f>IF(I19="","",SUM(H19:I19))</f>
        <v>57</v>
      </c>
      <c r="K19" s="33">
        <f>IF(VLOOKUP($B19,'S 2 H BRUT'!$B$6:$G$165,6,FALSE)="","",(VLOOKUP($B19,'S 2 H BRUT'!$B$6:$G$165,6,FALSE)))</f>
        <v>19</v>
      </c>
      <c r="L19" s="33">
        <f>IF(VLOOKUP($B19,'S 2 H NET'!$B$6:$G$165,6,FALSE)="","",(VLOOKUP($B19,'S 2 H NET'!$B$6:$G$165,6,FALSE)))</f>
        <v>32</v>
      </c>
      <c r="M19" s="45">
        <f>IF(L19="","",SUM(K19:L19))</f>
        <v>51</v>
      </c>
      <c r="N19" s="33">
        <f>IF(VLOOKUP($B19,'S 2 H BRUT'!$B$6:$H$165,7,FALSE)="","",(VLOOKUP($B19,'S 2 H BRUT'!$B$6:$H$165,7,FALSE)))</f>
        <v>16</v>
      </c>
      <c r="O19" s="33">
        <f>IF(VLOOKUP($B19,'S 2 H NET'!$B$6:$H$165,7,FALSE)="","",(VLOOKUP($B19,'S 2 H NET'!$B$6:$H$165,7,FALSE)))</f>
        <v>27</v>
      </c>
      <c r="P19" s="45">
        <f>IF(O19="","",SUM(N19:O19))</f>
        <v>43</v>
      </c>
      <c r="Q19" s="33" t="str">
        <f>IF(VLOOKUP($B19,'S 2 H BRUT'!$B$6:$J$165,8,FALSE)="","",(VLOOKUP($B19,'S 2 H BRUT'!$B$6:$J$165,8,FALSE)))</f>
        <v/>
      </c>
      <c r="R19" s="33" t="str">
        <f>IF(VLOOKUP($B19,'S 2 H NET'!$B$6:$J$165,8,FALSE)="","",(VLOOKUP($B19,'S 2 H NET'!$B$6:$J$165,8,FALSE)))</f>
        <v/>
      </c>
      <c r="S19" s="45" t="str">
        <f>IF(R19="","",SUM(Q19:R19))</f>
        <v/>
      </c>
      <c r="T19" s="33">
        <f>IF(VLOOKUP($B19,'S 2 H BRUT'!$B$6:$J$165,9,FALSE)="","",(VLOOKUP($B19,'S 2 H BRUT'!$B$6:$J$165,9,FALSE)))</f>
        <v>13</v>
      </c>
      <c r="U19" s="33">
        <f>IF(VLOOKUP($B19,'S 2 H NET'!$B$6:$J$165,9,FALSE)="","",(VLOOKUP($B19,'S 2 H NET'!$B$6:$J$165,9,FALSE)))</f>
        <v>26</v>
      </c>
      <c r="V19" s="45">
        <f>IF(U19="","",SUM(T19:U19))</f>
        <v>39</v>
      </c>
      <c r="W19" s="33">
        <f>IF(VLOOKUP($B19,'S 2 H BRUT'!$B$6:$M$165,10,FALSE)="","",(VLOOKUP($B19,'S 2 H BRUT'!$B$6:$M$165,10,FALSE)))</f>
        <v>16</v>
      </c>
      <c r="X19" s="33">
        <f>IF(VLOOKUP($B19,'S 2 H NET'!$B$6:$M$165,10,FALSE)="","",(VLOOKUP($B19,'S 2 H NET'!$B$6:$M$165,10,FALSE)))</f>
        <v>29</v>
      </c>
      <c r="Y19" s="45">
        <f>IF(X19="","",SUM(W19:X19))</f>
        <v>45</v>
      </c>
      <c r="Z19" s="33">
        <f>IF(VLOOKUP($B19,'S 2 H BRUT'!$B$6:$L$165,11,FALSE)="","",(VLOOKUP($B19,'S 2 H BRUT'!$B$6:$L$165,11,FALSE)))</f>
        <v>17</v>
      </c>
      <c r="AA19" s="33">
        <f>IF(VLOOKUP($B19,'S 2 H NET'!$B$6:$L$165,11,FALSE)="","",(VLOOKUP($B19,'S 2 H NET'!$B$6:$L$165,11,FALSE)))</f>
        <v>32</v>
      </c>
      <c r="AB19" s="45">
        <f>IF(AA19="","",SUM(Z19:AA19))</f>
        <v>49</v>
      </c>
      <c r="AC19" s="33" t="str">
        <f>IF(VLOOKUP($B19,'S 2 H BRUT'!$B$6:$M$165,12,FALSE)="","",(VLOOKUP($B19,'S 2 H BRUT'!$B$6:$M$165,12,FALSE)))</f>
        <v/>
      </c>
      <c r="AD19" s="33" t="str">
        <f>IF(VLOOKUP($B19,'S 2 H NET'!$B$6:$M$165,12,FALSE)="","",(VLOOKUP($B19,'S 2 H NET'!$B$6:$M$165,12,FALSE)))</f>
        <v/>
      </c>
      <c r="AE19" s="45" t="str">
        <f>IF(AD19="","",SUM(AC19:AD19))</f>
        <v/>
      </c>
      <c r="AF19" s="33" t="str">
        <f>IF(VLOOKUP($B19,'S 2 H BRUT'!$B$6:$N$165,13,FALSE)="","",(VLOOKUP($B19,'S 2 H BRUT'!$B$6:$N$165,13,FALSE)))</f>
        <v/>
      </c>
      <c r="AG19" s="33" t="str">
        <f>IF(VLOOKUP($B19,'S 2 H NET'!$B$6:$N$165,13,FALSE)="","",(VLOOKUP($B19,'S 2 H NET'!$B$6:$N$165,13,FALSE)))</f>
        <v/>
      </c>
      <c r="AH19" s="45" t="str">
        <f>IF(AG19="","",SUM(AF19:AG19))</f>
        <v/>
      </c>
      <c r="AI19" s="45">
        <f>SUM(G19,J19,M19,P19,S19,V19,Y19,AB19,AE19,AH19)</f>
        <v>319</v>
      </c>
      <c r="AJ19" s="46">
        <f>+COUNT(G19,J19,M19,P19,S19,V19,Y19,AB19,AE19,AH19)</f>
        <v>7</v>
      </c>
      <c r="AK19" s="46">
        <f>IF(AJ19&lt;6,0,+SMALL(($G19,$J19,$M19,$P19,$S19,$V19,$Y19,$AB19,$AE19,$AH19),1))</f>
        <v>35</v>
      </c>
      <c r="AL19" s="46">
        <f>IF(AJ19&lt;7,0,+SMALL(($G19,$J19,$M19,$P19,$S19,$V19,$Y19,$AB19,$AE19,$AH19),2))</f>
        <v>39</v>
      </c>
      <c r="AM19" s="46">
        <f>IF(AJ19&lt;8,0,+SMALL(($G19,$J19,$M19,$P19,$S19,$V19,$Y19,$AB19,$AE19,$AH19),3))</f>
        <v>0</v>
      </c>
      <c r="AN19" s="46">
        <f>IF(AJ19&lt;9,0,+SMALL(($G19,$J19,$M19,$P19,$S19,$V19,$Y19,$AB19,$AE19,$AH19),4))</f>
        <v>0</v>
      </c>
      <c r="AO19" s="46">
        <f>AI19-AK19-AL19-AM19-AN19</f>
        <v>245</v>
      </c>
      <c r="AP19" s="17">
        <f>RANK(AO19,$AO$6:$AO$165,0)</f>
        <v>14</v>
      </c>
    </row>
    <row r="20" spans="1:42" ht="14.4">
      <c r="A20" s="83"/>
      <c r="B20" s="89" t="s">
        <v>259</v>
      </c>
      <c r="C20" s="43"/>
      <c r="D20" s="61" t="s">
        <v>81</v>
      </c>
      <c r="E20" s="33">
        <f>IF(VLOOKUP($B20,'S 2 H BRUT'!$B$6:$E$165,4,FALSE)="","",(VLOOKUP($B20,'S 2 H BRUT'!$B$6:$E$165,4,FALSE)))</f>
        <v>11</v>
      </c>
      <c r="F20" s="33">
        <f>IF(VLOOKUP($B20,'S 2 H NET'!$B$6:E$165,4,FALSE)="","",(VLOOKUP($B20,'S 2 H NET'!$B$6:$E$165,4,FALSE)))</f>
        <v>27</v>
      </c>
      <c r="G20" s="45">
        <f>IF(F20="","",SUM(E20:F20))</f>
        <v>38</v>
      </c>
      <c r="H20" s="33">
        <f>IF(VLOOKUP($B20,'S 2 H BRUT'!$B$6:$F$165,5,FALSE)="","",(VLOOKUP($B20,'S 2 H BRUT'!$B$6:$F$165,5,FALSE)))</f>
        <v>19</v>
      </c>
      <c r="I20" s="33">
        <f>IF(VLOOKUP($B20,'S 2 H NET'!$B$6:$F$165,5,FALSE)="","",(VLOOKUP($B20,'S 2 H NET'!$B$6:$F$165,5,FALSE)))</f>
        <v>36</v>
      </c>
      <c r="J20" s="45">
        <f>IF(I20="","",SUM(H20:I20))</f>
        <v>55</v>
      </c>
      <c r="K20" s="33">
        <f>IF(VLOOKUP($B20,'S 2 H BRUT'!$B$6:$G$165,6,FALSE)="","",(VLOOKUP($B20,'S 2 H BRUT'!$B$6:$G$165,6,FALSE)))</f>
        <v>11</v>
      </c>
      <c r="L20" s="33">
        <f>IF(VLOOKUP($B20,'S 2 H NET'!$B$6:$G$165,6,FALSE)="","",(VLOOKUP($B20,'S 2 H NET'!$B$6:$G$165,6,FALSE)))</f>
        <v>31</v>
      </c>
      <c r="M20" s="45">
        <f>IF(L20="","",SUM(K20:L20))</f>
        <v>42</v>
      </c>
      <c r="N20" s="33">
        <f>IF(VLOOKUP($B20,'S 2 H BRUT'!$B$6:$H$165,7,FALSE)="","",(VLOOKUP($B20,'S 2 H BRUT'!$B$6:$H$165,7,FALSE)))</f>
        <v>17</v>
      </c>
      <c r="O20" s="33">
        <f>IF(VLOOKUP($B20,'S 2 H NET'!$B$6:$H$165,7,FALSE)="","",(VLOOKUP($B20,'S 2 H NET'!$B$6:$H$165,7,FALSE)))</f>
        <v>36</v>
      </c>
      <c r="P20" s="45">
        <f>IF(O20="","",SUM(N20:O20))</f>
        <v>53</v>
      </c>
      <c r="Q20" s="33" t="str">
        <f>IF(VLOOKUP($B20,'S 2 H BRUT'!$B$6:$J$165,8,FALSE)="","",(VLOOKUP($B20,'S 2 H BRUT'!$B$6:$J$165,8,FALSE)))</f>
        <v/>
      </c>
      <c r="R20" s="33" t="str">
        <f>IF(VLOOKUP($B20,'S 2 H NET'!$B$6:$J$165,8,FALSE)="","",(VLOOKUP($B20,'S 2 H NET'!$B$6:$J$165,8,FALSE)))</f>
        <v/>
      </c>
      <c r="S20" s="45" t="str">
        <f>IF(R20="","",SUM(Q20:R20))</f>
        <v/>
      </c>
      <c r="T20" s="33">
        <f>IF(VLOOKUP($B20,'S 2 H BRUT'!$B$6:$J$165,9,FALSE)="","",(VLOOKUP($B20,'S 2 H BRUT'!$B$6:$J$165,9,FALSE)))</f>
        <v>14</v>
      </c>
      <c r="U20" s="33">
        <f>IF(VLOOKUP($B20,'S 2 H NET'!$B$6:$J$165,9,FALSE)="","",(VLOOKUP($B20,'S 2 H NET'!$B$6:$J$165,9,FALSE)))</f>
        <v>28</v>
      </c>
      <c r="V20" s="45">
        <f>IF(U20="","",SUM(T20:U20))</f>
        <v>42</v>
      </c>
      <c r="W20" s="33" t="str">
        <f>IF(VLOOKUP($B20,'S 2 H BRUT'!$B$6:$M$165,10,FALSE)="","",(VLOOKUP($B20,'S 2 H BRUT'!$B$6:$M$165,10,FALSE)))</f>
        <v/>
      </c>
      <c r="X20" s="33" t="str">
        <f>IF(VLOOKUP($B20,'S 2 H NET'!$B$6:$M$165,10,FALSE)="","",(VLOOKUP($B20,'S 2 H NET'!$B$6:$M$165,10,FALSE)))</f>
        <v/>
      </c>
      <c r="Y20" s="45" t="str">
        <f>IF(X20="","",SUM(W20:X20))</f>
        <v/>
      </c>
      <c r="Z20" s="33">
        <f>IF(VLOOKUP($B20,'S 2 H BRUT'!$B$6:$L$165,11,FALSE)="","",(VLOOKUP($B20,'S 2 H BRUT'!$B$6:$L$165,11,FALSE)))</f>
        <v>12</v>
      </c>
      <c r="AA20" s="33">
        <f>IF(VLOOKUP($B20,'S 2 H NET'!$B$6:$L$165,11,FALSE)="","",(VLOOKUP($B20,'S 2 H NET'!$B$6:$L$165,11,FALSE)))</f>
        <v>31</v>
      </c>
      <c r="AB20" s="45">
        <f>IF(AA20="","",SUM(Z20:AA20))</f>
        <v>43</v>
      </c>
      <c r="AC20" s="33">
        <f>IF(VLOOKUP($B20,'S 2 H BRUT'!$B$6:$M$165,12,FALSE)="","",(VLOOKUP($B20,'S 2 H BRUT'!$B$6:$M$165,12,FALSE)))</f>
        <v>18</v>
      </c>
      <c r="AD20" s="33">
        <f>IF(VLOOKUP($B20,'S 2 H NET'!$B$6:$M$165,12,FALSE)="","",(VLOOKUP($B20,'S 2 H NET'!$B$6:$M$165,12,FALSE)))</f>
        <v>34</v>
      </c>
      <c r="AE20" s="45">
        <f>IF(AD20="","",SUM(AC20:AD20))</f>
        <v>52</v>
      </c>
      <c r="AF20" s="33" t="str">
        <f>IF(VLOOKUP($B20,'S 2 H BRUT'!$B$6:$N$165,13,FALSE)="","",(VLOOKUP($B20,'S 2 H BRUT'!$B$6:$N$165,13,FALSE)))</f>
        <v/>
      </c>
      <c r="AG20" s="33" t="str">
        <f>IF(VLOOKUP($B20,'S 2 H NET'!$B$6:$N$165,13,FALSE)="","",(VLOOKUP($B20,'S 2 H NET'!$B$6:$N$165,13,FALSE)))</f>
        <v/>
      </c>
      <c r="AH20" s="45" t="str">
        <f>IF(AG20="","",SUM(AF20:AG20))</f>
        <v/>
      </c>
      <c r="AI20" s="45">
        <f>SUM(G20,J20,M20,P20,S20,V20,Y20,AB20,AE20,AH20)</f>
        <v>325</v>
      </c>
      <c r="AJ20" s="46">
        <f>+COUNT(G20,J20,M20,P20,S20,V20,Y20,AB20,AE20,AH20)</f>
        <v>7</v>
      </c>
      <c r="AK20" s="46">
        <f>IF(AJ20&lt;6,0,+SMALL(($G20,$J20,$M20,$P20,$S20,$V20,$Y20,$AB20,$AE20,$AH20),1))</f>
        <v>38</v>
      </c>
      <c r="AL20" s="46">
        <f>IF(AJ20&lt;7,0,+SMALL(($G20,$J20,$M20,$P20,$S20,$V20,$Y20,$AB20,$AE20,$AH20),2))</f>
        <v>42</v>
      </c>
      <c r="AM20" s="46">
        <f>IF(AJ20&lt;8,0,+SMALL(($G20,$J20,$M20,$P20,$S20,$V20,$Y20,$AB20,$AE20,$AH20),3))</f>
        <v>0</v>
      </c>
      <c r="AN20" s="46">
        <f>IF(AJ20&lt;9,0,+SMALL(($G20,$J20,$M20,$P20,$S20,$V20,$Y20,$AB20,$AE20,$AH20),4))</f>
        <v>0</v>
      </c>
      <c r="AO20" s="46">
        <f>AI20-AK20-AL20-AM20-AN20</f>
        <v>245</v>
      </c>
      <c r="AP20" s="17">
        <f>RANK(AO20,$AO$6:$AO$165,0)</f>
        <v>14</v>
      </c>
    </row>
    <row r="21" spans="1:42" ht="14.4">
      <c r="A21" s="83"/>
      <c r="B21" s="89" t="s">
        <v>368</v>
      </c>
      <c r="C21" s="43"/>
      <c r="D21" s="90" t="s">
        <v>146</v>
      </c>
      <c r="E21" s="33">
        <f>IF(VLOOKUP($B21,'S 2 H BRUT'!$B$6:$E$165,4,FALSE)="","",(VLOOKUP($B21,'S 2 H BRUT'!$B$6:$E$165,4,FALSE)))</f>
        <v>19</v>
      </c>
      <c r="F21" s="33">
        <f>IF(VLOOKUP($B21,'S 2 H NET'!$B$6:E$165,4,FALSE)="","",(VLOOKUP($B21,'S 2 H NET'!$B$6:$E$165,4,FALSE)))</f>
        <v>32</v>
      </c>
      <c r="G21" s="45">
        <f>IF(F21="","",SUM(E21:F21))</f>
        <v>51</v>
      </c>
      <c r="H21" s="33">
        <f>IF(VLOOKUP($B21,'S 2 H BRUT'!$B$6:$F$165,5,FALSE)="","",(VLOOKUP($B21,'S 2 H BRUT'!$B$6:$F$165,5,FALSE)))</f>
        <v>13</v>
      </c>
      <c r="I21" s="33">
        <f>IF(VLOOKUP($B21,'S 2 H NET'!$B$6:$F$165,5,FALSE)="","",(VLOOKUP($B21,'S 2 H NET'!$B$6:$F$165,5,FALSE)))</f>
        <v>28</v>
      </c>
      <c r="J21" s="45">
        <f>IF(I21="","",SUM(H21:I21))</f>
        <v>41</v>
      </c>
      <c r="K21" s="33" t="str">
        <f>IF(VLOOKUP($B21,'S 2 H BRUT'!$B$6:$G$165,6,FALSE)="","",(VLOOKUP($B21,'S 2 H BRUT'!$B$6:$G$165,6,FALSE)))</f>
        <v/>
      </c>
      <c r="L21" s="33" t="str">
        <f>IF(VLOOKUP($B21,'S 2 H NET'!$B$6:$G$165,6,FALSE)="","",(VLOOKUP($B21,'S 2 H NET'!$B$6:$G$165,6,FALSE)))</f>
        <v/>
      </c>
      <c r="M21" s="45" t="str">
        <f>IF(L21="","",SUM(K21:L21))</f>
        <v/>
      </c>
      <c r="N21" s="33">
        <f>IF(VLOOKUP($B21,'S 2 H BRUT'!$B$6:$H$165,7,FALSE)="","",(VLOOKUP($B21,'S 2 H BRUT'!$B$6:$H$165,7,FALSE)))</f>
        <v>22</v>
      </c>
      <c r="O21" s="33">
        <f>IF(VLOOKUP($B21,'S 2 H NET'!$B$6:$H$165,7,FALSE)="","",(VLOOKUP($B21,'S 2 H NET'!$B$6:$H$165,7,FALSE)))</f>
        <v>38</v>
      </c>
      <c r="P21" s="45">
        <f>IF(O21="","",SUM(N21:O21))</f>
        <v>60</v>
      </c>
      <c r="Q21" s="33" t="str">
        <f>IF(VLOOKUP($B21,'S 2 H BRUT'!$B$6:$J$165,8,FALSE)="","",(VLOOKUP($B21,'S 2 H BRUT'!$B$6:$J$165,8,FALSE)))</f>
        <v/>
      </c>
      <c r="R21" s="33" t="str">
        <f>IF(VLOOKUP($B21,'S 2 H NET'!$B$6:$J$165,8,FALSE)="","",(VLOOKUP($B21,'S 2 H NET'!$B$6:$J$165,8,FALSE)))</f>
        <v/>
      </c>
      <c r="S21" s="45" t="str">
        <f>IF(R21="","",SUM(Q21:R21))</f>
        <v/>
      </c>
      <c r="T21" s="33">
        <f>IF(VLOOKUP($B21,'S 2 H BRUT'!$B$6:$J$165,9,FALSE)="","",(VLOOKUP($B21,'S 2 H BRUT'!$B$6:$J$165,9,FALSE)))</f>
        <v>13</v>
      </c>
      <c r="U21" s="33">
        <f>IF(VLOOKUP($B21,'S 2 H NET'!$B$6:$J$165,9,FALSE)="","",(VLOOKUP($B21,'S 2 H NET'!$B$6:$J$165,9,FALSE)))</f>
        <v>29</v>
      </c>
      <c r="V21" s="45">
        <f>IF(U21="","",SUM(T21:U21))</f>
        <v>42</v>
      </c>
      <c r="W21" s="33" t="str">
        <f>IF(VLOOKUP($B21,'S 2 H BRUT'!$B$6:$M$165,10,FALSE)="","",(VLOOKUP($B21,'S 2 H BRUT'!$B$6:$M$165,10,FALSE)))</f>
        <v/>
      </c>
      <c r="X21" s="33" t="str">
        <f>IF(VLOOKUP($B21,'S 2 H NET'!$B$6:$M$165,10,FALSE)="","",(VLOOKUP($B21,'S 2 H NET'!$B$6:$M$165,10,FALSE)))</f>
        <v/>
      </c>
      <c r="Y21" s="45" t="str">
        <f>IF(X21="","",SUM(W21:X21))</f>
        <v/>
      </c>
      <c r="Z21" s="33" t="str">
        <f>IF(VLOOKUP($B21,'S 2 H BRUT'!$B$6:$L$165,11,FALSE)="","",(VLOOKUP($B21,'S 2 H BRUT'!$B$6:$L$165,11,FALSE)))</f>
        <v/>
      </c>
      <c r="AA21" s="33" t="str">
        <f>IF(VLOOKUP($B21,'S 2 H NET'!$B$6:$L$165,11,FALSE)="","",(VLOOKUP($B21,'S 2 H NET'!$B$6:$L$165,11,FALSE)))</f>
        <v/>
      </c>
      <c r="AB21" s="45" t="str">
        <f>IF(AA21="","",SUM(Z21:AA21))</f>
        <v/>
      </c>
      <c r="AC21" s="33">
        <f>IF(VLOOKUP($B21,'S 2 H BRUT'!$B$6:$M$165,12,FALSE)="","",(VLOOKUP($B21,'S 2 H BRUT'!$B$6:$M$165,12,FALSE)))</f>
        <v>17</v>
      </c>
      <c r="AD21" s="33">
        <f>IF(VLOOKUP($B21,'S 2 H NET'!$B$6:$M$165,12,FALSE)="","",(VLOOKUP($B21,'S 2 H NET'!$B$6:$M$165,12,FALSE)))</f>
        <v>28</v>
      </c>
      <c r="AE21" s="45">
        <f>IF(AD21="","",SUM(AC21:AD21))</f>
        <v>45</v>
      </c>
      <c r="AF21" s="33" t="str">
        <f>IF(VLOOKUP($B21,'S 2 H BRUT'!$B$6:$N$165,13,FALSE)="","",(VLOOKUP($B21,'S 2 H BRUT'!$B$6:$N$165,13,FALSE)))</f>
        <v/>
      </c>
      <c r="AG21" s="33" t="str">
        <f>IF(VLOOKUP($B21,'S 2 H NET'!$B$6:$N$165,13,FALSE)="","",(VLOOKUP($B21,'S 2 H NET'!$B$6:$N$165,13,FALSE)))</f>
        <v/>
      </c>
      <c r="AH21" s="45" t="str">
        <f>IF(AG21="","",SUM(AF21:AG21))</f>
        <v/>
      </c>
      <c r="AI21" s="45">
        <f>SUM(G21,J21,M21,P21,S21,V21,Y21,AB21,AE21,AH21)</f>
        <v>239</v>
      </c>
      <c r="AJ21" s="46">
        <f>+COUNT(G21,J21,M21,P21,S21,V21,Y21,AB21,AE21,AH21)</f>
        <v>5</v>
      </c>
      <c r="AK21" s="46">
        <f>IF(AJ21&lt;6,0,+SMALL(($G21,$J21,$M21,$P21,$S21,$V21,$Y21,$AB21,$AE21,$AH21),1))</f>
        <v>0</v>
      </c>
      <c r="AL21" s="46">
        <f>IF(AJ21&lt;7,0,+SMALL(($G21,$J21,$M21,$P21,$S21,$V21,$Y21,$AB21,$AE21,$AH21),2))</f>
        <v>0</v>
      </c>
      <c r="AM21" s="46">
        <f>IF(AJ21&lt;8,0,+SMALL(($G21,$J21,$M21,$P21,$S21,$V21,$Y21,$AB21,$AE21,$AH21),3))</f>
        <v>0</v>
      </c>
      <c r="AN21" s="46">
        <f>IF(AJ21&lt;9,0,+SMALL(($G21,$J21,$M21,$P21,$S21,$V21,$Y21,$AB21,$AE21,$AH21),4))</f>
        <v>0</v>
      </c>
      <c r="AO21" s="46">
        <f>AI21-AK21-AL21-AM21-AN21</f>
        <v>239</v>
      </c>
      <c r="AP21" s="17">
        <f>RANK(AO21,$AO$6:$AO$165,0)</f>
        <v>16</v>
      </c>
    </row>
    <row r="22" spans="1:42" ht="14.4">
      <c r="A22" s="83"/>
      <c r="B22" s="89" t="s">
        <v>212</v>
      </c>
      <c r="C22" s="33"/>
      <c r="D22" s="82" t="s">
        <v>125</v>
      </c>
      <c r="E22" s="33">
        <f>IF(VLOOKUP($B22,'S 2 H BRUT'!$B$6:$E$165,4,FALSE)="","",(VLOOKUP($B22,'S 2 H BRUT'!$B$6:$E$165,4,FALSE)))</f>
        <v>18</v>
      </c>
      <c r="F22" s="33">
        <f>IF(VLOOKUP($B22,'S 2 H NET'!$B$6:E$165,4,FALSE)="","",(VLOOKUP($B22,'S 2 H NET'!$B$6:$E$165,4,FALSE)))</f>
        <v>32</v>
      </c>
      <c r="G22" s="45">
        <f>IF(F22="","",SUM(E22:F22))</f>
        <v>50</v>
      </c>
      <c r="H22" s="33">
        <f>IF(VLOOKUP($B22,'S 2 H BRUT'!$B$6:$F$165,5,FALSE)="","",(VLOOKUP($B22,'S 2 H BRUT'!$B$6:$F$165,5,FALSE)))</f>
        <v>16</v>
      </c>
      <c r="I22" s="33">
        <f>IF(VLOOKUP($B22,'S 2 H NET'!$B$6:$F$165,5,FALSE)="","",(VLOOKUP($B22,'S 2 H NET'!$B$6:$F$165,5,FALSE)))</f>
        <v>31</v>
      </c>
      <c r="J22" s="45">
        <f>IF(I22="","",SUM(H22:I22))</f>
        <v>47</v>
      </c>
      <c r="K22" s="33" t="str">
        <f>IF(VLOOKUP($B22,'S 2 H BRUT'!$B$6:$G$165,6,FALSE)="","",(VLOOKUP($B22,'S 2 H BRUT'!$B$6:$G$165,6,FALSE)))</f>
        <v/>
      </c>
      <c r="L22" s="33" t="str">
        <f>IF(VLOOKUP($B22,'S 2 H NET'!$B$6:$G$165,6,FALSE)="","",(VLOOKUP($B22,'S 2 H NET'!$B$6:$G$165,6,FALSE)))</f>
        <v/>
      </c>
      <c r="M22" s="45" t="str">
        <f>IF(L22="","",SUM(K22:L22))</f>
        <v/>
      </c>
      <c r="N22" s="33" t="str">
        <f>IF(VLOOKUP($B22,'S 2 H BRUT'!$B$6:$H$165,7,FALSE)="","",(VLOOKUP($B22,'S 2 H BRUT'!$B$6:$H$165,7,FALSE)))</f>
        <v/>
      </c>
      <c r="O22" s="33" t="str">
        <f>IF(VLOOKUP($B22,'S 2 H NET'!$B$6:$H$165,7,FALSE)="","",(VLOOKUP($B22,'S 2 H NET'!$B$6:$H$165,7,FALSE)))</f>
        <v/>
      </c>
      <c r="P22" s="45" t="str">
        <f>IF(O22="","",SUM(N22:O22))</f>
        <v/>
      </c>
      <c r="Q22" s="33">
        <f>IF(VLOOKUP($B22,'S 2 H BRUT'!$B$6:$J$165,8,FALSE)="","",(VLOOKUP($B22,'S 2 H BRUT'!$B$6:$J$165,8,FALSE)))</f>
        <v>17</v>
      </c>
      <c r="R22" s="33">
        <f>IF(VLOOKUP($B22,'S 2 H NET'!$B$6:$J$165,8,FALSE)="","",(VLOOKUP($B22,'S 2 H NET'!$B$6:$J$165,8,FALSE)))</f>
        <v>31</v>
      </c>
      <c r="S22" s="45">
        <f>IF(R22="","",SUM(Q22:R22))</f>
        <v>48</v>
      </c>
      <c r="T22" s="33">
        <f>IF(VLOOKUP($B22,'S 2 H BRUT'!$B$6:$J$165,9,FALSE)="","",(VLOOKUP($B22,'S 2 H BRUT'!$B$6:$J$165,9,FALSE)))</f>
        <v>21</v>
      </c>
      <c r="U22" s="33">
        <f>IF(VLOOKUP($B22,'S 2 H NET'!$B$6:$J$165,9,FALSE)="","",(VLOOKUP($B22,'S 2 H NET'!$B$6:$J$165,9,FALSE)))</f>
        <v>35</v>
      </c>
      <c r="V22" s="45">
        <f>IF(U22="","",SUM(T22:U22))</f>
        <v>56</v>
      </c>
      <c r="W22" s="33" t="str">
        <f>IF(VLOOKUP($B22,'S 2 H BRUT'!$B$6:$M$165,10,FALSE)="","",(VLOOKUP($B22,'S 2 H BRUT'!$B$6:$M$165,10,FALSE)))</f>
        <v/>
      </c>
      <c r="X22" s="33" t="str">
        <f>IF(VLOOKUP($B22,'S 2 H NET'!$B$6:$M$165,10,FALSE)="","",(VLOOKUP($B22,'S 2 H NET'!$B$6:$M$165,10,FALSE)))</f>
        <v/>
      </c>
      <c r="Y22" s="45" t="str">
        <f>IF(X22="","",SUM(W22:X22))</f>
        <v/>
      </c>
      <c r="Z22" s="33" t="str">
        <f>IF(VLOOKUP($B22,'S 2 H BRUT'!$B$6:$L$165,11,FALSE)="","",(VLOOKUP($B22,'S 2 H BRUT'!$B$6:$L$165,11,FALSE)))</f>
        <v/>
      </c>
      <c r="AA22" s="33" t="str">
        <f>IF(VLOOKUP($B22,'S 2 H NET'!$B$6:$L$165,11,FALSE)="","",(VLOOKUP($B22,'S 2 H NET'!$B$6:$L$165,11,FALSE)))</f>
        <v/>
      </c>
      <c r="AB22" s="45" t="str">
        <f>IF(AA22="","",SUM(Z22:AA22))</f>
        <v/>
      </c>
      <c r="AC22" s="33">
        <f>IF(VLOOKUP($B22,'S 2 H BRUT'!$B$6:$M$165,12,FALSE)="","",(VLOOKUP($B22,'S 2 H BRUT'!$B$6:$M$165,12,FALSE)))</f>
        <v>12</v>
      </c>
      <c r="AD22" s="33">
        <f>IF(VLOOKUP($B22,'S 2 H NET'!$B$6:$M$165,12,FALSE)="","",(VLOOKUP($B22,'S 2 H NET'!$B$6:$M$165,12,FALSE)))</f>
        <v>24</v>
      </c>
      <c r="AE22" s="45">
        <f>IF(AD22="","",SUM(AC22:AD22))</f>
        <v>36</v>
      </c>
      <c r="AF22" s="33" t="str">
        <f>IF(VLOOKUP($B22,'S 2 H BRUT'!$B$6:$N$165,13,FALSE)="","",(VLOOKUP($B22,'S 2 H BRUT'!$B$6:$N$165,13,FALSE)))</f>
        <v/>
      </c>
      <c r="AG22" s="33" t="str">
        <f>IF(VLOOKUP($B22,'S 2 H NET'!$B$6:$N$165,13,FALSE)="","",(VLOOKUP($B22,'S 2 H NET'!$B$6:$N$165,13,FALSE)))</f>
        <v/>
      </c>
      <c r="AH22" s="45" t="str">
        <f>IF(AG22="","",SUM(AF22:AG22))</f>
        <v/>
      </c>
      <c r="AI22" s="45">
        <f>SUM(G22,J22,M22,P22,S22,V22,Y22,AB22,AE22,AH22)</f>
        <v>237</v>
      </c>
      <c r="AJ22" s="46">
        <f>+COUNT(G22,J22,M22,P22,S22,V22,Y22,AB22,AE22,AH22)</f>
        <v>5</v>
      </c>
      <c r="AK22" s="46">
        <f>IF(AJ22&lt;6,0,+SMALL(($G22,$J22,$M22,$P22,$S22,$V22,$Y22,$AB22,$AE22,$AH22),1))</f>
        <v>0</v>
      </c>
      <c r="AL22" s="46">
        <f>IF(AJ22&lt;7,0,+SMALL(($G22,$J22,$M22,$P22,$S22,$V22,$Y22,$AB22,$AE22,$AH22),2))</f>
        <v>0</v>
      </c>
      <c r="AM22" s="46">
        <f>IF(AJ22&lt;8,0,+SMALL(($G22,$J22,$M22,$P22,$S22,$V22,$Y22,$AB22,$AE22,$AH22),3))</f>
        <v>0</v>
      </c>
      <c r="AN22" s="46">
        <f>IF(AJ22&lt;9,0,+SMALL(($G22,$J22,$M22,$P22,$S22,$V22,$Y22,$AB22,$AE22,$AH22),4))</f>
        <v>0</v>
      </c>
      <c r="AO22" s="46">
        <f>AI22-AK22-AL22-AM22-AN22</f>
        <v>237</v>
      </c>
      <c r="AP22" s="17">
        <f>RANK(AO22,$AO$6:$AO$165,0)</f>
        <v>17</v>
      </c>
    </row>
    <row r="23" spans="1:42" ht="14.4">
      <c r="A23" s="83"/>
      <c r="B23" s="42" t="s">
        <v>13</v>
      </c>
      <c r="C23" s="43"/>
      <c r="D23" s="47" t="s">
        <v>5</v>
      </c>
      <c r="E23" s="33">
        <f>IF(VLOOKUP($B23,'S 2 H BRUT'!$B$6:$E$165,4,FALSE)="","",(VLOOKUP($B23,'S 2 H BRUT'!$B$6:$E$165,4,FALSE)))</f>
        <v>20</v>
      </c>
      <c r="F23" s="33">
        <f>IF(VLOOKUP($B23,'S 2 H NET'!$B$6:E$165,4,FALSE)="","",(VLOOKUP($B23,'S 2 H NET'!$B$6:$E$165,4,FALSE)))</f>
        <v>33</v>
      </c>
      <c r="G23" s="45">
        <f>IF(F23="","",SUM(E23:F23))</f>
        <v>53</v>
      </c>
      <c r="H23" s="33">
        <f>IF(VLOOKUP($B23,'S 2 H BRUT'!$B$6:$F$165,5,FALSE)="","",(VLOOKUP($B23,'S 2 H BRUT'!$B$6:$F$165,5,FALSE)))</f>
        <v>14</v>
      </c>
      <c r="I23" s="33">
        <f>IF(VLOOKUP($B23,'S 2 H NET'!$B$6:$F$165,5,FALSE)="","",(VLOOKUP($B23,'S 2 H NET'!$B$6:$F$165,5,FALSE)))</f>
        <v>28</v>
      </c>
      <c r="J23" s="45">
        <f>IF(I23="","",SUM(H23:I23))</f>
        <v>42</v>
      </c>
      <c r="K23" s="33">
        <f>IF(VLOOKUP($B23,'S 2 H BRUT'!$B$6:$G$165,6,FALSE)="","",(VLOOKUP($B23,'S 2 H BRUT'!$B$6:$G$165,6,FALSE)))</f>
        <v>14</v>
      </c>
      <c r="L23" s="33">
        <f>IF(VLOOKUP($B23,'S 2 H NET'!$B$6:$G$165,6,FALSE)="","",(VLOOKUP($B23,'S 2 H NET'!$B$6:$G$165,6,FALSE)))</f>
        <v>26</v>
      </c>
      <c r="M23" s="45">
        <f>IF(L23="","",SUM(K23:L23))</f>
        <v>40</v>
      </c>
      <c r="N23" s="33" t="str">
        <f>IF(VLOOKUP($B23,'S 2 H BRUT'!$B$6:$H$165,7,FALSE)="","",(VLOOKUP($B23,'S 2 H BRUT'!$B$6:$H$165,7,FALSE)))</f>
        <v/>
      </c>
      <c r="O23" s="33" t="str">
        <f>IF(VLOOKUP($B23,'S 2 H NET'!$B$6:$H$165,7,FALSE)="","",(VLOOKUP($B23,'S 2 H NET'!$B$6:$H$165,7,FALSE)))</f>
        <v/>
      </c>
      <c r="P23" s="45" t="str">
        <f>IF(O23="","",SUM(N23:O23))</f>
        <v/>
      </c>
      <c r="Q23" s="33">
        <f>IF(VLOOKUP($B23,'S 2 H BRUT'!$B$6:$J$165,8,FALSE)="","",(VLOOKUP($B23,'S 2 H BRUT'!$B$6:$J$165,8,FALSE)))</f>
        <v>15</v>
      </c>
      <c r="R23" s="33">
        <f>IF(VLOOKUP($B23,'S 2 H NET'!$B$6:$J$165,8,FALSE)="","",(VLOOKUP($B23,'S 2 H NET'!$B$6:$J$165,8,FALSE)))</f>
        <v>30</v>
      </c>
      <c r="S23" s="45">
        <f>IF(R23="","",SUM(Q23:R23))</f>
        <v>45</v>
      </c>
      <c r="T23" s="33">
        <f>IF(VLOOKUP($B23,'S 2 H BRUT'!$B$6:$J$165,9,FALSE)="","",(VLOOKUP($B23,'S 2 H BRUT'!$B$6:$J$165,9,FALSE)))</f>
        <v>16</v>
      </c>
      <c r="U23" s="33">
        <f>IF(VLOOKUP($B23,'S 2 H NET'!$B$6:$J$165,9,FALSE)="","",(VLOOKUP($B23,'S 2 H NET'!$B$6:$J$165,9,FALSE)))</f>
        <v>28</v>
      </c>
      <c r="V23" s="45">
        <f>IF(U23="","",SUM(T23:U23))</f>
        <v>44</v>
      </c>
      <c r="W23" s="33" t="str">
        <f>IF(VLOOKUP($B23,'S 2 H BRUT'!$B$6:$M$165,10,FALSE)="","",(VLOOKUP($B23,'S 2 H BRUT'!$B$6:$M$165,10,FALSE)))</f>
        <v/>
      </c>
      <c r="X23" s="33" t="str">
        <f>IF(VLOOKUP($B23,'S 2 H NET'!$B$6:$M$165,10,FALSE)="","",(VLOOKUP($B23,'S 2 H NET'!$B$6:$M$165,10,FALSE)))</f>
        <v/>
      </c>
      <c r="Y23" s="45" t="str">
        <f>IF(X23="","",SUM(W23:X23))</f>
        <v/>
      </c>
      <c r="Z23" s="33">
        <f>IF(VLOOKUP($B23,'S 2 H BRUT'!$B$6:$L$165,11,FALSE)="","",(VLOOKUP($B23,'S 2 H BRUT'!$B$6:$L$165,11,FALSE)))</f>
        <v>15</v>
      </c>
      <c r="AA23" s="33">
        <f>IF(VLOOKUP($B23,'S 2 H NET'!$B$6:$L$165,11,FALSE)="","",(VLOOKUP($B23,'S 2 H NET'!$B$6:$L$165,11,FALSE)))</f>
        <v>29</v>
      </c>
      <c r="AB23" s="45">
        <f>IF(AA23="","",SUM(Z23:AA23))</f>
        <v>44</v>
      </c>
      <c r="AC23" s="33">
        <f>IF(VLOOKUP($B23,'S 2 H BRUT'!$B$6:$M$165,12,FALSE)="","",(VLOOKUP($B23,'S 2 H BRUT'!$B$6:$M$165,12,FALSE)))</f>
        <v>17</v>
      </c>
      <c r="AD23" s="33">
        <f>IF(VLOOKUP($B23,'S 2 H NET'!$B$6:$M$165,12,FALSE)="","",(VLOOKUP($B23,'S 2 H NET'!$B$6:$M$165,12,FALSE)))</f>
        <v>30</v>
      </c>
      <c r="AE23" s="45">
        <f>IF(AD23="","",SUM(AC23:AD23))</f>
        <v>47</v>
      </c>
      <c r="AF23" s="33" t="str">
        <f>IF(VLOOKUP($B23,'S 2 H BRUT'!$B$6:$N$165,13,FALSE)="","",(VLOOKUP($B23,'S 2 H BRUT'!$B$6:$N$165,13,FALSE)))</f>
        <v/>
      </c>
      <c r="AG23" s="33" t="str">
        <f>IF(VLOOKUP($B23,'S 2 H NET'!$B$6:$N$165,13,FALSE)="","",(VLOOKUP($B23,'S 2 H NET'!$B$6:$N$165,13,FALSE)))</f>
        <v/>
      </c>
      <c r="AH23" s="45" t="str">
        <f>IF(AG23="","",SUM(AF23:AG23))</f>
        <v/>
      </c>
      <c r="AI23" s="45">
        <f>SUM(G23,J23,M23,P23,S23,V23,Y23,AB23,AE23,AH23)</f>
        <v>315</v>
      </c>
      <c r="AJ23" s="46">
        <f>+COUNT(G23,J23,M23,P23,S23,V23,Y23,AB23,AE23,AH23)</f>
        <v>7</v>
      </c>
      <c r="AK23" s="46">
        <f>IF(AJ23&lt;6,0,+SMALL(($G23,$J23,$M23,$P23,$S23,$V23,$Y23,$AB23,$AE23,$AH23),1))</f>
        <v>40</v>
      </c>
      <c r="AL23" s="46">
        <f>IF(AJ23&lt;7,0,+SMALL(($G23,$J23,$M23,$P23,$S23,$V23,$Y23,$AB23,$AE23,$AH23),2))</f>
        <v>42</v>
      </c>
      <c r="AM23" s="46">
        <f>IF(AJ23&lt;8,0,+SMALL(($G23,$J23,$M23,$P23,$S23,$V23,$Y23,$AB23,$AE23,$AH23),3))</f>
        <v>0</v>
      </c>
      <c r="AN23" s="46">
        <f>IF(AJ23&lt;9,0,+SMALL(($G23,$J23,$M23,$P23,$S23,$V23,$Y23,$AB23,$AE23,$AH23),4))</f>
        <v>0</v>
      </c>
      <c r="AO23" s="46">
        <f>AI23-AK23-AL23-AM23-AN23</f>
        <v>233</v>
      </c>
      <c r="AP23" s="17">
        <f>RANK(AO23,$AO$6:$AO$165,0)</f>
        <v>18</v>
      </c>
    </row>
    <row r="24" spans="1:42" ht="14.4">
      <c r="A24" s="83"/>
      <c r="B24" s="42" t="s">
        <v>228</v>
      </c>
      <c r="C24" s="43"/>
      <c r="D24" s="61" t="s">
        <v>81</v>
      </c>
      <c r="E24" s="33">
        <f>IF(VLOOKUP($B24,'S 2 H BRUT'!$B$6:$E$165,4,FALSE)="","",(VLOOKUP($B24,'S 2 H BRUT'!$B$6:$E$165,4,FALSE)))</f>
        <v>17</v>
      </c>
      <c r="F24" s="33">
        <f>IF(VLOOKUP($B24,'S 2 H NET'!$B$6:E$165,4,FALSE)="","",(VLOOKUP($B24,'S 2 H NET'!$B$6:$E$165,4,FALSE)))</f>
        <v>38</v>
      </c>
      <c r="G24" s="45">
        <f>IF(F24="","",SUM(E24:F24))</f>
        <v>55</v>
      </c>
      <c r="H24" s="33" t="str">
        <f>IF(VLOOKUP($B24,'S 2 H BRUT'!$B$6:$F$165,5,FALSE)="","",(VLOOKUP($B24,'S 2 H BRUT'!$B$6:$F$165,5,FALSE)))</f>
        <v/>
      </c>
      <c r="I24" s="33" t="str">
        <f>IF(VLOOKUP($B24,'S 2 H NET'!$B$6:$F$165,5,FALSE)="","",(VLOOKUP($B24,'S 2 H NET'!$B$6:$F$165,5,FALSE)))</f>
        <v/>
      </c>
      <c r="J24" s="45" t="str">
        <f>IF(I24="","",SUM(H24:I24))</f>
        <v/>
      </c>
      <c r="K24" s="33">
        <f>IF(VLOOKUP($B24,'S 2 H BRUT'!$B$6:$G$165,6,FALSE)="","",(VLOOKUP($B24,'S 2 H BRUT'!$B$6:$G$165,6,FALSE)))</f>
        <v>12</v>
      </c>
      <c r="L24" s="33">
        <f>IF(VLOOKUP($B24,'S 2 H NET'!$B$6:$G$165,6,FALSE)="","",(VLOOKUP($B24,'S 2 H NET'!$B$6:$G$165,6,FALSE)))</f>
        <v>28</v>
      </c>
      <c r="M24" s="45">
        <f>IF(L24="","",SUM(K24:L24))</f>
        <v>40</v>
      </c>
      <c r="N24" s="33">
        <f>IF(VLOOKUP($B24,'S 2 H BRUT'!$B$6:$H$165,7,FALSE)="","",(VLOOKUP($B24,'S 2 H BRUT'!$B$6:$H$165,7,FALSE)))</f>
        <v>15</v>
      </c>
      <c r="O24" s="33">
        <f>IF(VLOOKUP($B24,'S 2 H NET'!$B$6:$H$165,7,FALSE)="","",(VLOOKUP($B24,'S 2 H NET'!$B$6:$H$165,7,FALSE)))</f>
        <v>37</v>
      </c>
      <c r="P24" s="45">
        <f>IF(O24="","",SUM(N24:O24))</f>
        <v>52</v>
      </c>
      <c r="Q24" s="33">
        <f>IF(VLOOKUP($B24,'S 2 H BRUT'!$B$6:$J$165,8,FALSE)="","",(VLOOKUP($B24,'S 2 H BRUT'!$B$6:$J$165,8,FALSE)))</f>
        <v>12</v>
      </c>
      <c r="R24" s="33">
        <f>IF(VLOOKUP($B24,'S 2 H NET'!$B$6:$J$165,8,FALSE)="","",(VLOOKUP($B24,'S 2 H NET'!$B$6:$J$165,8,FALSE)))</f>
        <v>31</v>
      </c>
      <c r="S24" s="45">
        <f>IF(R24="","",SUM(Q24:R24))</f>
        <v>43</v>
      </c>
      <c r="T24" s="33">
        <f>IF(VLOOKUP($B24,'S 2 H BRUT'!$B$6:$J$165,9,FALSE)="","",(VLOOKUP($B24,'S 2 H BRUT'!$B$6:$J$165,9,FALSE)))</f>
        <v>8</v>
      </c>
      <c r="U24" s="33">
        <f>IF(VLOOKUP($B24,'S 2 H NET'!$B$6:$J$165,9,FALSE)="","",(VLOOKUP($B24,'S 2 H NET'!$B$6:$J$165,9,FALSE)))</f>
        <v>28</v>
      </c>
      <c r="V24" s="45">
        <f>IF(U24="","",SUM(T24:U24))</f>
        <v>36</v>
      </c>
      <c r="W24" s="33">
        <f>IF(VLOOKUP($B24,'S 2 H BRUT'!$B$6:$M$165,10,FALSE)="","",(VLOOKUP($B24,'S 2 H BRUT'!$B$6:$M$165,10,FALSE)))</f>
        <v>12</v>
      </c>
      <c r="X24" s="33">
        <f>IF(VLOOKUP($B24,'S 2 H NET'!$B$6:$M$165,10,FALSE)="","",(VLOOKUP($B24,'S 2 H NET'!$B$6:$M$165,10,FALSE)))</f>
        <v>31</v>
      </c>
      <c r="Y24" s="45">
        <f>IF(X24="","",SUM(W24:X24))</f>
        <v>43</v>
      </c>
      <c r="Z24" s="33">
        <f>IF(VLOOKUP($B24,'S 2 H BRUT'!$B$6:$L$165,11,FALSE)="","",(VLOOKUP($B24,'S 2 H BRUT'!$B$6:$L$165,11,FALSE)))</f>
        <v>9</v>
      </c>
      <c r="AA24" s="33">
        <f>IF(VLOOKUP($B24,'S 2 H NET'!$B$6:$L$165,11,FALSE)="","",(VLOOKUP($B24,'S 2 H NET'!$B$6:$L$165,11,FALSE)))</f>
        <v>30</v>
      </c>
      <c r="AB24" s="45">
        <f>IF(AA24="","",SUM(Z24:AA24))</f>
        <v>39</v>
      </c>
      <c r="AC24" s="33">
        <f>IF(VLOOKUP($B24,'S 2 H BRUT'!$B$6:$M$165,12,FALSE)="","",(VLOOKUP($B24,'S 2 H BRUT'!$B$6:$M$165,12,FALSE)))</f>
        <v>8</v>
      </c>
      <c r="AD24" s="33">
        <f>IF(VLOOKUP($B24,'S 2 H NET'!$B$6:$M$165,12,FALSE)="","",(VLOOKUP($B24,'S 2 H NET'!$B$6:$M$165,12,FALSE)))</f>
        <v>25</v>
      </c>
      <c r="AE24" s="45">
        <f>IF(AD24="","",SUM(AC24:AD24))</f>
        <v>33</v>
      </c>
      <c r="AF24" s="33" t="str">
        <f>IF(VLOOKUP($B24,'S 2 H BRUT'!$B$6:$N$165,13,FALSE)="","",(VLOOKUP($B24,'S 2 H BRUT'!$B$6:$N$165,13,FALSE)))</f>
        <v/>
      </c>
      <c r="AG24" s="33" t="str">
        <f>IF(VLOOKUP($B24,'S 2 H NET'!$B$6:$N$165,13,FALSE)="","",(VLOOKUP($B24,'S 2 H NET'!$B$6:$N$165,13,FALSE)))</f>
        <v/>
      </c>
      <c r="AH24" s="45" t="str">
        <f>IF(AG24="","",SUM(AF24:AG24))</f>
        <v/>
      </c>
      <c r="AI24" s="45">
        <f>SUM(G24,J24,M24,P24,S24,V24,Y24,AB24,AE24,AH24)</f>
        <v>341</v>
      </c>
      <c r="AJ24" s="46">
        <f>+COUNT(G24,J24,M24,P24,S24,V24,Y24,AB24,AE24,AH24)</f>
        <v>8</v>
      </c>
      <c r="AK24" s="46">
        <f>IF(AJ24&lt;6,0,+SMALL(($G24,$J24,$M24,$P24,$S24,$V24,$Y24,$AB24,$AE24,$AH24),1))</f>
        <v>33</v>
      </c>
      <c r="AL24" s="46">
        <f>IF(AJ24&lt;7,0,+SMALL(($G24,$J24,$M24,$P24,$S24,$V24,$Y24,$AB24,$AE24,$AH24),2))</f>
        <v>36</v>
      </c>
      <c r="AM24" s="46">
        <f>IF(AJ24&lt;8,0,+SMALL(($G24,$J24,$M24,$P24,$S24,$V24,$Y24,$AB24,$AE24,$AH24),3))</f>
        <v>39</v>
      </c>
      <c r="AN24" s="46">
        <f>IF(AJ24&lt;9,0,+SMALL(($G24,$J24,$M24,$P24,$S24,$V24,$Y24,$AB24,$AE24,$AH24),4))</f>
        <v>0</v>
      </c>
      <c r="AO24" s="46">
        <f>AI24-AK24-AL24-AM24-AN24</f>
        <v>233</v>
      </c>
      <c r="AP24" s="17">
        <f>RANK(AO24,$AO$6:$AO$165,0)</f>
        <v>18</v>
      </c>
    </row>
    <row r="25" spans="1:42" ht="14.4">
      <c r="A25" s="83"/>
      <c r="B25" s="89" t="s">
        <v>244</v>
      </c>
      <c r="C25" s="33"/>
      <c r="D25" s="82" t="s">
        <v>125</v>
      </c>
      <c r="E25" s="33" t="str">
        <f>IF(VLOOKUP($B25,'S 2 H BRUT'!$B$6:$E$165,4,FALSE)="","",(VLOOKUP($B25,'S 2 H BRUT'!$B$6:$E$165,4,FALSE)))</f>
        <v/>
      </c>
      <c r="F25" s="33" t="str">
        <f>IF(VLOOKUP($B25,'S 2 H NET'!$B$6:E$165,4,FALSE)="","",(VLOOKUP($B25,'S 2 H NET'!$B$6:$E$165,4,FALSE)))</f>
        <v/>
      </c>
      <c r="G25" s="45" t="str">
        <f>IF(F25="","",SUM(E25:F25))</f>
        <v/>
      </c>
      <c r="H25" s="33" t="str">
        <f>IF(VLOOKUP($B25,'S 2 H BRUT'!$B$6:$F$165,5,FALSE)="","",(VLOOKUP($B25,'S 2 H BRUT'!$B$6:$F$165,5,FALSE)))</f>
        <v/>
      </c>
      <c r="I25" s="33" t="str">
        <f>IF(VLOOKUP($B25,'S 2 H NET'!$B$6:$F$165,5,FALSE)="","",(VLOOKUP($B25,'S 2 H NET'!$B$6:$F$165,5,FALSE)))</f>
        <v/>
      </c>
      <c r="J25" s="45" t="str">
        <f>IF(I25="","",SUM(H25:I25))</f>
        <v/>
      </c>
      <c r="K25" s="33">
        <f>IF(VLOOKUP($B25,'S 2 H BRUT'!$B$6:$G$165,6,FALSE)="","",(VLOOKUP($B25,'S 2 H BRUT'!$B$6:$G$165,6,FALSE)))</f>
        <v>14</v>
      </c>
      <c r="L25" s="33">
        <f>IF(VLOOKUP($B25,'S 2 H NET'!$B$6:$G$165,6,FALSE)="","",(VLOOKUP($B25,'S 2 H NET'!$B$6:$G$165,6,FALSE)))</f>
        <v>29</v>
      </c>
      <c r="M25" s="45">
        <f>IF(L25="","",SUM(K25:L25))</f>
        <v>43</v>
      </c>
      <c r="N25" s="33">
        <f>IF(VLOOKUP($B25,'S 2 H BRUT'!$B$6:$H$165,7,FALSE)="","",(VLOOKUP($B25,'S 2 H BRUT'!$B$6:$H$165,7,FALSE)))</f>
        <v>17</v>
      </c>
      <c r="O25" s="33">
        <f>IF(VLOOKUP($B25,'S 2 H NET'!$B$6:$H$165,7,FALSE)="","",(VLOOKUP($B25,'S 2 H NET'!$B$6:$H$165,7,FALSE)))</f>
        <v>32</v>
      </c>
      <c r="P25" s="45">
        <f>IF(O25="","",SUM(N25:O25))</f>
        <v>49</v>
      </c>
      <c r="Q25" s="33">
        <f>IF(VLOOKUP($B25,'S 2 H BRUT'!$B$6:$J$165,8,FALSE)="","",(VLOOKUP($B25,'S 2 H BRUT'!$B$6:$J$165,8,FALSE)))</f>
        <v>16</v>
      </c>
      <c r="R25" s="33">
        <f>IF(VLOOKUP($B25,'S 2 H NET'!$B$6:$J$165,8,FALSE)="","",(VLOOKUP($B25,'S 2 H NET'!$B$6:$J$165,8,FALSE)))</f>
        <v>31</v>
      </c>
      <c r="S25" s="45">
        <f>IF(R25="","",SUM(Q25:R25))</f>
        <v>47</v>
      </c>
      <c r="T25" s="33">
        <f>IF(VLOOKUP($B25,'S 2 H BRUT'!$B$6:$J$165,9,FALSE)="","",(VLOOKUP($B25,'S 2 H BRUT'!$B$6:$J$165,9,FALSE)))</f>
        <v>12</v>
      </c>
      <c r="U25" s="33">
        <f>IF(VLOOKUP($B25,'S 2 H NET'!$B$6:$J$165,9,FALSE)="","",(VLOOKUP($B25,'S 2 H NET'!$B$6:$J$165,9,FALSE)))</f>
        <v>27</v>
      </c>
      <c r="V25" s="45">
        <f>IF(U25="","",SUM(T25:U25))</f>
        <v>39</v>
      </c>
      <c r="W25" s="33">
        <f>IF(VLOOKUP($B25,'S 2 H BRUT'!$B$6:$M$165,10,FALSE)="","",(VLOOKUP($B25,'S 2 H BRUT'!$B$6:$M$165,10,FALSE)))</f>
        <v>20</v>
      </c>
      <c r="X25" s="33">
        <f>IF(VLOOKUP($B25,'S 2 H NET'!$B$6:$M$165,10,FALSE)="","",(VLOOKUP($B25,'S 2 H NET'!$B$6:$M$165,10,FALSE)))</f>
        <v>34</v>
      </c>
      <c r="Y25" s="45">
        <f>IF(X25="","",SUM(W25:X25))</f>
        <v>54</v>
      </c>
      <c r="Z25" s="33" t="str">
        <f>IF(VLOOKUP($B25,'S 2 H BRUT'!$B$6:$L$165,11,FALSE)="","",(VLOOKUP($B25,'S 2 H BRUT'!$B$6:$L$165,11,FALSE)))</f>
        <v/>
      </c>
      <c r="AA25" s="33" t="str">
        <f>IF(VLOOKUP($B25,'S 2 H NET'!$B$6:$L$165,11,FALSE)="","",(VLOOKUP($B25,'S 2 H NET'!$B$6:$L$165,11,FALSE)))</f>
        <v/>
      </c>
      <c r="AB25" s="45" t="str">
        <f>IF(AA25="","",SUM(Z25:AA25))</f>
        <v/>
      </c>
      <c r="AC25" s="33">
        <f>IF(VLOOKUP($B25,'S 2 H BRUT'!$B$6:$M$165,12,FALSE)="","",(VLOOKUP($B25,'S 2 H BRUT'!$B$6:$M$165,12,FALSE)))</f>
        <v>12</v>
      </c>
      <c r="AD25" s="33">
        <f>IF(VLOOKUP($B25,'S 2 H NET'!$B$6:$M$165,12,FALSE)="","",(VLOOKUP($B25,'S 2 H NET'!$B$6:$M$165,12,FALSE)))</f>
        <v>26</v>
      </c>
      <c r="AE25" s="45">
        <f>IF(AD25="","",SUM(AC25:AD25))</f>
        <v>38</v>
      </c>
      <c r="AF25" s="33" t="str">
        <f>IF(VLOOKUP($B25,'S 2 H BRUT'!$B$6:$N$165,13,FALSE)="","",(VLOOKUP($B25,'S 2 H BRUT'!$B$6:$N$165,13,FALSE)))</f>
        <v/>
      </c>
      <c r="AG25" s="33" t="str">
        <f>IF(VLOOKUP($B25,'S 2 H NET'!$B$6:$N$165,13,FALSE)="","",(VLOOKUP($B25,'S 2 H NET'!$B$6:$N$165,13,FALSE)))</f>
        <v/>
      </c>
      <c r="AH25" s="45" t="str">
        <f>IF(AG25="","",SUM(AF25:AG25))</f>
        <v/>
      </c>
      <c r="AI25" s="45">
        <f>SUM(G25,J25,M25,P25,S25,V25,Y25,AB25,AE25,AH25)</f>
        <v>270</v>
      </c>
      <c r="AJ25" s="46">
        <f>+COUNT(G25,J25,M25,P25,S25,V25,Y25,AB25,AE25,AH25)</f>
        <v>6</v>
      </c>
      <c r="AK25" s="46">
        <f>IF(AJ25&lt;6,0,+SMALL(($G25,$J25,$M25,$P25,$S25,$V25,$Y25,$AB25,$AE25,$AH25),1))</f>
        <v>38</v>
      </c>
      <c r="AL25" s="46">
        <f>IF(AJ25&lt;7,0,+SMALL(($G25,$J25,$M25,$P25,$S25,$V25,$Y25,$AB25,$AE25,$AH25),2))</f>
        <v>0</v>
      </c>
      <c r="AM25" s="46">
        <f>IF(AJ25&lt;8,0,+SMALL(($G25,$J25,$M25,$P25,$S25,$V25,$Y25,$AB25,$AE25,$AH25),3))</f>
        <v>0</v>
      </c>
      <c r="AN25" s="46">
        <f>IF(AJ25&lt;9,0,+SMALL(($G25,$J25,$M25,$P25,$S25,$V25,$Y25,$AB25,$AE25,$AH25),4))</f>
        <v>0</v>
      </c>
      <c r="AO25" s="46">
        <f>AI25-AK25-AL25-AM25-AN25</f>
        <v>232</v>
      </c>
      <c r="AP25" s="17">
        <f>RANK(AO25,$AO$6:$AO$165,0)</f>
        <v>20</v>
      </c>
    </row>
    <row r="26" spans="1:42" ht="14.4">
      <c r="A26" s="83"/>
      <c r="B26" s="89" t="s">
        <v>219</v>
      </c>
      <c r="C26" s="33"/>
      <c r="D26" s="40" t="s">
        <v>18</v>
      </c>
      <c r="E26" s="33">
        <f>IF(VLOOKUP($B26,'S 2 H BRUT'!$B$6:$E$165,4,FALSE)="","",(VLOOKUP($B26,'S 2 H BRUT'!$B$6:$E$165,4,FALSE)))</f>
        <v>14</v>
      </c>
      <c r="F26" s="33">
        <f>IF(VLOOKUP($B26,'S 2 H NET'!$B$6:E$165,4,FALSE)="","",(VLOOKUP($B26,'S 2 H NET'!$B$6:$E$165,4,FALSE)))</f>
        <v>25</v>
      </c>
      <c r="G26" s="45">
        <f>IF(F26="","",SUM(E26:F26))</f>
        <v>39</v>
      </c>
      <c r="H26" s="33">
        <f>IF(VLOOKUP($B26,'S 2 H BRUT'!$B$6:$F$165,5,FALSE)="","",(VLOOKUP($B26,'S 2 H BRUT'!$B$6:$F$165,5,FALSE)))</f>
        <v>19</v>
      </c>
      <c r="I26" s="33">
        <f>IF(VLOOKUP($B26,'S 2 H NET'!$B$6:$F$165,5,FALSE)="","",(VLOOKUP($B26,'S 2 H NET'!$B$6:$F$165,5,FALSE)))</f>
        <v>32</v>
      </c>
      <c r="J26" s="45">
        <f>IF(I26="","",SUM(H26:I26))</f>
        <v>51</v>
      </c>
      <c r="K26" s="33">
        <f>IF(VLOOKUP($B26,'S 2 H BRUT'!$B$6:$G$165,6,FALSE)="","",(VLOOKUP($B26,'S 2 H BRUT'!$B$6:$G$165,6,FALSE)))</f>
        <v>11</v>
      </c>
      <c r="L26" s="33">
        <f>IF(VLOOKUP($B26,'S 2 H NET'!$B$6:$G$165,6,FALSE)="","",(VLOOKUP($B26,'S 2 H NET'!$B$6:$G$165,6,FALSE)))</f>
        <v>21</v>
      </c>
      <c r="M26" s="45">
        <f>IF(L26="","",SUM(K26:L26))</f>
        <v>32</v>
      </c>
      <c r="N26" s="33">
        <f>IF(VLOOKUP($B26,'S 2 H BRUT'!$B$6:$H$165,7,FALSE)="","",(VLOOKUP($B26,'S 2 H BRUT'!$B$6:$H$165,7,FALSE)))</f>
        <v>17</v>
      </c>
      <c r="O26" s="33">
        <f>IF(VLOOKUP($B26,'S 2 H NET'!$B$6:$H$165,7,FALSE)="","",(VLOOKUP($B26,'S 2 H NET'!$B$6:$H$165,7,FALSE)))</f>
        <v>31</v>
      </c>
      <c r="P26" s="45">
        <f>IF(O26="","",SUM(N26:O26))</f>
        <v>48</v>
      </c>
      <c r="Q26" s="33">
        <f>IF(VLOOKUP($B26,'S 2 H BRUT'!$B$6:$J$165,8,FALSE)="","",(VLOOKUP($B26,'S 2 H BRUT'!$B$6:$J$165,8,FALSE)))</f>
        <v>16</v>
      </c>
      <c r="R26" s="33">
        <f>IF(VLOOKUP($B26,'S 2 H NET'!$B$6:$J$165,8,FALSE)="","",(VLOOKUP($B26,'S 2 H NET'!$B$6:$J$165,8,FALSE)))</f>
        <v>30</v>
      </c>
      <c r="S26" s="45">
        <f>IF(R26="","",SUM(Q26:R26))</f>
        <v>46</v>
      </c>
      <c r="T26" s="33" t="str">
        <f>IF(VLOOKUP($B26,'S 2 H BRUT'!$B$6:$J$165,9,FALSE)="","",(VLOOKUP($B26,'S 2 H BRUT'!$B$6:$J$165,9,FALSE)))</f>
        <v/>
      </c>
      <c r="U26" s="33" t="str">
        <f>IF(VLOOKUP($B26,'S 2 H NET'!$B$6:$J$165,9,FALSE)="","",(VLOOKUP($B26,'S 2 H NET'!$B$6:$J$165,9,FALSE)))</f>
        <v/>
      </c>
      <c r="V26" s="45" t="str">
        <f>IF(U26="","",SUM(T26:U26))</f>
        <v/>
      </c>
      <c r="W26" s="33">
        <f>IF(VLOOKUP($B26,'S 2 H BRUT'!$B$6:$M$165,10,FALSE)="","",(VLOOKUP($B26,'S 2 H BRUT'!$B$6:$M$165,10,FALSE)))</f>
        <v>12</v>
      </c>
      <c r="X26" s="33">
        <f>IF(VLOOKUP($B26,'S 2 H NET'!$B$6:$M$165,10,FALSE)="","",(VLOOKUP($B26,'S 2 H NET'!$B$6:$M$165,10,FALSE)))</f>
        <v>20</v>
      </c>
      <c r="Y26" s="45">
        <f>IF(X26="","",SUM(W26:X26))</f>
        <v>32</v>
      </c>
      <c r="Z26" s="33" t="str">
        <f>IF(VLOOKUP($B26,'S 2 H BRUT'!$B$6:$L$165,11,FALSE)="","",(VLOOKUP($B26,'S 2 H BRUT'!$B$6:$L$165,11,FALSE)))</f>
        <v/>
      </c>
      <c r="AA26" s="33" t="str">
        <f>IF(VLOOKUP($B26,'S 2 H NET'!$B$6:$L$165,11,FALSE)="","",(VLOOKUP($B26,'S 2 H NET'!$B$6:$L$165,11,FALSE)))</f>
        <v/>
      </c>
      <c r="AB26" s="45" t="str">
        <f>IF(AA26="","",SUM(Z26:AA26))</f>
        <v/>
      </c>
      <c r="AC26" s="33">
        <f>IF(VLOOKUP($B26,'S 2 H BRUT'!$B$6:$M$165,12,FALSE)="","",(VLOOKUP($B26,'S 2 H BRUT'!$B$6:$M$165,12,FALSE)))</f>
        <v>17</v>
      </c>
      <c r="AD26" s="33">
        <f>IF(VLOOKUP($B26,'S 2 H NET'!$B$6:$M$165,12,FALSE)="","",(VLOOKUP($B26,'S 2 H NET'!$B$6:$M$165,12,FALSE)))</f>
        <v>29</v>
      </c>
      <c r="AE26" s="45">
        <f>IF(AD26="","",SUM(AC26:AD26))</f>
        <v>46</v>
      </c>
      <c r="AF26" s="33" t="str">
        <f>IF(VLOOKUP($B26,'S 2 H BRUT'!$B$6:$N$165,13,FALSE)="","",(VLOOKUP($B26,'S 2 H BRUT'!$B$6:$N$165,13,FALSE)))</f>
        <v/>
      </c>
      <c r="AG26" s="33" t="str">
        <f>IF(VLOOKUP($B26,'S 2 H NET'!$B$6:$N$165,13,FALSE)="","",(VLOOKUP($B26,'S 2 H NET'!$B$6:$N$165,13,FALSE)))</f>
        <v/>
      </c>
      <c r="AH26" s="45" t="str">
        <f>IF(AG26="","",SUM(AF26:AG26))</f>
        <v/>
      </c>
      <c r="AI26" s="45">
        <f>SUM(G26,J26,M26,P26,S26,V26,Y26,AB26,AE26,AH26)</f>
        <v>294</v>
      </c>
      <c r="AJ26" s="46">
        <f>+COUNT(G26,J26,M26,P26,S26,V26,Y26,AB26,AE26,AH26)</f>
        <v>7</v>
      </c>
      <c r="AK26" s="46">
        <f>IF(AJ26&lt;6,0,+SMALL(($G26,$J26,$M26,$P26,$S26,$V26,$Y26,$AB26,$AE26,$AH26),1))</f>
        <v>32</v>
      </c>
      <c r="AL26" s="46">
        <f>IF(AJ26&lt;7,0,+SMALL(($G26,$J26,$M26,$P26,$S26,$V26,$Y26,$AB26,$AE26,$AH26),2))</f>
        <v>32</v>
      </c>
      <c r="AM26" s="46">
        <f>IF(AJ26&lt;8,0,+SMALL(($G26,$J26,$M26,$P26,$S26,$V26,$Y26,$AB26,$AE26,$AH26),3))</f>
        <v>0</v>
      </c>
      <c r="AN26" s="46">
        <f>IF(AJ26&lt;9,0,+SMALL(($G26,$J26,$M26,$P26,$S26,$V26,$Y26,$AB26,$AE26,$AH26),4))</f>
        <v>0</v>
      </c>
      <c r="AO26" s="46">
        <f>AI26-AK26-AL26-AM26-AN26</f>
        <v>230</v>
      </c>
      <c r="AP26" s="17">
        <f>RANK(AO26,$AO$6:$AO$165,0)</f>
        <v>21</v>
      </c>
    </row>
    <row r="27" spans="1:42" ht="14.4">
      <c r="B27" s="42" t="s">
        <v>168</v>
      </c>
      <c r="C27" s="43"/>
      <c r="D27" s="48" t="s">
        <v>35</v>
      </c>
      <c r="E27" s="33">
        <f>IF(VLOOKUP($B27,'S 2 H BRUT'!$B$6:$E$165,4,FALSE)="","",(VLOOKUP($B27,'S 2 H BRUT'!$B$6:$E$165,4,FALSE)))</f>
        <v>20</v>
      </c>
      <c r="F27" s="33">
        <f>IF(VLOOKUP($B27,'S 2 H NET'!$B$6:E$165,4,FALSE)="","",(VLOOKUP($B27,'S 2 H NET'!$B$6:$E$165,4,FALSE)))</f>
        <v>32</v>
      </c>
      <c r="G27" s="45">
        <f>IF(F27="","",SUM(E27:F27))</f>
        <v>52</v>
      </c>
      <c r="H27" s="33">
        <f>IF(VLOOKUP($B27,'S 2 H BRUT'!$B$6:$F$165,5,FALSE)="","",(VLOOKUP($B27,'S 2 H BRUT'!$B$6:$F$165,5,FALSE)))</f>
        <v>12</v>
      </c>
      <c r="I27" s="33">
        <f>IF(VLOOKUP($B27,'S 2 H NET'!$B$6:$F$165,5,FALSE)="","",(VLOOKUP($B27,'S 2 H NET'!$B$6:$F$165,5,FALSE)))</f>
        <v>23</v>
      </c>
      <c r="J27" s="45">
        <f>IF(I27="","",SUM(H27:I27))</f>
        <v>35</v>
      </c>
      <c r="K27" s="33">
        <f>IF(VLOOKUP($B27,'S 2 H BRUT'!$B$6:$G$165,6,FALSE)="","",(VLOOKUP($B27,'S 2 H BRUT'!$B$6:$G$165,6,FALSE)))</f>
        <v>14</v>
      </c>
      <c r="L27" s="33">
        <f>IF(VLOOKUP($B27,'S 2 H NET'!$B$6:$G$165,6,FALSE)="","",(VLOOKUP($B27,'S 2 H NET'!$B$6:$G$165,6,FALSE)))</f>
        <v>23</v>
      </c>
      <c r="M27" s="45">
        <f>IF(L27="","",SUM(K27:L27))</f>
        <v>37</v>
      </c>
      <c r="N27" s="33">
        <f>IF(VLOOKUP($B27,'S 2 H BRUT'!$B$6:$H$165,7,FALSE)="","",(VLOOKUP($B27,'S 2 H BRUT'!$B$6:$H$165,7,FALSE)))</f>
        <v>18</v>
      </c>
      <c r="O27" s="33">
        <f>IF(VLOOKUP($B27,'S 2 H NET'!$B$6:$H$165,7,FALSE)="","",(VLOOKUP($B27,'S 2 H NET'!$B$6:$H$165,7,FALSE)))</f>
        <v>31</v>
      </c>
      <c r="P27" s="45">
        <f>IF(O27="","",SUM(N27:O27))</f>
        <v>49</v>
      </c>
      <c r="Q27" s="33">
        <f>IF(VLOOKUP($B27,'S 2 H BRUT'!$B$6:$J$165,8,FALSE)="","",(VLOOKUP($B27,'S 2 H BRUT'!$B$6:$J$165,8,FALSE)))</f>
        <v>21</v>
      </c>
      <c r="R27" s="33">
        <f>IF(VLOOKUP($B27,'S 2 H NET'!$B$6:$J$165,8,FALSE)="","",(VLOOKUP($B27,'S 2 H NET'!$B$6:$J$165,8,FALSE)))</f>
        <v>31</v>
      </c>
      <c r="S27" s="45">
        <f>IF(R27="","",SUM(Q27:R27))</f>
        <v>52</v>
      </c>
      <c r="T27" s="33" t="str">
        <f>IF(VLOOKUP($B27,'S 2 H BRUT'!$B$6:$J$165,9,FALSE)="","",(VLOOKUP($B27,'S 2 H BRUT'!$B$6:$J$165,9,FALSE)))</f>
        <v/>
      </c>
      <c r="U27" s="33" t="str">
        <f>IF(VLOOKUP($B27,'S 2 H NET'!$B$6:$J$165,9,FALSE)="","",(VLOOKUP($B27,'S 2 H NET'!$B$6:$J$165,9,FALSE)))</f>
        <v/>
      </c>
      <c r="V27" s="45" t="str">
        <f>IF(U27="","",SUM(T27:U27))</f>
        <v/>
      </c>
      <c r="W27" s="33">
        <f>IF(VLOOKUP($B27,'S 2 H BRUT'!$B$6:$M$165,10,FALSE)="","",(VLOOKUP($B27,'S 2 H BRUT'!$B$6:$M$165,10,FALSE)))</f>
        <v>14</v>
      </c>
      <c r="X27" s="33">
        <f>IF(VLOOKUP($B27,'S 2 H NET'!$B$6:$M$165,10,FALSE)="","",(VLOOKUP($B27,'S 2 H NET'!$B$6:$M$165,10,FALSE)))</f>
        <v>25</v>
      </c>
      <c r="Y27" s="45">
        <f>IF(X27="","",SUM(W27:X27))</f>
        <v>39</v>
      </c>
      <c r="Z27" s="33">
        <f>IF(VLOOKUP($B27,'S 2 H BRUT'!$B$6:$L$165,11,FALSE)="","",(VLOOKUP($B27,'S 2 H BRUT'!$B$6:$L$165,11,FALSE)))</f>
        <v>0</v>
      </c>
      <c r="AA27" s="33">
        <f>IF(VLOOKUP($B27,'S 2 H NET'!$B$6:$L$165,11,FALSE)="","",(VLOOKUP($B27,'S 2 H NET'!$B$6:$L$165,11,FALSE)))</f>
        <v>0</v>
      </c>
      <c r="AB27" s="45">
        <f>IF(AA27="","",SUM(Z27:AA27))</f>
        <v>0</v>
      </c>
      <c r="AC27" s="33">
        <f>IF(VLOOKUP($B27,'S 2 H BRUT'!$B$6:$M$165,12,FALSE)="","",(VLOOKUP($B27,'S 2 H BRUT'!$B$6:$M$165,12,FALSE)))</f>
        <v>12</v>
      </c>
      <c r="AD27" s="33">
        <f>IF(VLOOKUP($B27,'S 2 H NET'!$B$6:$M$165,12,FALSE)="","",(VLOOKUP($B27,'S 2 H NET'!$B$6:$M$165,12,FALSE)))</f>
        <v>21</v>
      </c>
      <c r="AE27" s="45">
        <f>IF(AD27="","",SUM(AC27:AD27))</f>
        <v>33</v>
      </c>
      <c r="AF27" s="33" t="str">
        <f>IF(VLOOKUP($B27,'S 2 H BRUT'!$B$6:$N$165,13,FALSE)="","",(VLOOKUP($B27,'S 2 H BRUT'!$B$6:$N$165,13,FALSE)))</f>
        <v/>
      </c>
      <c r="AG27" s="33" t="str">
        <f>IF(VLOOKUP($B27,'S 2 H NET'!$B$6:$N$165,13,FALSE)="","",(VLOOKUP($B27,'S 2 H NET'!$B$6:$N$165,13,FALSE)))</f>
        <v/>
      </c>
      <c r="AH27" s="45" t="str">
        <f>IF(AG27="","",SUM(AF27:AG27))</f>
        <v/>
      </c>
      <c r="AI27" s="45">
        <f>SUM(G27,J27,M27,P27,S27,V27,Y27,AB27,AE27,AH27)</f>
        <v>297</v>
      </c>
      <c r="AJ27" s="46">
        <f>+COUNT(G27,J27,M27,P27,S27,V27,Y27,AB27,AE27,AH27)</f>
        <v>8</v>
      </c>
      <c r="AK27" s="46">
        <f>IF(AJ27&lt;6,0,+SMALL(($G27,$J27,$M27,$P27,$S27,$V27,$Y27,$AB27,$AE27,$AH27),1))</f>
        <v>0</v>
      </c>
      <c r="AL27" s="46">
        <f>IF(AJ27&lt;7,0,+SMALL(($G27,$J27,$M27,$P27,$S27,$V27,$Y27,$AB27,$AE27,$AH27),2))</f>
        <v>33</v>
      </c>
      <c r="AM27" s="46">
        <f>IF(AJ27&lt;8,0,+SMALL(($G27,$J27,$M27,$P27,$S27,$V27,$Y27,$AB27,$AE27,$AH27),3))</f>
        <v>35</v>
      </c>
      <c r="AN27" s="46">
        <f>IF(AJ27&lt;9,0,+SMALL(($G27,$J27,$M27,$P27,$S27,$V27,$Y27,$AB27,$AE27,$AH27),4))</f>
        <v>0</v>
      </c>
      <c r="AO27" s="46">
        <f>AI27-AK27-AL27-AM27-AN27</f>
        <v>229</v>
      </c>
      <c r="AP27" s="17">
        <f>RANK(AO27,$AO$6:$AO$165,0)</f>
        <v>22</v>
      </c>
    </row>
    <row r="28" spans="1:42" ht="14.4">
      <c r="B28" s="89" t="s">
        <v>203</v>
      </c>
      <c r="C28" s="33"/>
      <c r="D28" s="39" t="s">
        <v>7</v>
      </c>
      <c r="E28" s="33">
        <f>IF(VLOOKUP($B28,'S 2 H BRUT'!$B$6:$E$165,4,FALSE)="","",(VLOOKUP($B28,'S 2 H BRUT'!$B$6:$E$165,4,FALSE)))</f>
        <v>14</v>
      </c>
      <c r="F28" s="33">
        <f>IF(VLOOKUP($B28,'S 2 H NET'!$B$6:E$165,4,FALSE)="","",(VLOOKUP($B28,'S 2 H NET'!$B$6:$E$165,4,FALSE)))</f>
        <v>22</v>
      </c>
      <c r="G28" s="45">
        <f>IF(F28="","",SUM(E28:F28))</f>
        <v>36</v>
      </c>
      <c r="H28" s="33">
        <f>IF(VLOOKUP($B28,'S 2 H BRUT'!$B$6:$F$165,5,FALSE)="","",(VLOOKUP($B28,'S 2 H BRUT'!$B$6:$F$165,5,FALSE)))</f>
        <v>18</v>
      </c>
      <c r="I28" s="33">
        <f>IF(VLOOKUP($B28,'S 2 H NET'!$B$6:$F$165,5,FALSE)="","",(VLOOKUP($B28,'S 2 H NET'!$B$6:$F$165,5,FALSE)))</f>
        <v>30</v>
      </c>
      <c r="J28" s="45">
        <f>IF(I28="","",SUM(H28:I28))</f>
        <v>48</v>
      </c>
      <c r="K28" s="33">
        <f>IF(VLOOKUP($B28,'S 2 H BRUT'!$B$6:$G$165,6,FALSE)="","",(VLOOKUP($B28,'S 2 H BRUT'!$B$6:$G$165,6,FALSE)))</f>
        <v>14</v>
      </c>
      <c r="L28" s="33">
        <f>IF(VLOOKUP($B28,'S 2 H NET'!$B$6:$G$165,6,FALSE)="","",(VLOOKUP($B28,'S 2 H NET'!$B$6:$G$165,6,FALSE)))</f>
        <v>24</v>
      </c>
      <c r="M28" s="45">
        <f>IF(L28="","",SUM(K28:L28))</f>
        <v>38</v>
      </c>
      <c r="N28" s="33">
        <f>IF(VLOOKUP($B28,'S 2 H BRUT'!$B$6:$H$165,7,FALSE)="","",(VLOOKUP($B28,'S 2 H BRUT'!$B$6:$H$165,7,FALSE)))</f>
        <v>23</v>
      </c>
      <c r="O28" s="33">
        <f>IF(VLOOKUP($B28,'S 2 H NET'!$B$6:$H$165,7,FALSE)="","",(VLOOKUP($B28,'S 2 H NET'!$B$6:$H$165,7,FALSE)))</f>
        <v>37</v>
      </c>
      <c r="P28" s="45">
        <f>IF(O28="","",SUM(N28:O28))</f>
        <v>60</v>
      </c>
      <c r="Q28" s="33">
        <f>IF(VLOOKUP($B28,'S 2 H BRUT'!$B$6:$J$165,8,FALSE)="","",(VLOOKUP($B28,'S 2 H BRUT'!$B$6:$J$165,8,FALSE)))</f>
        <v>11</v>
      </c>
      <c r="R28" s="33">
        <f>IF(VLOOKUP($B28,'S 2 H NET'!$B$6:$J$165,8,FALSE)="","",(VLOOKUP($B28,'S 2 H NET'!$B$6:$J$165,8,FALSE)))</f>
        <v>20</v>
      </c>
      <c r="S28" s="45">
        <f>IF(R28="","",SUM(Q28:R28))</f>
        <v>31</v>
      </c>
      <c r="T28" s="33">
        <f>IF(VLOOKUP($B28,'S 2 H BRUT'!$B$6:$J$165,9,FALSE)="","",(VLOOKUP($B28,'S 2 H BRUT'!$B$6:$J$165,9,FALSE)))</f>
        <v>7</v>
      </c>
      <c r="U28" s="33">
        <f>IF(VLOOKUP($B28,'S 2 H NET'!$B$6:$J$165,9,FALSE)="","",(VLOOKUP($B28,'S 2 H NET'!$B$6:$J$165,9,FALSE)))</f>
        <v>17</v>
      </c>
      <c r="V28" s="45">
        <f>IF(U28="","",SUM(T28:U28))</f>
        <v>24</v>
      </c>
      <c r="W28" s="33">
        <f>IF(VLOOKUP($B28,'S 2 H BRUT'!$B$6:$M$165,10,FALSE)="","",(VLOOKUP($B28,'S 2 H BRUT'!$B$6:$M$165,10,FALSE)))</f>
        <v>18</v>
      </c>
      <c r="X28" s="33">
        <f>IF(VLOOKUP($B28,'S 2 H NET'!$B$6:$M$165,10,FALSE)="","",(VLOOKUP($B28,'S 2 H NET'!$B$6:$M$165,10,FALSE)))</f>
        <v>29</v>
      </c>
      <c r="Y28" s="45">
        <f>IF(X28="","",SUM(W28:X28))</f>
        <v>47</v>
      </c>
      <c r="Z28" s="33">
        <f>IF(VLOOKUP($B28,'S 2 H BRUT'!$B$6:$L$165,11,FALSE)="","",(VLOOKUP($B28,'S 2 H BRUT'!$B$6:$L$165,11,FALSE)))</f>
        <v>4</v>
      </c>
      <c r="AA28" s="33">
        <f>IF(VLOOKUP($B28,'S 2 H NET'!$B$6:$L$165,11,FALSE)="","",(VLOOKUP($B28,'S 2 H NET'!$B$6:$L$165,11,FALSE)))</f>
        <v>12</v>
      </c>
      <c r="AB28" s="45">
        <f>IF(AA28="","",SUM(Z28:AA28))</f>
        <v>16</v>
      </c>
      <c r="AC28" s="33">
        <f>IF(VLOOKUP($B28,'S 2 H BRUT'!$B$6:$M$165,12,FALSE)="","",(VLOOKUP($B28,'S 2 H BRUT'!$B$6:$M$165,12,FALSE)))</f>
        <v>12</v>
      </c>
      <c r="AD28" s="33">
        <f>IF(VLOOKUP($B28,'S 2 H NET'!$B$6:$M$165,12,FALSE)="","",(VLOOKUP($B28,'S 2 H NET'!$B$6:$M$165,12,FALSE)))</f>
        <v>21</v>
      </c>
      <c r="AE28" s="45">
        <f>IF(AD28="","",SUM(AC28:AD28))</f>
        <v>33</v>
      </c>
      <c r="AF28" s="33" t="str">
        <f>IF(VLOOKUP($B28,'S 2 H BRUT'!$B$6:$N$165,13,FALSE)="","",(VLOOKUP($B28,'S 2 H BRUT'!$B$6:$N$165,13,FALSE)))</f>
        <v/>
      </c>
      <c r="AG28" s="33" t="str">
        <f>IF(VLOOKUP($B28,'S 2 H NET'!$B$6:$N$165,13,FALSE)="","",(VLOOKUP($B28,'S 2 H NET'!$B$6:$N$165,13,FALSE)))</f>
        <v/>
      </c>
      <c r="AH28" s="45" t="str">
        <f>IF(AG28="","",SUM(AF28:AG28))</f>
        <v/>
      </c>
      <c r="AI28" s="45">
        <f>SUM(G28,J28,M28,P28,S28,V28,Y28,AB28,AE28,AH28)</f>
        <v>333</v>
      </c>
      <c r="AJ28" s="46">
        <f>+COUNT(G28,J28,M28,P28,S28,V28,Y28,AB28,AE28,AH28)</f>
        <v>9</v>
      </c>
      <c r="AK28" s="46">
        <f>IF(AJ28&lt;6,0,+SMALL(($G28,$J28,$M28,$P28,$S28,$V28,$Y28,$AB28,$AE28,$AH28),1))</f>
        <v>16</v>
      </c>
      <c r="AL28" s="46">
        <f>IF(AJ28&lt;7,0,+SMALL(($G28,$J28,$M28,$P28,$S28,$V28,$Y28,$AB28,$AE28,$AH28),2))</f>
        <v>24</v>
      </c>
      <c r="AM28" s="46">
        <f>IF(AJ28&lt;8,0,+SMALL(($G28,$J28,$M28,$P28,$S28,$V28,$Y28,$AB28,$AE28,$AH28),3))</f>
        <v>31</v>
      </c>
      <c r="AN28" s="46">
        <f>IF(AJ28&lt;9,0,+SMALL(($G28,$J28,$M28,$P28,$S28,$V28,$Y28,$AB28,$AE28,$AH28),4))</f>
        <v>33</v>
      </c>
      <c r="AO28" s="46">
        <f>AI28-AK28-AL28-AM28-AN28</f>
        <v>229</v>
      </c>
      <c r="AP28" s="17">
        <f>RANK(AO28,$AO$6:$AO$165,0)</f>
        <v>22</v>
      </c>
    </row>
    <row r="29" spans="1:42" ht="14.4">
      <c r="B29" s="89" t="s">
        <v>175</v>
      </c>
      <c r="C29" s="33"/>
      <c r="D29" s="39" t="s">
        <v>7</v>
      </c>
      <c r="E29" s="33">
        <f>IF(VLOOKUP($B29,'S 2 H BRUT'!$B$6:$E$165,4,FALSE)="","",(VLOOKUP($B29,'S 2 H BRUT'!$B$6:$E$165,4,FALSE)))</f>
        <v>10</v>
      </c>
      <c r="F29" s="33">
        <f>IF(VLOOKUP($B29,'S 2 H NET'!$B$6:E$165,4,FALSE)="","",(VLOOKUP($B29,'S 2 H NET'!$B$6:$E$165,4,FALSE)))</f>
        <v>34</v>
      </c>
      <c r="G29" s="45">
        <f>IF(F29="","",SUM(E29:F29))</f>
        <v>44</v>
      </c>
      <c r="H29" s="33">
        <f>IF(VLOOKUP($B29,'S 2 H BRUT'!$B$6:$F$165,5,FALSE)="","",(VLOOKUP($B29,'S 2 H BRUT'!$B$6:$F$165,5,FALSE)))</f>
        <v>7</v>
      </c>
      <c r="I29" s="33">
        <f>IF(VLOOKUP($B29,'S 2 H NET'!$B$6:$F$165,5,FALSE)="","",(VLOOKUP($B29,'S 2 H NET'!$B$6:$F$165,5,FALSE)))</f>
        <v>32</v>
      </c>
      <c r="J29" s="45">
        <f>IF(I29="","",SUM(H29:I29))</f>
        <v>39</v>
      </c>
      <c r="K29" s="33">
        <f>IF(VLOOKUP($B29,'S 2 H BRUT'!$B$6:$G$165,6,FALSE)="","",(VLOOKUP($B29,'S 2 H BRUT'!$B$6:$G$165,6,FALSE)))</f>
        <v>15</v>
      </c>
      <c r="L29" s="33">
        <f>IF(VLOOKUP($B29,'S 2 H NET'!$B$6:$G$165,6,FALSE)="","",(VLOOKUP($B29,'S 2 H NET'!$B$6:$G$165,6,FALSE)))</f>
        <v>40</v>
      </c>
      <c r="M29" s="45">
        <f>IF(L29="","",SUM(K29:L29))</f>
        <v>55</v>
      </c>
      <c r="N29" s="33" t="str">
        <f>IF(VLOOKUP($B29,'S 2 H BRUT'!$B$6:$H$165,7,FALSE)="","",(VLOOKUP($B29,'S 2 H BRUT'!$B$6:$H$165,7,FALSE)))</f>
        <v/>
      </c>
      <c r="O29" s="33" t="str">
        <f>IF(VLOOKUP($B29,'S 2 H NET'!$B$6:$H$165,7,FALSE)="","",(VLOOKUP($B29,'S 2 H NET'!$B$6:$H$165,7,FALSE)))</f>
        <v/>
      </c>
      <c r="P29" s="45" t="str">
        <f>IF(O29="","",SUM(N29:O29))</f>
        <v/>
      </c>
      <c r="Q29" s="33">
        <f>IF(VLOOKUP($B29,'S 2 H BRUT'!$B$6:$J$165,8,FALSE)="","",(VLOOKUP($B29,'S 2 H BRUT'!$B$6:$J$165,8,FALSE)))</f>
        <v>11</v>
      </c>
      <c r="R29" s="33">
        <f>IF(VLOOKUP($B29,'S 2 H NET'!$B$6:$J$165,8,FALSE)="","",(VLOOKUP($B29,'S 2 H NET'!$B$6:$J$165,8,FALSE)))</f>
        <v>33</v>
      </c>
      <c r="S29" s="45">
        <f>IF(R29="","",SUM(Q29:R29))</f>
        <v>44</v>
      </c>
      <c r="T29" s="33">
        <f>IF(VLOOKUP($B29,'S 2 H BRUT'!$B$6:$J$165,9,FALSE)="","",(VLOOKUP($B29,'S 2 H BRUT'!$B$6:$J$165,9,FALSE)))</f>
        <v>6</v>
      </c>
      <c r="U29" s="33">
        <f>IF(VLOOKUP($B29,'S 2 H NET'!$B$6:$J$165,9,FALSE)="","",(VLOOKUP($B29,'S 2 H NET'!$B$6:$J$165,9,FALSE)))</f>
        <v>28</v>
      </c>
      <c r="V29" s="45">
        <f>IF(U29="","",SUM(T29:U29))</f>
        <v>34</v>
      </c>
      <c r="W29" s="33">
        <f>IF(VLOOKUP($B29,'S 2 H BRUT'!$B$6:$M$165,10,FALSE)="","",(VLOOKUP($B29,'S 2 H BRUT'!$B$6:$M$165,10,FALSE)))</f>
        <v>8</v>
      </c>
      <c r="X29" s="33">
        <f>IF(VLOOKUP($B29,'S 2 H NET'!$B$6:$M$165,10,FALSE)="","",(VLOOKUP($B29,'S 2 H NET'!$B$6:$M$165,10,FALSE)))</f>
        <v>26</v>
      </c>
      <c r="Y29" s="45">
        <f>IF(X29="","",SUM(W29:X29))</f>
        <v>34</v>
      </c>
      <c r="Z29" s="33">
        <f>IF(VLOOKUP($B29,'S 2 H BRUT'!$B$6:$L$165,11,FALSE)="","",(VLOOKUP($B29,'S 2 H BRUT'!$B$6:$L$165,11,FALSE)))</f>
        <v>11</v>
      </c>
      <c r="AA29" s="33">
        <f>IF(VLOOKUP($B29,'S 2 H NET'!$B$6:$L$165,11,FALSE)="","",(VLOOKUP($B29,'S 2 H NET'!$B$6:$L$165,11,FALSE)))</f>
        <v>36</v>
      </c>
      <c r="AB29" s="45">
        <f>IF(AA29="","",SUM(Z29:AA29))</f>
        <v>47</v>
      </c>
      <c r="AC29" s="33">
        <f>IF(VLOOKUP($B29,'S 2 H BRUT'!$B$6:$M$165,12,FALSE)="","",(VLOOKUP($B29,'S 2 H BRUT'!$B$6:$M$165,12,FALSE)))</f>
        <v>8</v>
      </c>
      <c r="AD29" s="33">
        <f>IF(VLOOKUP($B29,'S 2 H NET'!$B$6:$M$165,12,FALSE)="","",(VLOOKUP($B29,'S 2 H NET'!$B$6:$M$165,12,FALSE)))</f>
        <v>28</v>
      </c>
      <c r="AE29" s="45">
        <f>IF(AD29="","",SUM(AC29:AD29))</f>
        <v>36</v>
      </c>
      <c r="AF29" s="33" t="str">
        <f>IF(VLOOKUP($B29,'S 2 H BRUT'!$B$6:$N$165,13,FALSE)="","",(VLOOKUP($B29,'S 2 H BRUT'!$B$6:$N$165,13,FALSE)))</f>
        <v/>
      </c>
      <c r="AG29" s="33" t="str">
        <f>IF(VLOOKUP($B29,'S 2 H NET'!$B$6:$N$165,13,FALSE)="","",(VLOOKUP($B29,'S 2 H NET'!$B$6:$N$165,13,FALSE)))</f>
        <v/>
      </c>
      <c r="AH29" s="45" t="str">
        <f>IF(AG29="","",SUM(AF29:AG29))</f>
        <v/>
      </c>
      <c r="AI29" s="45">
        <f>SUM(G29,J29,M29,P29,S29,V29,Y29,AB29,AE29,AH29)</f>
        <v>333</v>
      </c>
      <c r="AJ29" s="46">
        <f>+COUNT(G29,J29,M29,P29,S29,V29,Y29,AB29,AE29,AH29)</f>
        <v>8</v>
      </c>
      <c r="AK29" s="46">
        <f>IF(AJ29&lt;6,0,+SMALL(($G29,$J29,$M29,$P29,$S29,$V29,$Y29,$AB29,$AE29,$AH29),1))</f>
        <v>34</v>
      </c>
      <c r="AL29" s="46">
        <f>IF(AJ29&lt;7,0,+SMALL(($G29,$J29,$M29,$P29,$S29,$V29,$Y29,$AB29,$AE29,$AH29),2))</f>
        <v>34</v>
      </c>
      <c r="AM29" s="46">
        <f>IF(AJ29&lt;8,0,+SMALL(($G29,$J29,$M29,$P29,$S29,$V29,$Y29,$AB29,$AE29,$AH29),3))</f>
        <v>36</v>
      </c>
      <c r="AN29" s="46">
        <f>IF(AJ29&lt;9,0,+SMALL(($G29,$J29,$M29,$P29,$S29,$V29,$Y29,$AB29,$AE29,$AH29),4))</f>
        <v>0</v>
      </c>
      <c r="AO29" s="46">
        <f>AI29-AK29-AL29-AM29-AN29</f>
        <v>229</v>
      </c>
      <c r="AP29" s="17">
        <f>RANK(AO29,$AO$6:$AO$165,0)</f>
        <v>22</v>
      </c>
    </row>
    <row r="30" spans="1:42" ht="14.4">
      <c r="B30" s="89" t="s">
        <v>268</v>
      </c>
      <c r="C30" s="33"/>
      <c r="D30" s="57" t="s">
        <v>79</v>
      </c>
      <c r="E30" s="33">
        <f>IF(VLOOKUP($B30,'S 2 H BRUT'!$B$6:$E$165,4,FALSE)="","",(VLOOKUP($B30,'S 2 H BRUT'!$B$6:$E$165,4,FALSE)))</f>
        <v>15</v>
      </c>
      <c r="F30" s="33">
        <f>IF(VLOOKUP($B30,'S 2 H NET'!$B$6:E$165,4,FALSE)="","",(VLOOKUP($B30,'S 2 H NET'!$B$6:$E$165,4,FALSE)))</f>
        <v>38</v>
      </c>
      <c r="G30" s="45">
        <f>IF(F30="","",SUM(E30:F30))</f>
        <v>53</v>
      </c>
      <c r="H30" s="33">
        <f>IF(VLOOKUP($B30,'S 2 H BRUT'!$B$6:$F$165,5,FALSE)="","",(VLOOKUP($B30,'S 2 H BRUT'!$B$6:$F$165,5,FALSE)))</f>
        <v>12</v>
      </c>
      <c r="I30" s="33">
        <f>IF(VLOOKUP($B30,'S 2 H NET'!$B$6:$F$165,5,FALSE)="","",(VLOOKUP($B30,'S 2 H NET'!$B$6:$F$165,5,FALSE)))</f>
        <v>34</v>
      </c>
      <c r="J30" s="45">
        <f>IF(I30="","",SUM(H30:I30))</f>
        <v>46</v>
      </c>
      <c r="K30" s="33" t="str">
        <f>IF(VLOOKUP($B30,'S 2 H BRUT'!$B$6:$G$165,6,FALSE)="","",(VLOOKUP($B30,'S 2 H BRUT'!$B$6:$G$165,6,FALSE)))</f>
        <v/>
      </c>
      <c r="L30" s="33" t="str">
        <f>IF(VLOOKUP($B30,'S 2 H NET'!$B$6:$G$165,6,FALSE)="","",(VLOOKUP($B30,'S 2 H NET'!$B$6:$G$165,6,FALSE)))</f>
        <v/>
      </c>
      <c r="M30" s="45" t="str">
        <f>IF(L30="","",SUM(K30:L30))</f>
        <v/>
      </c>
      <c r="N30" s="33" t="str">
        <f>IF(VLOOKUP($B30,'S 2 H BRUT'!$B$6:$H$165,7,FALSE)="","",(VLOOKUP($B30,'S 2 H BRUT'!$B$6:$H$165,7,FALSE)))</f>
        <v/>
      </c>
      <c r="O30" s="33" t="str">
        <f>IF(VLOOKUP($B30,'S 2 H NET'!$B$6:$H$165,7,FALSE)="","",(VLOOKUP($B30,'S 2 H NET'!$B$6:$H$165,7,FALSE)))</f>
        <v/>
      </c>
      <c r="P30" s="45" t="str">
        <f>IF(O30="","",SUM(N30:O30))</f>
        <v/>
      </c>
      <c r="Q30" s="33">
        <f>IF(VLOOKUP($B30,'S 2 H BRUT'!$B$6:$J$165,8,FALSE)="","",(VLOOKUP($B30,'S 2 H BRUT'!$B$6:$J$165,8,FALSE)))</f>
        <v>13</v>
      </c>
      <c r="R30" s="33">
        <f>IF(VLOOKUP($B30,'S 2 H NET'!$B$6:$J$165,8,FALSE)="","",(VLOOKUP($B30,'S 2 H NET'!$B$6:$J$165,8,FALSE)))</f>
        <v>34</v>
      </c>
      <c r="S30" s="45">
        <f>IF(R30="","",SUM(Q30:R30))</f>
        <v>47</v>
      </c>
      <c r="T30" s="33">
        <f>IF(VLOOKUP($B30,'S 2 H BRUT'!$B$6:$J$165,9,FALSE)="","",(VLOOKUP($B30,'S 2 H BRUT'!$B$6:$J$165,9,FALSE)))</f>
        <v>7</v>
      </c>
      <c r="U30" s="33">
        <f>IF(VLOOKUP($B30,'S 2 H NET'!$B$6:$J$165,9,FALSE)="","",(VLOOKUP($B30,'S 2 H NET'!$B$6:$J$165,9,FALSE)))</f>
        <v>28</v>
      </c>
      <c r="V30" s="45">
        <f>IF(U30="","",SUM(T30:U30))</f>
        <v>35</v>
      </c>
      <c r="W30" s="33" t="str">
        <f>IF(VLOOKUP($B30,'S 2 H BRUT'!$B$6:$M$165,10,FALSE)="","",(VLOOKUP($B30,'S 2 H BRUT'!$B$6:$M$165,10,FALSE)))</f>
        <v/>
      </c>
      <c r="X30" s="33" t="str">
        <f>IF(VLOOKUP($B30,'S 2 H NET'!$B$6:$M$165,10,FALSE)="","",(VLOOKUP($B30,'S 2 H NET'!$B$6:$M$165,10,FALSE)))</f>
        <v/>
      </c>
      <c r="Y30" s="45" t="str">
        <f>IF(X30="","",SUM(W30:X30))</f>
        <v/>
      </c>
      <c r="Z30" s="33">
        <f>IF(VLOOKUP($B30,'S 2 H BRUT'!$B$6:$L$165,11,FALSE)="","",(VLOOKUP($B30,'S 2 H BRUT'!$B$6:$L$165,11,FALSE)))</f>
        <v>10</v>
      </c>
      <c r="AA30" s="33">
        <f>IF(VLOOKUP($B30,'S 2 H NET'!$B$6:$L$165,11,FALSE)="","",(VLOOKUP($B30,'S 2 H NET'!$B$6:$L$165,11,FALSE)))</f>
        <v>29</v>
      </c>
      <c r="AB30" s="45">
        <f>IF(AA30="","",SUM(Z30:AA30))</f>
        <v>39</v>
      </c>
      <c r="AC30" s="33">
        <f>IF(VLOOKUP($B30,'S 2 H BRUT'!$B$6:$M$165,12,FALSE)="","",(VLOOKUP($B30,'S 2 H BRUT'!$B$6:$M$165,12,FALSE)))</f>
        <v>12</v>
      </c>
      <c r="AD30" s="33">
        <f>IF(VLOOKUP($B30,'S 2 H NET'!$B$6:$M$165,12,FALSE)="","",(VLOOKUP($B30,'S 2 H NET'!$B$6:$M$165,12,FALSE)))</f>
        <v>31</v>
      </c>
      <c r="AE30" s="45">
        <f>IF(AD30="","",SUM(AC30:AD30))</f>
        <v>43</v>
      </c>
      <c r="AF30" s="33" t="str">
        <f>IF(VLOOKUP($B30,'S 2 H BRUT'!$B$6:$N$165,13,FALSE)="","",(VLOOKUP($B30,'S 2 H BRUT'!$B$6:$N$165,13,FALSE)))</f>
        <v/>
      </c>
      <c r="AG30" s="33" t="str">
        <f>IF(VLOOKUP($B30,'S 2 H NET'!$B$6:$N$165,13,FALSE)="","",(VLOOKUP($B30,'S 2 H NET'!$B$6:$N$165,13,FALSE)))</f>
        <v/>
      </c>
      <c r="AH30" s="45" t="str">
        <f>IF(AG30="","",SUM(AF30:AG30))</f>
        <v/>
      </c>
      <c r="AI30" s="45">
        <f>SUM(G30,J30,M30,P30,S30,V30,Y30,AB30,AE30,AH30)</f>
        <v>263</v>
      </c>
      <c r="AJ30" s="46">
        <f>+COUNT(G30,J30,M30,P30,S30,V30,Y30,AB30,AE30,AH30)</f>
        <v>6</v>
      </c>
      <c r="AK30" s="46">
        <f>IF(AJ30&lt;6,0,+SMALL(($G30,$J30,$M30,$P30,$S30,$V30,$Y30,$AB30,$AE30,$AH30),1))</f>
        <v>35</v>
      </c>
      <c r="AL30" s="46">
        <f>IF(AJ30&lt;7,0,+SMALL(($G30,$J30,$M30,$P30,$S30,$V30,$Y30,$AB30,$AE30,$AH30),2))</f>
        <v>0</v>
      </c>
      <c r="AM30" s="46">
        <f>IF(AJ30&lt;8,0,+SMALL(($G30,$J30,$M30,$P30,$S30,$V30,$Y30,$AB30,$AE30,$AH30),3))</f>
        <v>0</v>
      </c>
      <c r="AN30" s="46">
        <f>IF(AJ30&lt;9,0,+SMALL(($G30,$J30,$M30,$P30,$S30,$V30,$Y30,$AB30,$AE30,$AH30),4))</f>
        <v>0</v>
      </c>
      <c r="AO30" s="46">
        <f>AI30-AK30-AL30-AM30-AN30</f>
        <v>228</v>
      </c>
      <c r="AP30" s="17">
        <f>RANK(AO30,$AO$6:$AO$165,0)</f>
        <v>25</v>
      </c>
    </row>
    <row r="31" spans="1:42" ht="14.4">
      <c r="B31" s="42" t="s">
        <v>340</v>
      </c>
      <c r="C31" s="33"/>
      <c r="D31" s="158" t="s">
        <v>334</v>
      </c>
      <c r="E31" s="33">
        <f>IF(VLOOKUP($B31,'S 2 H BRUT'!$B$6:$E$165,4,FALSE)="","",(VLOOKUP($B31,'S 2 H BRUT'!$B$6:$E$165,4,FALSE)))</f>
        <v>8</v>
      </c>
      <c r="F31" s="33">
        <f>IF(VLOOKUP($B31,'S 2 H NET'!$B$6:E$165,4,FALSE)="","",(VLOOKUP($B31,'S 2 H NET'!$B$6:$E$165,4,FALSE)))</f>
        <v>32</v>
      </c>
      <c r="G31" s="45">
        <f>IF(F31="","",SUM(E31:F31))</f>
        <v>40</v>
      </c>
      <c r="H31" s="33">
        <f>IF(VLOOKUP($B31,'S 2 H BRUT'!$B$6:$F$165,5,FALSE)="","",(VLOOKUP($B31,'S 2 H BRUT'!$B$6:$F$165,5,FALSE)))</f>
        <v>13</v>
      </c>
      <c r="I31" s="33">
        <f>IF(VLOOKUP($B31,'S 2 H NET'!$B$6:$F$165,5,FALSE)="","",(VLOOKUP($B31,'S 2 H NET'!$B$6:$F$165,5,FALSE)))</f>
        <v>38</v>
      </c>
      <c r="J31" s="45">
        <f>IF(I31="","",SUM(H31:I31))</f>
        <v>51</v>
      </c>
      <c r="K31" s="33">
        <f>IF(VLOOKUP($B31,'S 2 H BRUT'!$B$6:$G$165,6,FALSE)="","",(VLOOKUP($B31,'S 2 H BRUT'!$B$6:$G$165,6,FALSE)))</f>
        <v>7</v>
      </c>
      <c r="L31" s="33">
        <f>IF(VLOOKUP($B31,'S 2 H NET'!$B$6:$G$165,6,FALSE)="","",(VLOOKUP($B31,'S 2 H NET'!$B$6:$G$165,6,FALSE)))</f>
        <v>30</v>
      </c>
      <c r="M31" s="45">
        <f>IF(L31="","",SUM(K31:L31))</f>
        <v>37</v>
      </c>
      <c r="N31" s="33">
        <f>IF(VLOOKUP($B31,'S 2 H BRUT'!$B$6:$H$165,7,FALSE)="","",(VLOOKUP($B31,'S 2 H BRUT'!$B$6:$H$165,7,FALSE)))</f>
        <v>8</v>
      </c>
      <c r="O31" s="33">
        <f>IF(VLOOKUP($B31,'S 2 H NET'!$B$6:$H$165,7,FALSE)="","",(VLOOKUP($B31,'S 2 H NET'!$B$6:$H$165,7,FALSE)))</f>
        <v>27</v>
      </c>
      <c r="P31" s="45">
        <f>IF(O31="","",SUM(N31:O31))</f>
        <v>35</v>
      </c>
      <c r="Q31" s="33">
        <f>IF(VLOOKUP($B31,'S 2 H BRUT'!$B$6:$J$165,8,FALSE)="","",(VLOOKUP($B31,'S 2 H BRUT'!$B$6:$J$165,8,FALSE)))</f>
        <v>17</v>
      </c>
      <c r="R31" s="33">
        <f>IF(VLOOKUP($B31,'S 2 H NET'!$B$6:$J$165,8,FALSE)="","",(VLOOKUP($B31,'S 2 H NET'!$B$6:$J$165,8,FALSE)))</f>
        <v>45</v>
      </c>
      <c r="S31" s="45">
        <f>IF(R31="","",SUM(Q31:R31))</f>
        <v>62</v>
      </c>
      <c r="T31" s="33">
        <f>IF(VLOOKUP($B31,'S 2 H BRUT'!$B$6:$J$165,9,FALSE)="","",(VLOOKUP($B31,'S 2 H BRUT'!$B$6:$J$165,9,FALSE)))</f>
        <v>6</v>
      </c>
      <c r="U31" s="33">
        <f>IF(VLOOKUP($B31,'S 2 H NET'!$B$6:$J$165,9,FALSE)="","",(VLOOKUP($B31,'S 2 H NET'!$B$6:$J$165,9,FALSE)))</f>
        <v>27</v>
      </c>
      <c r="V31" s="45">
        <f>IF(U31="","",SUM(T31:U31))</f>
        <v>33</v>
      </c>
      <c r="W31" s="33">
        <f>IF(VLOOKUP($B31,'S 2 H BRUT'!$B$6:$M$165,10,FALSE)="","",(VLOOKUP($B31,'S 2 H BRUT'!$B$6:$M$165,10,FALSE)))</f>
        <v>9</v>
      </c>
      <c r="X31" s="33">
        <f>IF(VLOOKUP($B31,'S 2 H NET'!$B$6:$M$165,10,FALSE)="","",(VLOOKUP($B31,'S 2 H NET'!$B$6:$M$165,10,FALSE)))</f>
        <v>29</v>
      </c>
      <c r="Y31" s="45">
        <f>IF(X31="","",SUM(W31:X31))</f>
        <v>38</v>
      </c>
      <c r="Z31" s="33">
        <f>IF(VLOOKUP($B31,'S 2 H BRUT'!$B$6:$L$165,11,FALSE)="","",(VLOOKUP($B31,'S 2 H BRUT'!$B$6:$L$165,11,FALSE)))</f>
        <v>4</v>
      </c>
      <c r="AA31" s="33">
        <f>IF(VLOOKUP($B31,'S 2 H NET'!$B$6:$L$165,11,FALSE)="","",(VLOOKUP($B31,'S 2 H NET'!$B$6:$L$165,11,FALSE)))</f>
        <v>24</v>
      </c>
      <c r="AB31" s="45">
        <f>IF(AA31="","",SUM(Z31:AA31))</f>
        <v>28</v>
      </c>
      <c r="AC31" s="33">
        <f>IF(VLOOKUP($B31,'S 2 H BRUT'!$B$6:$M$165,12,FALSE)="","",(VLOOKUP($B31,'S 2 H BRUT'!$B$6:$M$165,12,FALSE)))</f>
        <v>6</v>
      </c>
      <c r="AD31" s="33">
        <f>IF(VLOOKUP($B31,'S 2 H NET'!$B$6:$M$165,12,FALSE)="","",(VLOOKUP($B31,'S 2 H NET'!$B$6:$M$165,12,FALSE)))</f>
        <v>24</v>
      </c>
      <c r="AE31" s="45">
        <f>IF(AD31="","",SUM(AC31:AD31))</f>
        <v>30</v>
      </c>
      <c r="AF31" s="33" t="str">
        <f>IF(VLOOKUP($B31,'S 2 H BRUT'!$B$6:$N$165,13,FALSE)="","",(VLOOKUP($B31,'S 2 H BRUT'!$B$6:$N$165,13,FALSE)))</f>
        <v/>
      </c>
      <c r="AG31" s="33" t="str">
        <f>IF(VLOOKUP($B31,'S 2 H NET'!$B$6:$N$165,13,FALSE)="","",(VLOOKUP($B31,'S 2 H NET'!$B$6:$N$165,13,FALSE)))</f>
        <v/>
      </c>
      <c r="AH31" s="45" t="str">
        <f>IF(AG31="","",SUM(AF31:AG31))</f>
        <v/>
      </c>
      <c r="AI31" s="45">
        <f>SUM(G31,J31,M31,P31,S31,V31,Y31,AB31,AE31,AH31)</f>
        <v>354</v>
      </c>
      <c r="AJ31" s="46">
        <f>+COUNT(G31,J31,M31,P31,S31,V31,Y31,AB31,AE31,AH31)</f>
        <v>9</v>
      </c>
      <c r="AK31" s="46">
        <f>IF(AJ31&lt;6,0,+SMALL(($G31,$J31,$M31,$P31,$S31,$V31,$Y31,$AB31,$AE31,$AH31),1))</f>
        <v>28</v>
      </c>
      <c r="AL31" s="46">
        <f>IF(AJ31&lt;7,0,+SMALL(($G31,$J31,$M31,$P31,$S31,$V31,$Y31,$AB31,$AE31,$AH31),2))</f>
        <v>30</v>
      </c>
      <c r="AM31" s="46">
        <f>IF(AJ31&lt;8,0,+SMALL(($G31,$J31,$M31,$P31,$S31,$V31,$Y31,$AB31,$AE31,$AH31),3))</f>
        <v>33</v>
      </c>
      <c r="AN31" s="46">
        <f>IF(AJ31&lt;9,0,+SMALL(($G31,$J31,$M31,$P31,$S31,$V31,$Y31,$AB31,$AE31,$AH31),4))</f>
        <v>35</v>
      </c>
      <c r="AO31" s="46">
        <f>AI31-AK31-AL31-AM31-AN31</f>
        <v>228</v>
      </c>
      <c r="AP31" s="17">
        <f>RANK(AO31,$AO$6:$AO$165,0)</f>
        <v>25</v>
      </c>
    </row>
    <row r="32" spans="1:42" ht="14.4">
      <c r="B32" s="89" t="s">
        <v>234</v>
      </c>
      <c r="C32" s="33"/>
      <c r="D32" s="57" t="s">
        <v>79</v>
      </c>
      <c r="E32" s="33" t="str">
        <f>IF(VLOOKUP($B32,'S 2 H BRUT'!$B$6:$E$165,4,FALSE)="","",(VLOOKUP($B32,'S 2 H BRUT'!$B$6:$E$165,4,FALSE)))</f>
        <v/>
      </c>
      <c r="F32" s="33" t="str">
        <f>IF(VLOOKUP($B32,'S 2 H NET'!$B$6:E$165,4,FALSE)="","",(VLOOKUP($B32,'S 2 H NET'!$B$6:$E$165,4,FALSE)))</f>
        <v/>
      </c>
      <c r="G32" s="45" t="str">
        <f>IF(F32="","",SUM(E32:F32))</f>
        <v/>
      </c>
      <c r="H32" s="33" t="str">
        <f>IF(VLOOKUP($B32,'S 2 H BRUT'!$B$6:$F$165,5,FALSE)="","",(VLOOKUP($B32,'S 2 H BRUT'!$B$6:$F$165,5,FALSE)))</f>
        <v/>
      </c>
      <c r="I32" s="33" t="str">
        <f>IF(VLOOKUP($B32,'S 2 H NET'!$B$6:$F$165,5,FALSE)="","",(VLOOKUP($B32,'S 2 H NET'!$B$6:$F$165,5,FALSE)))</f>
        <v/>
      </c>
      <c r="J32" s="45" t="str">
        <f>IF(I32="","",SUM(H32:I32))</f>
        <v/>
      </c>
      <c r="K32" s="33" t="str">
        <f>IF(VLOOKUP($B32,'S 2 H BRUT'!$B$6:$G$165,6,FALSE)="","",(VLOOKUP($B32,'S 2 H BRUT'!$B$6:$G$165,6,FALSE)))</f>
        <v/>
      </c>
      <c r="L32" s="33" t="str">
        <f>IF(VLOOKUP($B32,'S 2 H NET'!$B$6:$G$165,6,FALSE)="","",(VLOOKUP($B32,'S 2 H NET'!$B$6:$G$165,6,FALSE)))</f>
        <v/>
      </c>
      <c r="M32" s="45" t="str">
        <f>IF(L32="","",SUM(K32:L32))</f>
        <v/>
      </c>
      <c r="N32" s="33">
        <f>IF(VLOOKUP($B32,'S 2 H BRUT'!$B$6:$H$165,7,FALSE)="","",(VLOOKUP($B32,'S 2 H BRUT'!$B$6:$H$165,7,FALSE)))</f>
        <v>12</v>
      </c>
      <c r="O32" s="33">
        <f>IF(VLOOKUP($B32,'S 2 H NET'!$B$6:$H$165,7,FALSE)="","",(VLOOKUP($B32,'S 2 H NET'!$B$6:$H$165,7,FALSE)))</f>
        <v>37</v>
      </c>
      <c r="P32" s="45">
        <f>IF(O32="","",SUM(N32:O32))</f>
        <v>49</v>
      </c>
      <c r="Q32" s="33">
        <f>IF(VLOOKUP($B32,'S 2 H BRUT'!$B$6:$J$165,8,FALSE)="","",(VLOOKUP($B32,'S 2 H BRUT'!$B$6:$J$165,8,FALSE)))</f>
        <v>14</v>
      </c>
      <c r="R32" s="33">
        <f>IF(VLOOKUP($B32,'S 2 H NET'!$B$6:$J$165,8,FALSE)="","",(VLOOKUP($B32,'S 2 H NET'!$B$6:$J$165,8,FALSE)))</f>
        <v>34</v>
      </c>
      <c r="S32" s="45">
        <f>IF(R32="","",SUM(Q32:R32))</f>
        <v>48</v>
      </c>
      <c r="T32" s="33">
        <f>IF(VLOOKUP($B32,'S 2 H BRUT'!$B$6:$J$165,9,FALSE)="","",(VLOOKUP($B32,'S 2 H BRUT'!$B$6:$J$165,9,FALSE)))</f>
        <v>12</v>
      </c>
      <c r="U32" s="33">
        <f>IF(VLOOKUP($B32,'S 2 H NET'!$B$6:$J$165,9,FALSE)="","",(VLOOKUP($B32,'S 2 H NET'!$B$6:$J$165,9,FALSE)))</f>
        <v>31</v>
      </c>
      <c r="V32" s="45">
        <f>IF(U32="","",SUM(T32:U32))</f>
        <v>43</v>
      </c>
      <c r="W32" s="33">
        <f>IF(VLOOKUP($B32,'S 2 H BRUT'!$B$6:$M$165,10,FALSE)="","",(VLOOKUP($B32,'S 2 H BRUT'!$B$6:$M$165,10,FALSE)))</f>
        <v>5</v>
      </c>
      <c r="X32" s="33">
        <f>IF(VLOOKUP($B32,'S 2 H NET'!$B$6:$M$165,10,FALSE)="","",(VLOOKUP($B32,'S 2 H NET'!$B$6:$M$165,10,FALSE)))</f>
        <v>21</v>
      </c>
      <c r="Y32" s="45">
        <f>IF(X32="","",SUM(W32:X32))</f>
        <v>26</v>
      </c>
      <c r="Z32" s="33">
        <f>IF(VLOOKUP($B32,'S 2 H BRUT'!$B$6:$L$165,11,FALSE)="","",(VLOOKUP($B32,'S 2 H BRUT'!$B$6:$L$165,11,FALSE)))</f>
        <v>11</v>
      </c>
      <c r="AA32" s="33">
        <f>IF(VLOOKUP($B32,'S 2 H NET'!$B$6:$L$165,11,FALSE)="","",(VLOOKUP($B32,'S 2 H NET'!$B$6:$L$165,11,FALSE)))</f>
        <v>32</v>
      </c>
      <c r="AB32" s="45">
        <f>IF(AA32="","",SUM(Z32:AA32))</f>
        <v>43</v>
      </c>
      <c r="AC32" s="33">
        <f>IF(VLOOKUP($B32,'S 2 H BRUT'!$B$6:$M$165,12,FALSE)="","",(VLOOKUP($B32,'S 2 H BRUT'!$B$6:$M$165,12,FALSE)))</f>
        <v>13</v>
      </c>
      <c r="AD32" s="33">
        <f>IF(VLOOKUP($B32,'S 2 H NET'!$B$6:$M$165,12,FALSE)="","",(VLOOKUP($B32,'S 2 H NET'!$B$6:$M$165,12,FALSE)))</f>
        <v>29</v>
      </c>
      <c r="AE32" s="45">
        <f>IF(AD32="","",SUM(AC32:AD32))</f>
        <v>42</v>
      </c>
      <c r="AF32" s="33" t="str">
        <f>IF(VLOOKUP($B32,'S 2 H BRUT'!$B$6:$N$165,13,FALSE)="","",(VLOOKUP($B32,'S 2 H BRUT'!$B$6:$N$165,13,FALSE)))</f>
        <v/>
      </c>
      <c r="AG32" s="33" t="str">
        <f>IF(VLOOKUP($B32,'S 2 H NET'!$B$6:$N$165,13,FALSE)="","",(VLOOKUP($B32,'S 2 H NET'!$B$6:$N$165,13,FALSE)))</f>
        <v/>
      </c>
      <c r="AH32" s="45" t="str">
        <f>IF(AG32="","",SUM(AF32:AG32))</f>
        <v/>
      </c>
      <c r="AI32" s="45">
        <f>SUM(G32,J32,M32,P32,S32,V32,Y32,AB32,AE32,AH32)</f>
        <v>251</v>
      </c>
      <c r="AJ32" s="46">
        <f>+COUNT(G32,J32,M32,P32,S32,V32,Y32,AB32,AE32,AH32)</f>
        <v>6</v>
      </c>
      <c r="AK32" s="46">
        <f>IF(AJ32&lt;6,0,+SMALL(($G32,$J32,$M32,$P32,$S32,$V32,$Y32,$AB32,$AE32,$AH32),1))</f>
        <v>26</v>
      </c>
      <c r="AL32" s="46">
        <f>IF(AJ32&lt;7,0,+SMALL(($G32,$J32,$M32,$P32,$S32,$V32,$Y32,$AB32,$AE32,$AH32),2))</f>
        <v>0</v>
      </c>
      <c r="AM32" s="46">
        <f>IF(AJ32&lt;8,0,+SMALL(($G32,$J32,$M32,$P32,$S32,$V32,$Y32,$AB32,$AE32,$AH32),3))</f>
        <v>0</v>
      </c>
      <c r="AN32" s="46">
        <f>IF(AJ32&lt;9,0,+SMALL(($G32,$J32,$M32,$P32,$S32,$V32,$Y32,$AB32,$AE32,$AH32),4))</f>
        <v>0</v>
      </c>
      <c r="AO32" s="46">
        <f>AI32-AK32-AL32-AM32-AN32</f>
        <v>225</v>
      </c>
      <c r="AP32" s="17">
        <f>RANK(AO32,$AO$6:$AO$165,0)</f>
        <v>27</v>
      </c>
    </row>
    <row r="33" spans="2:42" ht="14.4">
      <c r="B33" s="89" t="s">
        <v>363</v>
      </c>
      <c r="C33" s="33"/>
      <c r="D33" s="57" t="s">
        <v>79</v>
      </c>
      <c r="E33" s="33">
        <f>IF(VLOOKUP($B33,'S 2 H BRUT'!$B$6:$E$165,4,FALSE)="","",(VLOOKUP($B33,'S 2 H BRUT'!$B$6:$E$165,4,FALSE)))</f>
        <v>11</v>
      </c>
      <c r="F33" s="33">
        <f>IF(VLOOKUP($B33,'S 2 H NET'!$B$6:E$165,4,FALSE)="","",(VLOOKUP($B33,'S 2 H NET'!$B$6:$E$165,4,FALSE)))</f>
        <v>30</v>
      </c>
      <c r="G33" s="45">
        <f>IF(F33="","",SUM(E33:F33))</f>
        <v>41</v>
      </c>
      <c r="H33" s="33">
        <f>IF(VLOOKUP($B33,'S 2 H BRUT'!$B$6:$F$165,5,FALSE)="","",(VLOOKUP($B33,'S 2 H BRUT'!$B$6:$F$165,5,FALSE)))</f>
        <v>10</v>
      </c>
      <c r="I33" s="33">
        <f>IF(VLOOKUP($B33,'S 2 H NET'!$B$6:$F$165,5,FALSE)="","",(VLOOKUP($B33,'S 2 H NET'!$B$6:$F$165,5,FALSE)))</f>
        <v>33</v>
      </c>
      <c r="J33" s="45">
        <f>IF(I33="","",SUM(H33:I33))</f>
        <v>43</v>
      </c>
      <c r="K33" s="33">
        <f>IF(VLOOKUP($B33,'S 2 H BRUT'!$B$6:$G$165,6,FALSE)="","",(VLOOKUP($B33,'S 2 H BRUT'!$B$6:$G$165,6,FALSE)))</f>
        <v>6</v>
      </c>
      <c r="L33" s="33">
        <f>IF(VLOOKUP($B33,'S 2 H NET'!$B$6:$G$165,6,FALSE)="","",(VLOOKUP($B33,'S 2 H NET'!$B$6:$G$165,6,FALSE)))</f>
        <v>29</v>
      </c>
      <c r="M33" s="45">
        <f>IF(L33="","",SUM(K33:L33))</f>
        <v>35</v>
      </c>
      <c r="N33" s="33">
        <f>IF(VLOOKUP($B33,'S 2 H BRUT'!$B$6:$H$165,7,FALSE)="","",(VLOOKUP($B33,'S 2 H BRUT'!$B$6:$H$165,7,FALSE)))</f>
        <v>10</v>
      </c>
      <c r="O33" s="33">
        <f>IF(VLOOKUP($B33,'S 2 H NET'!$B$6:$H$165,7,FALSE)="","",(VLOOKUP($B33,'S 2 H NET'!$B$6:$H$165,7,FALSE)))</f>
        <v>33</v>
      </c>
      <c r="P33" s="45">
        <f>IF(O33="","",SUM(N33:O33))</f>
        <v>43</v>
      </c>
      <c r="Q33" s="33" t="str">
        <f>IF(VLOOKUP($B33,'S 2 H BRUT'!$B$6:$J$165,8,FALSE)="","",(VLOOKUP($B33,'S 2 H BRUT'!$B$6:$J$165,8,FALSE)))</f>
        <v/>
      </c>
      <c r="R33" s="33" t="str">
        <f>IF(VLOOKUP($B33,'S 2 H NET'!$B$6:$J$165,8,FALSE)="","",(VLOOKUP($B33,'S 2 H NET'!$B$6:$J$165,8,FALSE)))</f>
        <v/>
      </c>
      <c r="S33" s="45" t="str">
        <f>IF(R33="","",SUM(Q33:R33))</f>
        <v/>
      </c>
      <c r="T33" s="33">
        <f>IF(VLOOKUP($B33,'S 2 H BRUT'!$B$6:$J$165,9,FALSE)="","",(VLOOKUP($B33,'S 2 H BRUT'!$B$6:$J$165,9,FALSE)))</f>
        <v>15</v>
      </c>
      <c r="U33" s="33">
        <f>IF(VLOOKUP($B33,'S 2 H NET'!$B$6:$J$165,9,FALSE)="","",(VLOOKUP($B33,'S 2 H NET'!$B$6:$J$165,9,FALSE)))</f>
        <v>41</v>
      </c>
      <c r="V33" s="45">
        <f>IF(U33="","",SUM(T33:U33))</f>
        <v>56</v>
      </c>
      <c r="W33" s="33">
        <f>IF(VLOOKUP($B33,'S 2 H BRUT'!$B$6:$M$165,10,FALSE)="","",(VLOOKUP($B33,'S 2 H BRUT'!$B$6:$M$165,10,FALSE)))</f>
        <v>6</v>
      </c>
      <c r="X33" s="33">
        <f>IF(VLOOKUP($B33,'S 2 H NET'!$B$6:$M$165,10,FALSE)="","",(VLOOKUP($B33,'S 2 H NET'!$B$6:$M$165,10,FALSE)))</f>
        <v>26</v>
      </c>
      <c r="Y33" s="45">
        <f>IF(X33="","",SUM(W33:X33))</f>
        <v>32</v>
      </c>
      <c r="Z33" s="33" t="str">
        <f>IF(VLOOKUP($B33,'S 2 H BRUT'!$B$6:$L$165,11,FALSE)="","",(VLOOKUP($B33,'S 2 H BRUT'!$B$6:$L$165,11,FALSE)))</f>
        <v/>
      </c>
      <c r="AA33" s="33" t="str">
        <f>IF(VLOOKUP($B33,'S 2 H NET'!$B$6:$L$165,11,FALSE)="","",(VLOOKUP($B33,'S 2 H NET'!$B$6:$L$165,11,FALSE)))</f>
        <v/>
      </c>
      <c r="AB33" s="45" t="str">
        <f>IF(AA33="","",SUM(Z33:AA33))</f>
        <v/>
      </c>
      <c r="AC33" s="33">
        <f>IF(VLOOKUP($B33,'S 2 H BRUT'!$B$6:$M$165,12,FALSE)="","",(VLOOKUP($B33,'S 2 H BRUT'!$B$6:$M$165,12,FALSE)))</f>
        <v>11</v>
      </c>
      <c r="AD33" s="33">
        <f>IF(VLOOKUP($B33,'S 2 H NET'!$B$6:$M$165,12,FALSE)="","",(VLOOKUP($B33,'S 2 H NET'!$B$6:$M$165,12,FALSE)))</f>
        <v>29</v>
      </c>
      <c r="AE33" s="45">
        <f>IF(AD33="","",SUM(AC33:AD33))</f>
        <v>40</v>
      </c>
      <c r="AF33" s="33" t="str">
        <f>IF(VLOOKUP($B33,'S 2 H BRUT'!$B$6:$N$165,13,FALSE)="","",(VLOOKUP($B33,'S 2 H BRUT'!$B$6:$N$165,13,FALSE)))</f>
        <v/>
      </c>
      <c r="AG33" s="33" t="str">
        <f>IF(VLOOKUP($B33,'S 2 H NET'!$B$6:$N$165,13,FALSE)="","",(VLOOKUP($B33,'S 2 H NET'!$B$6:$N$165,13,FALSE)))</f>
        <v/>
      </c>
      <c r="AH33" s="45" t="str">
        <f>IF(AG33="","",SUM(AF33:AG33))</f>
        <v/>
      </c>
      <c r="AI33" s="45">
        <f>SUM(G33,J33,M33,P33,S33,V33,Y33,AB33,AE33,AH33)</f>
        <v>290</v>
      </c>
      <c r="AJ33" s="46">
        <f>+COUNT(G33,J33,M33,P33,S33,V33,Y33,AB33,AE33,AH33)</f>
        <v>7</v>
      </c>
      <c r="AK33" s="46">
        <f>IF(AJ33&lt;6,0,+SMALL(($G33,$J33,$M33,$P33,$S33,$V33,$Y33,$AB33,$AE33,$AH33),1))</f>
        <v>32</v>
      </c>
      <c r="AL33" s="46">
        <f>IF(AJ33&lt;7,0,+SMALL(($G33,$J33,$M33,$P33,$S33,$V33,$Y33,$AB33,$AE33,$AH33),2))</f>
        <v>35</v>
      </c>
      <c r="AM33" s="46">
        <f>IF(AJ33&lt;8,0,+SMALL(($G33,$J33,$M33,$P33,$S33,$V33,$Y33,$AB33,$AE33,$AH33),3))</f>
        <v>0</v>
      </c>
      <c r="AN33" s="46">
        <f>IF(AJ33&lt;9,0,+SMALL(($G33,$J33,$M33,$P33,$S33,$V33,$Y33,$AB33,$AE33,$AH33),4))</f>
        <v>0</v>
      </c>
      <c r="AO33" s="46">
        <f>AI33-AK33-AL33-AM33-AN33</f>
        <v>223</v>
      </c>
      <c r="AP33" s="17">
        <f>RANK(AO33,$AO$6:$AO$165,0)</f>
        <v>28</v>
      </c>
    </row>
    <row r="34" spans="2:42" ht="14.4">
      <c r="B34" s="42" t="s">
        <v>53</v>
      </c>
      <c r="C34" s="43"/>
      <c r="D34" s="48" t="s">
        <v>35</v>
      </c>
      <c r="E34" s="33">
        <f>IF(VLOOKUP($B34,'S 2 H BRUT'!$B$6:$E$165,4,FALSE)="","",(VLOOKUP($B34,'S 2 H BRUT'!$B$6:$E$165,4,FALSE)))</f>
        <v>10</v>
      </c>
      <c r="F34" s="33">
        <f>IF(VLOOKUP($B34,'S 2 H NET'!$B$6:E$165,4,FALSE)="","",(VLOOKUP($B34,'S 2 H NET'!$B$6:$E$165,4,FALSE)))</f>
        <v>25</v>
      </c>
      <c r="G34" s="45">
        <f>IF(F34="","",SUM(E34:F34))</f>
        <v>35</v>
      </c>
      <c r="H34" s="33">
        <f>IF(VLOOKUP($B34,'S 2 H BRUT'!$B$6:$F$165,5,FALSE)="","",(VLOOKUP($B34,'S 2 H BRUT'!$B$6:$F$165,5,FALSE)))</f>
        <v>15</v>
      </c>
      <c r="I34" s="33">
        <f>IF(VLOOKUP($B34,'S 2 H NET'!$B$6:$F$165,5,FALSE)="","",(VLOOKUP($B34,'S 2 H NET'!$B$6:$F$165,5,FALSE)))</f>
        <v>32</v>
      </c>
      <c r="J34" s="45">
        <f>IF(I34="","",SUM(H34:I34))</f>
        <v>47</v>
      </c>
      <c r="K34" s="33" t="str">
        <f>IF(VLOOKUP($B34,'S 2 H BRUT'!$B$6:$G$165,6,FALSE)="","",(VLOOKUP($B34,'S 2 H BRUT'!$B$6:$G$165,6,FALSE)))</f>
        <v/>
      </c>
      <c r="L34" s="33" t="str">
        <f>IF(VLOOKUP($B34,'S 2 H NET'!$B$6:$G$165,6,FALSE)="","",(VLOOKUP($B34,'S 2 H NET'!$B$6:$G$165,6,FALSE)))</f>
        <v/>
      </c>
      <c r="M34" s="45" t="str">
        <f>IF(L34="","",SUM(K34:L34))</f>
        <v/>
      </c>
      <c r="N34" s="33" t="str">
        <f>IF(VLOOKUP($B34,'S 2 H BRUT'!$B$6:$H$165,7,FALSE)="","",(VLOOKUP($B34,'S 2 H BRUT'!$B$6:$H$165,7,FALSE)))</f>
        <v/>
      </c>
      <c r="O34" s="33" t="str">
        <f>IF(VLOOKUP($B34,'S 2 H NET'!$B$6:$H$165,7,FALSE)="","",(VLOOKUP($B34,'S 2 H NET'!$B$6:$H$165,7,FALSE)))</f>
        <v/>
      </c>
      <c r="P34" s="45" t="str">
        <f>IF(O34="","",SUM(N34:O34))</f>
        <v/>
      </c>
      <c r="Q34" s="33">
        <f>IF(VLOOKUP($B34,'S 2 H BRUT'!$B$6:$J$165,8,FALSE)="","",(VLOOKUP($B34,'S 2 H BRUT'!$B$6:$J$165,8,FALSE)))</f>
        <v>19</v>
      </c>
      <c r="R34" s="33">
        <f>IF(VLOOKUP($B34,'S 2 H NET'!$B$6:$J$165,8,FALSE)="","",(VLOOKUP($B34,'S 2 H NET'!$B$6:$J$165,8,FALSE)))</f>
        <v>36</v>
      </c>
      <c r="S34" s="45">
        <f>IF(R34="","",SUM(Q34:R34))</f>
        <v>55</v>
      </c>
      <c r="T34" s="33">
        <f>IF(VLOOKUP($B34,'S 2 H BRUT'!$B$6:$J$165,9,FALSE)="","",(VLOOKUP($B34,'S 2 H BRUT'!$B$6:$J$165,9,FALSE)))</f>
        <v>10</v>
      </c>
      <c r="U34" s="33">
        <f>IF(VLOOKUP($B34,'S 2 H NET'!$B$6:$J$165,9,FALSE)="","",(VLOOKUP($B34,'S 2 H NET'!$B$6:$J$165,9,FALSE)))</f>
        <v>27</v>
      </c>
      <c r="V34" s="45">
        <f>IF(U34="","",SUM(T34:U34))</f>
        <v>37</v>
      </c>
      <c r="W34" s="33">
        <f>IF(VLOOKUP($B34,'S 2 H BRUT'!$B$6:$M$165,10,FALSE)="","",(VLOOKUP($B34,'S 2 H BRUT'!$B$6:$M$165,10,FALSE)))</f>
        <v>16</v>
      </c>
      <c r="X34" s="33">
        <f>IF(VLOOKUP($B34,'S 2 H NET'!$B$6:$M$165,10,FALSE)="","",(VLOOKUP($B34,'S 2 H NET'!$B$6:$M$165,10,FALSE)))</f>
        <v>33</v>
      </c>
      <c r="Y34" s="45">
        <f>IF(X34="","",SUM(W34:X34))</f>
        <v>49</v>
      </c>
      <c r="Z34" s="33" t="str">
        <f>IF(VLOOKUP($B34,'S 2 H BRUT'!$B$6:$L$165,11,FALSE)="","",(VLOOKUP($B34,'S 2 H BRUT'!$B$6:$L$165,11,FALSE)))</f>
        <v/>
      </c>
      <c r="AA34" s="33" t="str">
        <f>IF(VLOOKUP($B34,'S 2 H NET'!$B$6:$L$165,11,FALSE)="","",(VLOOKUP($B34,'S 2 H NET'!$B$6:$L$165,11,FALSE)))</f>
        <v/>
      </c>
      <c r="AB34" s="45" t="str">
        <f>IF(AA34="","",SUM(Z34:AA34))</f>
        <v/>
      </c>
      <c r="AC34" s="33">
        <f>IF(VLOOKUP($B34,'S 2 H BRUT'!$B$6:$M$165,12,FALSE)="","",(VLOOKUP($B34,'S 2 H BRUT'!$B$6:$M$165,12,FALSE)))</f>
        <v>11</v>
      </c>
      <c r="AD34" s="33">
        <f>IF(VLOOKUP($B34,'S 2 H NET'!$B$6:$M$165,12,FALSE)="","",(VLOOKUP($B34,'S 2 H NET'!$B$6:$M$165,12,FALSE)))</f>
        <v>22</v>
      </c>
      <c r="AE34" s="45">
        <f>IF(AD34="","",SUM(AC34:AD34))</f>
        <v>33</v>
      </c>
      <c r="AF34" s="33" t="str">
        <f>IF(VLOOKUP($B34,'S 2 H BRUT'!$B$6:$N$165,13,FALSE)="","",(VLOOKUP($B34,'S 2 H BRUT'!$B$6:$N$165,13,FALSE)))</f>
        <v/>
      </c>
      <c r="AG34" s="33" t="str">
        <f>IF(VLOOKUP($B34,'S 2 H NET'!$B$6:$N$165,13,FALSE)="","",(VLOOKUP($B34,'S 2 H NET'!$B$6:$N$165,13,FALSE)))</f>
        <v/>
      </c>
      <c r="AH34" s="45" t="str">
        <f>IF(AG34="","",SUM(AF34:AG34))</f>
        <v/>
      </c>
      <c r="AI34" s="45">
        <f>SUM(G34,J34,M34,P34,S34,V34,Y34,AB34,AE34,AH34)</f>
        <v>256</v>
      </c>
      <c r="AJ34" s="46">
        <f>+COUNT(G34,J34,M34,P34,S34,V34,Y34,AB34,AE34,AH34)</f>
        <v>6</v>
      </c>
      <c r="AK34" s="46">
        <f>IF(AJ34&lt;6,0,+SMALL(($G34,$J34,$M34,$P34,$S34,$V34,$Y34,$AB34,$AE34,$AH34),1))</f>
        <v>33</v>
      </c>
      <c r="AL34" s="46">
        <f>IF(AJ34&lt;7,0,+SMALL(($G34,$J34,$M34,$P34,$S34,$V34,$Y34,$AB34,$AE34,$AH34),2))</f>
        <v>0</v>
      </c>
      <c r="AM34" s="46">
        <f>IF(AJ34&lt;8,0,+SMALL(($G34,$J34,$M34,$P34,$S34,$V34,$Y34,$AB34,$AE34,$AH34),3))</f>
        <v>0</v>
      </c>
      <c r="AN34" s="46">
        <f>IF(AJ34&lt;9,0,+SMALL(($G34,$J34,$M34,$P34,$S34,$V34,$Y34,$AB34,$AE34,$AH34),4))</f>
        <v>0</v>
      </c>
      <c r="AO34" s="46">
        <f>AI34-AK34-AL34-AM34-AN34</f>
        <v>223</v>
      </c>
      <c r="AP34" s="17">
        <f>RANK(AO34,$AO$6:$AO$165,0)</f>
        <v>28</v>
      </c>
    </row>
    <row r="35" spans="2:42" ht="14.4">
      <c r="B35" s="42" t="s">
        <v>114</v>
      </c>
      <c r="C35" s="33"/>
      <c r="D35" s="38" t="s">
        <v>5</v>
      </c>
      <c r="E35" s="33">
        <f>IF(VLOOKUP($B35,'S 2 H BRUT'!$B$6:$E$165,4,FALSE)="","",(VLOOKUP($B35,'S 2 H BRUT'!$B$6:$E$165,4,FALSE)))</f>
        <v>11</v>
      </c>
      <c r="F35" s="33">
        <f>IF(VLOOKUP($B35,'S 2 H NET'!$B$6:E$165,4,FALSE)="","",(VLOOKUP($B35,'S 2 H NET'!$B$6:$E$165,4,FALSE)))</f>
        <v>25</v>
      </c>
      <c r="G35" s="45">
        <f>IF(F35="","",SUM(E35:F35))</f>
        <v>36</v>
      </c>
      <c r="H35" s="33">
        <f>IF(VLOOKUP($B35,'S 2 H BRUT'!$B$6:$F$165,5,FALSE)="","",(VLOOKUP($B35,'S 2 H BRUT'!$B$6:$F$165,5,FALSE)))</f>
        <v>8</v>
      </c>
      <c r="I35" s="33">
        <f>IF(VLOOKUP($B35,'S 2 H NET'!$B$6:$F$165,5,FALSE)="","",(VLOOKUP($B35,'S 2 H NET'!$B$6:$F$165,5,FALSE)))</f>
        <v>22</v>
      </c>
      <c r="J35" s="45">
        <f>IF(I35="","",SUM(H35:I35))</f>
        <v>30</v>
      </c>
      <c r="K35" s="33">
        <f>IF(VLOOKUP($B35,'S 2 H BRUT'!$B$6:$G$165,6,FALSE)="","",(VLOOKUP($B35,'S 2 H BRUT'!$B$6:$G$165,6,FALSE)))</f>
        <v>9</v>
      </c>
      <c r="L35" s="33">
        <f>IF(VLOOKUP($B35,'S 2 H NET'!$B$6:$G$165,6,FALSE)="","",(VLOOKUP($B35,'S 2 H NET'!$B$6:$G$165,6,FALSE)))</f>
        <v>21</v>
      </c>
      <c r="M35" s="45">
        <f>IF(L35="","",SUM(K35:L35))</f>
        <v>30</v>
      </c>
      <c r="N35" s="33" t="str">
        <f>IF(VLOOKUP($B35,'S 2 H BRUT'!$B$6:$H$165,7,FALSE)="","",(VLOOKUP($B35,'S 2 H BRUT'!$B$6:$H$165,7,FALSE)))</f>
        <v/>
      </c>
      <c r="O35" s="33" t="str">
        <f>IF(VLOOKUP($B35,'S 2 H NET'!$B$6:$H$165,7,FALSE)="","",(VLOOKUP($B35,'S 2 H NET'!$B$6:$H$165,7,FALSE)))</f>
        <v/>
      </c>
      <c r="P35" s="45" t="str">
        <f>IF(O35="","",SUM(N35:O35))</f>
        <v/>
      </c>
      <c r="Q35" s="33" t="str">
        <f>IF(VLOOKUP($B35,'S 2 H BRUT'!$B$6:$J$165,8,FALSE)="","",(VLOOKUP($B35,'S 2 H BRUT'!$B$6:$J$165,8,FALSE)))</f>
        <v/>
      </c>
      <c r="R35" s="33" t="str">
        <f>IF(VLOOKUP($B35,'S 2 H NET'!$B$6:$J$165,8,FALSE)="","",(VLOOKUP($B35,'S 2 H NET'!$B$6:$J$165,8,FALSE)))</f>
        <v/>
      </c>
      <c r="S35" s="45" t="str">
        <f>IF(R35="","",SUM(Q35:R35))</f>
        <v/>
      </c>
      <c r="T35" s="33">
        <f>IF(VLOOKUP($B35,'S 2 H BRUT'!$B$6:$J$165,9,FALSE)="","",(VLOOKUP($B35,'S 2 H BRUT'!$B$6:$J$165,9,FALSE)))</f>
        <v>13</v>
      </c>
      <c r="U35" s="33">
        <f>IF(VLOOKUP($B35,'S 2 H NET'!$B$6:$J$165,9,FALSE)="","",(VLOOKUP($B35,'S 2 H NET'!$B$6:$J$165,9,FALSE)))</f>
        <v>28</v>
      </c>
      <c r="V35" s="45">
        <f>IF(U35="","",SUM(T35:U35))</f>
        <v>41</v>
      </c>
      <c r="W35" s="33">
        <f>IF(VLOOKUP($B35,'S 2 H BRUT'!$B$6:$M$165,10,FALSE)="","",(VLOOKUP($B35,'S 2 H BRUT'!$B$6:$M$165,10,FALSE)))</f>
        <v>17</v>
      </c>
      <c r="X35" s="33">
        <f>IF(VLOOKUP($B35,'S 2 H NET'!$B$6:$M$165,10,FALSE)="","",(VLOOKUP($B35,'S 2 H NET'!$B$6:$M$165,10,FALSE)))</f>
        <v>32</v>
      </c>
      <c r="Y35" s="45">
        <f>IF(X35="","",SUM(W35:X35))</f>
        <v>49</v>
      </c>
      <c r="Z35" s="33">
        <f>IF(VLOOKUP($B35,'S 2 H BRUT'!$B$6:$L$165,11,FALSE)="","",(VLOOKUP($B35,'S 2 H BRUT'!$B$6:$L$165,11,FALSE)))</f>
        <v>19</v>
      </c>
      <c r="AA35" s="33">
        <f>IF(VLOOKUP($B35,'S 2 H NET'!$B$6:$L$165,11,FALSE)="","",(VLOOKUP($B35,'S 2 H NET'!$B$6:$L$165,11,FALSE)))</f>
        <v>35</v>
      </c>
      <c r="AB35" s="45">
        <f>IF(AA35="","",SUM(Z35:AA35))</f>
        <v>54</v>
      </c>
      <c r="AC35" s="33">
        <f>IF(VLOOKUP($B35,'S 2 H BRUT'!$B$6:$M$165,12,FALSE)="","",(VLOOKUP($B35,'S 2 H BRUT'!$B$6:$M$165,12,FALSE)))</f>
        <v>15</v>
      </c>
      <c r="AD35" s="33">
        <f>IF(VLOOKUP($B35,'S 2 H NET'!$B$6:$M$165,12,FALSE)="","",(VLOOKUP($B35,'S 2 H NET'!$B$6:$M$165,12,FALSE)))</f>
        <v>27</v>
      </c>
      <c r="AE35" s="45">
        <f>IF(AD35="","",SUM(AC35:AD35))</f>
        <v>42</v>
      </c>
      <c r="AF35" s="33" t="str">
        <f>IF(VLOOKUP($B35,'S 2 H BRUT'!$B$6:$N$165,13,FALSE)="","",(VLOOKUP($B35,'S 2 H BRUT'!$B$6:$N$165,13,FALSE)))</f>
        <v/>
      </c>
      <c r="AG35" s="33" t="str">
        <f>IF(VLOOKUP($B35,'S 2 H NET'!$B$6:$N$165,13,FALSE)="","",(VLOOKUP($B35,'S 2 H NET'!$B$6:$N$165,13,FALSE)))</f>
        <v/>
      </c>
      <c r="AH35" s="45" t="str">
        <f>IF(AG35="","",SUM(AF35:AG35))</f>
        <v/>
      </c>
      <c r="AI35" s="45">
        <f>SUM(G35,J35,M35,P35,S35,V35,Y35,AB35,AE35,AH35)</f>
        <v>282</v>
      </c>
      <c r="AJ35" s="46">
        <f>+COUNT(G35,J35,M35,P35,S35,V35,Y35,AB35,AE35,AH35)</f>
        <v>7</v>
      </c>
      <c r="AK35" s="46">
        <f>IF(AJ35&lt;6,0,+SMALL(($G35,$J35,$M35,$P35,$S35,$V35,$Y35,$AB35,$AE35,$AH35),1))</f>
        <v>30</v>
      </c>
      <c r="AL35" s="46">
        <f>IF(AJ35&lt;7,0,+SMALL(($G35,$J35,$M35,$P35,$S35,$V35,$Y35,$AB35,$AE35,$AH35),2))</f>
        <v>30</v>
      </c>
      <c r="AM35" s="46">
        <f>IF(AJ35&lt;8,0,+SMALL(($G35,$J35,$M35,$P35,$S35,$V35,$Y35,$AB35,$AE35,$AH35),3))</f>
        <v>0</v>
      </c>
      <c r="AN35" s="46">
        <f>IF(AJ35&lt;9,0,+SMALL(($G35,$J35,$M35,$P35,$S35,$V35,$Y35,$AB35,$AE35,$AH35),4))</f>
        <v>0</v>
      </c>
      <c r="AO35" s="46">
        <f>AI35-AK35-AL35-AM35-AN35</f>
        <v>222</v>
      </c>
      <c r="AP35" s="17">
        <f>RANK(AO35,$AO$6:$AO$165,0)</f>
        <v>30</v>
      </c>
    </row>
    <row r="36" spans="2:42" ht="14.4">
      <c r="B36" s="89" t="s">
        <v>269</v>
      </c>
      <c r="C36" s="33"/>
      <c r="D36" s="38" t="s">
        <v>33</v>
      </c>
      <c r="E36" s="33">
        <f>IF(VLOOKUP($B36,'S 2 H BRUT'!$B$6:$E$165,4,FALSE)="","",(VLOOKUP($B36,'S 2 H BRUT'!$B$6:$E$165,4,FALSE)))</f>
        <v>10</v>
      </c>
      <c r="F36" s="33">
        <f>IF(VLOOKUP($B36,'S 2 H NET'!$B$6:E$165,4,FALSE)="","",(VLOOKUP($B36,'S 2 H NET'!$B$6:$E$165,4,FALSE)))</f>
        <v>35</v>
      </c>
      <c r="G36" s="45">
        <f>IF(F36="","",SUM(E36:F36))</f>
        <v>45</v>
      </c>
      <c r="H36" s="33">
        <f>IF(VLOOKUP($B36,'S 2 H BRUT'!$B$6:$F$165,5,FALSE)="","",(VLOOKUP($B36,'S 2 H BRUT'!$B$6:$F$165,5,FALSE)))</f>
        <v>6</v>
      </c>
      <c r="I36" s="33">
        <f>IF(VLOOKUP($B36,'S 2 H NET'!$B$6:$F$165,5,FALSE)="","",(VLOOKUP($B36,'S 2 H NET'!$B$6:$F$165,5,FALSE)))</f>
        <v>35</v>
      </c>
      <c r="J36" s="45">
        <f>IF(I36="","",SUM(H36:I36))</f>
        <v>41</v>
      </c>
      <c r="K36" s="33">
        <f>IF(VLOOKUP($B36,'S 2 H BRUT'!$B$6:$G$165,6,FALSE)="","",(VLOOKUP($B36,'S 2 H BRUT'!$B$6:$G$165,6,FALSE)))</f>
        <v>4</v>
      </c>
      <c r="L36" s="33">
        <f>IF(VLOOKUP($B36,'S 2 H NET'!$B$6:$G$165,6,FALSE)="","",(VLOOKUP($B36,'S 2 H NET'!$B$6:$G$165,6,FALSE)))</f>
        <v>19</v>
      </c>
      <c r="M36" s="45">
        <f>IF(L36="","",SUM(K36:L36))</f>
        <v>23</v>
      </c>
      <c r="N36" s="33">
        <f>IF(VLOOKUP($B36,'S 2 H BRUT'!$B$6:$H$165,7,FALSE)="","",(VLOOKUP($B36,'S 2 H BRUT'!$B$6:$H$165,7,FALSE)))</f>
        <v>12</v>
      </c>
      <c r="O36" s="33">
        <f>IF(VLOOKUP($B36,'S 2 H NET'!$B$6:$H$165,7,FALSE)="","",(VLOOKUP($B36,'S 2 H NET'!$B$6:$H$165,7,FALSE)))</f>
        <v>39</v>
      </c>
      <c r="P36" s="45">
        <f>IF(O36="","",SUM(N36:O36))</f>
        <v>51</v>
      </c>
      <c r="Q36" s="33">
        <f>IF(VLOOKUP($B36,'S 2 H BRUT'!$B$6:$J$165,8,FALSE)="","",(VLOOKUP($B36,'S 2 H BRUT'!$B$6:$J$165,8,FALSE)))</f>
        <v>7</v>
      </c>
      <c r="R36" s="33">
        <f>IF(VLOOKUP($B36,'S 2 H NET'!$B$6:$J$165,8,FALSE)="","",(VLOOKUP($B36,'S 2 H NET'!$B$6:$J$165,8,FALSE)))</f>
        <v>32</v>
      </c>
      <c r="S36" s="45">
        <f>IF(R36="","",SUM(Q36:R36))</f>
        <v>39</v>
      </c>
      <c r="T36" s="33" t="str">
        <f>IF(VLOOKUP($B36,'S 2 H BRUT'!$B$6:$J$165,9,FALSE)="","",(VLOOKUP($B36,'S 2 H BRUT'!$B$6:$J$165,9,FALSE)))</f>
        <v/>
      </c>
      <c r="U36" s="33" t="str">
        <f>IF(VLOOKUP($B36,'S 2 H NET'!$B$6:$J$165,9,FALSE)="","",(VLOOKUP($B36,'S 2 H NET'!$B$6:$J$165,9,FALSE)))</f>
        <v/>
      </c>
      <c r="V36" s="45" t="str">
        <f>IF(U36="","",SUM(T36:U36))</f>
        <v/>
      </c>
      <c r="W36" s="33">
        <f>IF(VLOOKUP($B36,'S 2 H BRUT'!$B$6:$M$165,10,FALSE)="","",(VLOOKUP($B36,'S 2 H BRUT'!$B$6:$M$165,10,FALSE)))</f>
        <v>9</v>
      </c>
      <c r="X36" s="33">
        <f>IF(VLOOKUP($B36,'S 2 H NET'!$B$6:$M$165,10,FALSE)="","",(VLOOKUP($B36,'S 2 H NET'!$B$6:$M$165,10,FALSE)))</f>
        <v>30</v>
      </c>
      <c r="Y36" s="45">
        <f>IF(X36="","",SUM(W36:X36))</f>
        <v>39</v>
      </c>
      <c r="Z36" s="33">
        <f>IF(VLOOKUP($B36,'S 2 H BRUT'!$B$6:$L$165,11,FALSE)="","",(VLOOKUP($B36,'S 2 H BRUT'!$B$6:$L$165,11,FALSE)))</f>
        <v>7</v>
      </c>
      <c r="AA36" s="33">
        <f>IF(VLOOKUP($B36,'S 2 H NET'!$B$6:$L$165,11,FALSE)="","",(VLOOKUP($B36,'S 2 H NET'!$B$6:$L$165,11,FALSE)))</f>
        <v>37</v>
      </c>
      <c r="AB36" s="45">
        <f>IF(AA36="","",SUM(Z36:AA36))</f>
        <v>44</v>
      </c>
      <c r="AC36" s="33" t="str">
        <f>IF(VLOOKUP($B36,'S 2 H BRUT'!$B$6:$M$165,12,FALSE)="","",(VLOOKUP($B36,'S 2 H BRUT'!$B$6:$M$165,12,FALSE)))</f>
        <v/>
      </c>
      <c r="AD36" s="33" t="str">
        <f>IF(VLOOKUP($B36,'S 2 H NET'!$B$6:$M$165,12,FALSE)="","",(VLOOKUP($B36,'S 2 H NET'!$B$6:$M$165,12,FALSE)))</f>
        <v/>
      </c>
      <c r="AE36" s="45" t="str">
        <f>IF(AD36="","",SUM(AC36:AD36))</f>
        <v/>
      </c>
      <c r="AF36" s="33" t="str">
        <f>IF(VLOOKUP($B36,'S 2 H BRUT'!$B$6:$N$165,13,FALSE)="","",(VLOOKUP($B36,'S 2 H BRUT'!$B$6:$N$165,13,FALSE)))</f>
        <v/>
      </c>
      <c r="AG36" s="33" t="str">
        <f>IF(VLOOKUP($B36,'S 2 H NET'!$B$6:$N$165,13,FALSE)="","",(VLOOKUP($B36,'S 2 H NET'!$B$6:$N$165,13,FALSE)))</f>
        <v/>
      </c>
      <c r="AH36" s="45" t="str">
        <f>IF(AG36="","",SUM(AF36:AG36))</f>
        <v/>
      </c>
      <c r="AI36" s="45">
        <f>SUM(G36,J36,M36,P36,S36,V36,Y36,AB36,AE36,AH36)</f>
        <v>282</v>
      </c>
      <c r="AJ36" s="46">
        <f>+COUNT(G36,J36,M36,P36,S36,V36,Y36,AB36,AE36,AH36)</f>
        <v>7</v>
      </c>
      <c r="AK36" s="46">
        <f>IF(AJ36&lt;6,0,+SMALL(($G36,$J36,$M36,$P36,$S36,$V36,$Y36,$AB36,$AE36,$AH36),1))</f>
        <v>23</v>
      </c>
      <c r="AL36" s="46">
        <f>IF(AJ36&lt;7,0,+SMALL(($G36,$J36,$M36,$P36,$S36,$V36,$Y36,$AB36,$AE36,$AH36),2))</f>
        <v>39</v>
      </c>
      <c r="AM36" s="46">
        <f>IF(AJ36&lt;8,0,+SMALL(($G36,$J36,$M36,$P36,$S36,$V36,$Y36,$AB36,$AE36,$AH36),3))</f>
        <v>0</v>
      </c>
      <c r="AN36" s="46">
        <f>IF(AJ36&lt;9,0,+SMALL(($G36,$J36,$M36,$P36,$S36,$V36,$Y36,$AB36,$AE36,$AH36),4))</f>
        <v>0</v>
      </c>
      <c r="AO36" s="46">
        <f>AI36-AK36-AL36-AM36-AN36</f>
        <v>220</v>
      </c>
      <c r="AP36" s="17">
        <f>RANK(AO36,$AO$6:$AO$165,0)</f>
        <v>31</v>
      </c>
    </row>
    <row r="37" spans="2:42" ht="14.4">
      <c r="B37" s="89" t="s">
        <v>222</v>
      </c>
      <c r="C37" s="33"/>
      <c r="D37" s="40" t="s">
        <v>18</v>
      </c>
      <c r="E37" s="33">
        <f>IF(VLOOKUP($B37,'S 2 H BRUT'!$B$6:$E$165,4,FALSE)="","",(VLOOKUP($B37,'S 2 H BRUT'!$B$6:$E$165,4,FALSE)))</f>
        <v>11</v>
      </c>
      <c r="F37" s="33">
        <f>IF(VLOOKUP($B37,'S 2 H NET'!$B$6:E$165,4,FALSE)="","",(VLOOKUP($B37,'S 2 H NET'!$B$6:$E$165,4,FALSE)))</f>
        <v>26</v>
      </c>
      <c r="G37" s="45">
        <f>IF(F37="","",SUM(E37:F37))</f>
        <v>37</v>
      </c>
      <c r="H37" s="33" t="str">
        <f>IF(VLOOKUP($B37,'S 2 H BRUT'!$B$6:$F$165,5,FALSE)="","",(VLOOKUP($B37,'S 2 H BRUT'!$B$6:$F$165,5,FALSE)))</f>
        <v/>
      </c>
      <c r="I37" s="33" t="str">
        <f>IF(VLOOKUP($B37,'S 2 H NET'!$B$6:$F$165,5,FALSE)="","",(VLOOKUP($B37,'S 2 H NET'!$B$6:$F$165,5,FALSE)))</f>
        <v/>
      </c>
      <c r="J37" s="45" t="str">
        <f>IF(I37="","",SUM(H37:I37))</f>
        <v/>
      </c>
      <c r="K37" s="33">
        <f>IF(VLOOKUP($B37,'S 2 H BRUT'!$B$6:$G$165,6,FALSE)="","",(VLOOKUP($B37,'S 2 H BRUT'!$B$6:$G$165,6,FALSE)))</f>
        <v>9</v>
      </c>
      <c r="L37" s="33">
        <f>IF(VLOOKUP($B37,'S 2 H NET'!$B$6:$G$165,6,FALSE)="","",(VLOOKUP($B37,'S 2 H NET'!$B$6:$G$165,6,FALSE)))</f>
        <v>27</v>
      </c>
      <c r="M37" s="45">
        <f>IF(L37="","",SUM(K37:L37))</f>
        <v>36</v>
      </c>
      <c r="N37" s="33">
        <f>IF(VLOOKUP($B37,'S 2 H BRUT'!$B$6:$H$165,7,FALSE)="","",(VLOOKUP($B37,'S 2 H BRUT'!$B$6:$H$165,7,FALSE)))</f>
        <v>14</v>
      </c>
      <c r="O37" s="33">
        <f>IF(VLOOKUP($B37,'S 2 H NET'!$B$6:$H$165,7,FALSE)="","",(VLOOKUP($B37,'S 2 H NET'!$B$6:$H$165,7,FALSE)))</f>
        <v>39</v>
      </c>
      <c r="P37" s="45">
        <f>IF(O37="","",SUM(N37:O37))</f>
        <v>53</v>
      </c>
      <c r="Q37" s="33">
        <f>IF(VLOOKUP($B37,'S 2 H BRUT'!$B$6:$J$165,8,FALSE)="","",(VLOOKUP($B37,'S 2 H BRUT'!$B$6:$J$165,8,FALSE)))</f>
        <v>13</v>
      </c>
      <c r="R37" s="33">
        <f>IF(VLOOKUP($B37,'S 2 H NET'!$B$6:$J$165,8,FALSE)="","",(VLOOKUP($B37,'S 2 H NET'!$B$6:$J$165,8,FALSE)))</f>
        <v>34</v>
      </c>
      <c r="S37" s="45">
        <f>IF(R37="","",SUM(Q37:R37))</f>
        <v>47</v>
      </c>
      <c r="T37" s="33">
        <f>IF(VLOOKUP($B37,'S 2 H BRUT'!$B$6:$J$165,9,FALSE)="","",(VLOOKUP($B37,'S 2 H BRUT'!$B$6:$J$165,9,FALSE)))</f>
        <v>6</v>
      </c>
      <c r="U37" s="33">
        <f>IF(VLOOKUP($B37,'S 2 H NET'!$B$6:$J$165,9,FALSE)="","",(VLOOKUP($B37,'S 2 H NET'!$B$6:$J$165,9,FALSE)))</f>
        <v>23</v>
      </c>
      <c r="V37" s="45">
        <f>IF(U37="","",SUM(T37:U37))</f>
        <v>29</v>
      </c>
      <c r="W37" s="33" t="str">
        <f>IF(VLOOKUP($B37,'S 2 H BRUT'!$B$6:$M$165,10,FALSE)="","",(VLOOKUP($B37,'S 2 H BRUT'!$B$6:$M$165,10,FALSE)))</f>
        <v/>
      </c>
      <c r="X37" s="33" t="str">
        <f>IF(VLOOKUP($B37,'S 2 H NET'!$B$6:$M$165,10,FALSE)="","",(VLOOKUP($B37,'S 2 H NET'!$B$6:$M$165,10,FALSE)))</f>
        <v/>
      </c>
      <c r="Y37" s="45" t="str">
        <f>IF(X37="","",SUM(W37:X37))</f>
        <v/>
      </c>
      <c r="Z37" s="33" t="str">
        <f>IF(VLOOKUP($B37,'S 2 H BRUT'!$B$6:$L$165,11,FALSE)="","",(VLOOKUP($B37,'S 2 H BRUT'!$B$6:$L$165,11,FALSE)))</f>
        <v/>
      </c>
      <c r="AA37" s="33" t="str">
        <f>IF(VLOOKUP($B37,'S 2 H NET'!$B$6:$L$165,11,FALSE)="","",(VLOOKUP($B37,'S 2 H NET'!$B$6:$L$165,11,FALSE)))</f>
        <v/>
      </c>
      <c r="AB37" s="45" t="str">
        <f>IF(AA37="","",SUM(Z37:AA37))</f>
        <v/>
      </c>
      <c r="AC37" s="33">
        <f>IF(VLOOKUP($B37,'S 2 H BRUT'!$B$6:$M$165,12,FALSE)="","",(VLOOKUP($B37,'S 2 H BRUT'!$B$6:$M$165,12,FALSE)))</f>
        <v>12</v>
      </c>
      <c r="AD37" s="33">
        <f>IF(VLOOKUP($B37,'S 2 H NET'!$B$6:$M$165,12,FALSE)="","",(VLOOKUP($B37,'S 2 H NET'!$B$6:$M$165,12,FALSE)))</f>
        <v>33</v>
      </c>
      <c r="AE37" s="45">
        <f>IF(AD37="","",SUM(AC37:AD37))</f>
        <v>45</v>
      </c>
      <c r="AF37" s="33" t="str">
        <f>IF(VLOOKUP($B37,'S 2 H BRUT'!$B$6:$N$165,13,FALSE)="","",(VLOOKUP($B37,'S 2 H BRUT'!$B$6:$N$165,13,FALSE)))</f>
        <v/>
      </c>
      <c r="AG37" s="33" t="str">
        <f>IF(VLOOKUP($B37,'S 2 H NET'!$B$6:$N$165,13,FALSE)="","",(VLOOKUP($B37,'S 2 H NET'!$B$6:$N$165,13,FALSE)))</f>
        <v/>
      </c>
      <c r="AH37" s="45" t="str">
        <f>IF(AG37="","",SUM(AF37:AG37))</f>
        <v/>
      </c>
      <c r="AI37" s="45">
        <f>SUM(G37,J37,M37,P37,S37,V37,Y37,AB37,AE37,AH37)</f>
        <v>247</v>
      </c>
      <c r="AJ37" s="46">
        <f>+COUNT(G37,J37,M37,P37,S37,V37,Y37,AB37,AE37,AH37)</f>
        <v>6</v>
      </c>
      <c r="AK37" s="46">
        <f>IF(AJ37&lt;6,0,+SMALL(($G37,$J37,$M37,$P37,$S37,$V37,$Y37,$AB37,$AE37,$AH37),1))</f>
        <v>29</v>
      </c>
      <c r="AL37" s="46">
        <f>IF(AJ37&lt;7,0,+SMALL(($G37,$J37,$M37,$P37,$S37,$V37,$Y37,$AB37,$AE37,$AH37),2))</f>
        <v>0</v>
      </c>
      <c r="AM37" s="46">
        <f>IF(AJ37&lt;8,0,+SMALL(($G37,$J37,$M37,$P37,$S37,$V37,$Y37,$AB37,$AE37,$AH37),3))</f>
        <v>0</v>
      </c>
      <c r="AN37" s="46">
        <f>IF(AJ37&lt;9,0,+SMALL(($G37,$J37,$M37,$P37,$S37,$V37,$Y37,$AB37,$AE37,$AH37),4))</f>
        <v>0</v>
      </c>
      <c r="AO37" s="46">
        <f>AI37-AK37-AL37-AM37-AN37</f>
        <v>218</v>
      </c>
      <c r="AP37" s="17">
        <f>RANK(AO37,$AO$6:$AO$165,0)</f>
        <v>32</v>
      </c>
    </row>
    <row r="38" spans="2:42" ht="14.4">
      <c r="B38" s="89" t="s">
        <v>237</v>
      </c>
      <c r="C38" s="33"/>
      <c r="D38" s="39" t="s">
        <v>7</v>
      </c>
      <c r="E38" s="33" t="str">
        <f>IF(VLOOKUP($B38,'S 2 H BRUT'!$B$6:$E$165,4,FALSE)="","",(VLOOKUP($B38,'S 2 H BRUT'!$B$6:$E$165,4,FALSE)))</f>
        <v/>
      </c>
      <c r="F38" s="33" t="str">
        <f>IF(VLOOKUP($B38,'S 2 H NET'!$B$6:E$165,4,FALSE)="","",(VLOOKUP($B38,'S 2 H NET'!$B$6:$E$165,4,FALSE)))</f>
        <v/>
      </c>
      <c r="G38" s="45" t="str">
        <f>IF(F38="","",SUM(E38:F38))</f>
        <v/>
      </c>
      <c r="H38" s="33">
        <f>IF(VLOOKUP($B38,'S 2 H BRUT'!$B$6:$F$165,5,FALSE)="","",(VLOOKUP($B38,'S 2 H BRUT'!$B$6:$F$165,5,FALSE)))</f>
        <v>15</v>
      </c>
      <c r="I38" s="33">
        <f>IF(VLOOKUP($B38,'S 2 H NET'!$B$6:$F$165,5,FALSE)="","",(VLOOKUP($B38,'S 2 H NET'!$B$6:$F$165,5,FALSE)))</f>
        <v>32</v>
      </c>
      <c r="J38" s="45">
        <f>IF(I38="","",SUM(H38:I38))</f>
        <v>47</v>
      </c>
      <c r="K38" s="33">
        <f>IF(VLOOKUP($B38,'S 2 H BRUT'!$B$6:$G$165,6,FALSE)="","",(VLOOKUP($B38,'S 2 H BRUT'!$B$6:$G$165,6,FALSE)))</f>
        <v>18</v>
      </c>
      <c r="L38" s="33">
        <f>IF(VLOOKUP($B38,'S 2 H NET'!$B$6:$G$165,6,FALSE)="","",(VLOOKUP($B38,'S 2 H NET'!$B$6:$G$165,6,FALSE)))</f>
        <v>37</v>
      </c>
      <c r="M38" s="45">
        <f>IF(L38="","",SUM(K38:L38))</f>
        <v>55</v>
      </c>
      <c r="N38" s="33" t="str">
        <f>IF(VLOOKUP($B38,'S 2 H BRUT'!$B$6:$H$165,7,FALSE)="","",(VLOOKUP($B38,'S 2 H BRUT'!$B$6:$H$165,7,FALSE)))</f>
        <v/>
      </c>
      <c r="O38" s="33" t="str">
        <f>IF(VLOOKUP($B38,'S 2 H NET'!$B$6:$H$165,7,FALSE)="","",(VLOOKUP($B38,'S 2 H NET'!$B$6:$H$165,7,FALSE)))</f>
        <v/>
      </c>
      <c r="P38" s="45" t="str">
        <f>IF(O38="","",SUM(N38:O38))</f>
        <v/>
      </c>
      <c r="Q38" s="33">
        <f>IF(VLOOKUP($B38,'S 2 H BRUT'!$B$6:$J$165,8,FALSE)="","",(VLOOKUP($B38,'S 2 H BRUT'!$B$6:$J$165,8,FALSE)))</f>
        <v>9</v>
      </c>
      <c r="R38" s="33">
        <f>IF(VLOOKUP($B38,'S 2 H NET'!$B$6:$J$165,8,FALSE)="","",(VLOOKUP($B38,'S 2 H NET'!$B$6:$J$165,8,FALSE)))</f>
        <v>20</v>
      </c>
      <c r="S38" s="45">
        <f>IF(R38="","",SUM(Q38:R38))</f>
        <v>29</v>
      </c>
      <c r="T38" s="33" t="str">
        <f>IF(VLOOKUP($B38,'S 2 H BRUT'!$B$6:$J$165,9,FALSE)="","",(VLOOKUP($B38,'S 2 H BRUT'!$B$6:$J$165,9,FALSE)))</f>
        <v/>
      </c>
      <c r="U38" s="33" t="str">
        <f>IF(VLOOKUP($B38,'S 2 H NET'!$B$6:$J$165,9,FALSE)="","",(VLOOKUP($B38,'S 2 H NET'!$B$6:$J$165,9,FALSE)))</f>
        <v/>
      </c>
      <c r="V38" s="45" t="str">
        <f>IF(U38="","",SUM(T38:U38))</f>
        <v/>
      </c>
      <c r="W38" s="33">
        <f>IF(VLOOKUP($B38,'S 2 H BRUT'!$B$6:$M$165,10,FALSE)="","",(VLOOKUP($B38,'S 2 H BRUT'!$B$6:$M$165,10,FALSE)))</f>
        <v>17</v>
      </c>
      <c r="X38" s="33">
        <f>IF(VLOOKUP($B38,'S 2 H NET'!$B$6:$M$165,10,FALSE)="","",(VLOOKUP($B38,'S 2 H NET'!$B$6:$M$165,10,FALSE)))</f>
        <v>30</v>
      </c>
      <c r="Y38" s="45">
        <f>IF(X38="","",SUM(W38:X38))</f>
        <v>47</v>
      </c>
      <c r="Z38" s="33">
        <f>IF(VLOOKUP($B38,'S 2 H BRUT'!$B$6:$L$165,11,FALSE)="","",(VLOOKUP($B38,'S 2 H BRUT'!$B$6:$L$165,11,FALSE)))</f>
        <v>11</v>
      </c>
      <c r="AA38" s="33">
        <f>IF(VLOOKUP($B38,'S 2 H NET'!$B$6:$L$165,11,FALSE)="","",(VLOOKUP($B38,'S 2 H NET'!$B$6:$L$165,11,FALSE)))</f>
        <v>28</v>
      </c>
      <c r="AB38" s="45">
        <f>IF(AA38="","",SUM(Z38:AA38))</f>
        <v>39</v>
      </c>
      <c r="AC38" s="33" t="str">
        <f>IF(VLOOKUP($B38,'S 2 H BRUT'!$B$6:$M$165,12,FALSE)="","",(VLOOKUP($B38,'S 2 H BRUT'!$B$6:$M$165,12,FALSE)))</f>
        <v/>
      </c>
      <c r="AD38" s="33" t="str">
        <f>IF(VLOOKUP($B38,'S 2 H NET'!$B$6:$M$165,12,FALSE)="","",(VLOOKUP($B38,'S 2 H NET'!$B$6:$M$165,12,FALSE)))</f>
        <v/>
      </c>
      <c r="AE38" s="45" t="str">
        <f>IF(AD38="","",SUM(AC38:AD38))</f>
        <v/>
      </c>
      <c r="AF38" s="33" t="str">
        <f>IF(VLOOKUP($B38,'S 2 H BRUT'!$B$6:$N$165,13,FALSE)="","",(VLOOKUP($B38,'S 2 H BRUT'!$B$6:$N$165,13,FALSE)))</f>
        <v/>
      </c>
      <c r="AG38" s="33" t="str">
        <f>IF(VLOOKUP($B38,'S 2 H NET'!$B$6:$N$165,13,FALSE)="","",(VLOOKUP($B38,'S 2 H NET'!$B$6:$N$165,13,FALSE)))</f>
        <v/>
      </c>
      <c r="AH38" s="45" t="str">
        <f>IF(AG38="","",SUM(AF38:AG38))</f>
        <v/>
      </c>
      <c r="AI38" s="45">
        <f>SUM(G38,J38,M38,P38,S38,V38,Y38,AB38,AE38,AH38)</f>
        <v>217</v>
      </c>
      <c r="AJ38" s="46">
        <f>+COUNT(G38,J38,M38,P38,S38,V38,Y38,AB38,AE38,AH38)</f>
        <v>5</v>
      </c>
      <c r="AK38" s="46">
        <f>IF(AJ38&lt;6,0,+SMALL(($G38,$J38,$M38,$P38,$S38,$V38,$Y38,$AB38,$AE38,$AH38),1))</f>
        <v>0</v>
      </c>
      <c r="AL38" s="46">
        <f>IF(AJ38&lt;7,0,+SMALL(($G38,$J38,$M38,$P38,$S38,$V38,$Y38,$AB38,$AE38,$AH38),2))</f>
        <v>0</v>
      </c>
      <c r="AM38" s="46">
        <f>IF(AJ38&lt;8,0,+SMALL(($G38,$J38,$M38,$P38,$S38,$V38,$Y38,$AB38,$AE38,$AH38),3))</f>
        <v>0</v>
      </c>
      <c r="AN38" s="46">
        <f>IF(AJ38&lt;9,0,+SMALL(($G38,$J38,$M38,$P38,$S38,$V38,$Y38,$AB38,$AE38,$AH38),4))</f>
        <v>0</v>
      </c>
      <c r="AO38" s="46">
        <f>AI38-AK38-AL38-AM38-AN38</f>
        <v>217</v>
      </c>
      <c r="AP38" s="17">
        <f>RANK(AO38,$AO$6:$AO$165,0)</f>
        <v>33</v>
      </c>
    </row>
    <row r="39" spans="2:42" ht="14.4">
      <c r="B39" s="89" t="s">
        <v>396</v>
      </c>
      <c r="C39" s="33"/>
      <c r="D39" s="57" t="s">
        <v>79</v>
      </c>
      <c r="E39" s="33">
        <f>IF(VLOOKUP($B39,'S 2 H BRUT'!$B$6:$E$165,4,FALSE)="","",(VLOOKUP($B39,'S 2 H BRUT'!$B$6:$E$165,4,FALSE)))</f>
        <v>4</v>
      </c>
      <c r="F39" s="33">
        <f>IF(VLOOKUP($B39,'S 2 H NET'!$B$6:E$165,4,FALSE)="","",(VLOOKUP($B39,'S 2 H NET'!$B$6:$E$165,4,FALSE)))</f>
        <v>19</v>
      </c>
      <c r="G39" s="45">
        <f>IF(F39="","",SUM(E39:F39))</f>
        <v>23</v>
      </c>
      <c r="H39" s="33">
        <f>IF(VLOOKUP($B39,'S 2 H BRUT'!$B$6:$F$165,5,FALSE)="","",(VLOOKUP($B39,'S 2 H BRUT'!$B$6:$F$165,5,FALSE)))</f>
        <v>8</v>
      </c>
      <c r="I39" s="33">
        <f>IF(VLOOKUP($B39,'S 2 H NET'!$B$6:$F$165,5,FALSE)="","",(VLOOKUP($B39,'S 2 H NET'!$B$6:$F$165,5,FALSE)))</f>
        <v>36</v>
      </c>
      <c r="J39" s="45">
        <f>IF(I39="","",SUM(H39:I39))</f>
        <v>44</v>
      </c>
      <c r="K39" s="33" t="str">
        <f>IF(VLOOKUP($B39,'S 2 H BRUT'!$B$6:$G$165,6,FALSE)="","",(VLOOKUP($B39,'S 2 H BRUT'!$B$6:$G$165,6,FALSE)))</f>
        <v/>
      </c>
      <c r="L39" s="33" t="str">
        <f>IF(VLOOKUP($B39,'S 2 H NET'!$B$6:$G$165,6,FALSE)="","",(VLOOKUP($B39,'S 2 H NET'!$B$6:$G$165,6,FALSE)))</f>
        <v/>
      </c>
      <c r="M39" s="45" t="str">
        <f>IF(L39="","",SUM(K39:L39))</f>
        <v/>
      </c>
      <c r="N39" s="33">
        <f>IF(VLOOKUP($B39,'S 2 H BRUT'!$B$6:$H$165,7,FALSE)="","",(VLOOKUP($B39,'S 2 H BRUT'!$B$6:$H$165,7,FALSE)))</f>
        <v>6</v>
      </c>
      <c r="O39" s="33">
        <f>IF(VLOOKUP($B39,'S 2 H NET'!$B$6:$H$165,7,FALSE)="","",(VLOOKUP($B39,'S 2 H NET'!$B$6:$H$165,7,FALSE)))</f>
        <v>29</v>
      </c>
      <c r="P39" s="45">
        <f>IF(O39="","",SUM(N39:O39))</f>
        <v>35</v>
      </c>
      <c r="Q39" s="33">
        <f>IF(VLOOKUP($B39,'S 2 H BRUT'!$B$6:$J$165,8,FALSE)="","",(VLOOKUP($B39,'S 2 H BRUT'!$B$6:$J$165,8,FALSE)))</f>
        <v>13</v>
      </c>
      <c r="R39" s="33">
        <f>IF(VLOOKUP($B39,'S 2 H NET'!$B$6:$J$165,8,FALSE)="","",(VLOOKUP($B39,'S 2 H NET'!$B$6:$J$165,8,FALSE)))</f>
        <v>34</v>
      </c>
      <c r="S39" s="45">
        <f>IF(R39="","",SUM(Q39:R39))</f>
        <v>47</v>
      </c>
      <c r="T39" s="33" t="str">
        <f>IF(VLOOKUP($B39,'S 2 H BRUT'!$B$6:$J$165,9,FALSE)="","",(VLOOKUP($B39,'S 2 H BRUT'!$B$6:$J$165,9,FALSE)))</f>
        <v/>
      </c>
      <c r="U39" s="33" t="str">
        <f>IF(VLOOKUP($B39,'S 2 H NET'!$B$6:$J$165,9,FALSE)="","",(VLOOKUP($B39,'S 2 H NET'!$B$6:$J$165,9,FALSE)))</f>
        <v/>
      </c>
      <c r="V39" s="45" t="str">
        <f>IF(U39="","",SUM(T39:U39))</f>
        <v/>
      </c>
      <c r="W39" s="33">
        <f>IF(VLOOKUP($B39,'S 2 H BRUT'!$B$6:$M$165,10,FALSE)="","",(VLOOKUP($B39,'S 2 H BRUT'!$B$6:$M$165,10,FALSE)))</f>
        <v>8</v>
      </c>
      <c r="X39" s="33">
        <f>IF(VLOOKUP($B39,'S 2 H NET'!$B$6:$M$165,10,FALSE)="","",(VLOOKUP($B39,'S 2 H NET'!$B$6:$M$165,10,FALSE)))</f>
        <v>31</v>
      </c>
      <c r="Y39" s="45">
        <f>IF(X39="","",SUM(W39:X39))</f>
        <v>39</v>
      </c>
      <c r="Z39" s="33" t="str">
        <f>IF(VLOOKUP($B39,'S 2 H BRUT'!$B$6:$L$165,11,FALSE)="","",(VLOOKUP($B39,'S 2 H BRUT'!$B$6:$L$165,11,FALSE)))</f>
        <v/>
      </c>
      <c r="AA39" s="33" t="str">
        <f>IF(VLOOKUP($B39,'S 2 H NET'!$B$6:$L$165,11,FALSE)="","",(VLOOKUP($B39,'S 2 H NET'!$B$6:$L$165,11,FALSE)))</f>
        <v/>
      </c>
      <c r="AB39" s="45" t="str">
        <f>IF(AA39="","",SUM(Z39:AA39))</f>
        <v/>
      </c>
      <c r="AC39" s="33">
        <f>IF(VLOOKUP($B39,'S 2 H BRUT'!$B$6:$M$165,12,FALSE)="","",(VLOOKUP($B39,'S 2 H BRUT'!$B$6:$M$165,12,FALSE)))</f>
        <v>15</v>
      </c>
      <c r="AD39" s="33">
        <f>IF(VLOOKUP($B39,'S 2 H NET'!$B$6:$M$165,12,FALSE)="","",(VLOOKUP($B39,'S 2 H NET'!$B$6:$M$165,12,FALSE)))</f>
        <v>35</v>
      </c>
      <c r="AE39" s="45">
        <f>IF(AD39="","",SUM(AC39:AD39))</f>
        <v>50</v>
      </c>
      <c r="AF39" s="33" t="str">
        <f>IF(VLOOKUP($B39,'S 2 H BRUT'!$B$6:$N$165,13,FALSE)="","",(VLOOKUP($B39,'S 2 H BRUT'!$B$6:$N$165,13,FALSE)))</f>
        <v/>
      </c>
      <c r="AG39" s="33" t="str">
        <f>IF(VLOOKUP($B39,'S 2 H NET'!$B$6:$N$165,13,FALSE)="","",(VLOOKUP($B39,'S 2 H NET'!$B$6:$N$165,13,FALSE)))</f>
        <v/>
      </c>
      <c r="AH39" s="45" t="str">
        <f>IF(AG39="","",SUM(AF39:AG39))</f>
        <v/>
      </c>
      <c r="AI39" s="45">
        <f>SUM(G39,J39,M39,P39,S39,V39,Y39,AB39,AE39,AH39)</f>
        <v>238</v>
      </c>
      <c r="AJ39" s="46">
        <f>+COUNT(G39,J39,M39,P39,S39,V39,Y39,AB39,AE39,AH39)</f>
        <v>6</v>
      </c>
      <c r="AK39" s="46">
        <f>IF(AJ39&lt;6,0,+SMALL(($G39,$J39,$M39,$P39,$S39,$V39,$Y39,$AB39,$AE39,$AH39),1))</f>
        <v>23</v>
      </c>
      <c r="AL39" s="46">
        <f>IF(AJ39&lt;7,0,+SMALL(($G39,$J39,$M39,$P39,$S39,$V39,$Y39,$AB39,$AE39,$AH39),2))</f>
        <v>0</v>
      </c>
      <c r="AM39" s="46">
        <f>IF(AJ39&lt;8,0,+SMALL(($G39,$J39,$M39,$P39,$S39,$V39,$Y39,$AB39,$AE39,$AH39),3))</f>
        <v>0</v>
      </c>
      <c r="AN39" s="46">
        <f>IF(AJ39&lt;9,0,+SMALL(($G39,$J39,$M39,$P39,$S39,$V39,$Y39,$AB39,$AE39,$AH39),4))</f>
        <v>0</v>
      </c>
      <c r="AO39" s="46">
        <f>AI39-AK39-AL39-AM39-AN39</f>
        <v>215</v>
      </c>
      <c r="AP39" s="17">
        <f>RANK(AO39,$AO$6:$AO$165,0)</f>
        <v>34</v>
      </c>
    </row>
    <row r="40" spans="2:42" ht="14.4">
      <c r="B40" s="42" t="s">
        <v>161</v>
      </c>
      <c r="C40" s="33"/>
      <c r="D40" s="39" t="s">
        <v>7</v>
      </c>
      <c r="E40" s="33" t="str">
        <f>IF(VLOOKUP($B40,'S 2 H BRUT'!$B$6:$E$165,4,FALSE)="","",(VLOOKUP($B40,'S 2 H BRUT'!$B$6:$E$165,4,FALSE)))</f>
        <v/>
      </c>
      <c r="F40" s="33" t="str">
        <f>IF(VLOOKUP($B40,'S 2 H NET'!$B$6:E$165,4,FALSE)="","",(VLOOKUP($B40,'S 2 H NET'!$B$6:$E$165,4,FALSE)))</f>
        <v/>
      </c>
      <c r="G40" s="45" t="str">
        <f>IF(F40="","",SUM(E40:F40))</f>
        <v/>
      </c>
      <c r="H40" s="33">
        <f>IF(VLOOKUP($B40,'S 2 H BRUT'!$B$6:$F$165,5,FALSE)="","",(VLOOKUP($B40,'S 2 H BRUT'!$B$6:$F$165,5,FALSE)))</f>
        <v>5</v>
      </c>
      <c r="I40" s="33">
        <f>IF(VLOOKUP($B40,'S 2 H NET'!$B$6:$F$165,5,FALSE)="","",(VLOOKUP($B40,'S 2 H NET'!$B$6:$F$165,5,FALSE)))</f>
        <v>22</v>
      </c>
      <c r="J40" s="45">
        <f>IF(I40="","",SUM(H40:I40))</f>
        <v>27</v>
      </c>
      <c r="K40" s="33">
        <f>IF(VLOOKUP($B40,'S 2 H BRUT'!$B$6:$G$165,6,FALSE)="","",(VLOOKUP($B40,'S 2 H BRUT'!$B$6:$G$165,6,FALSE)))</f>
        <v>10</v>
      </c>
      <c r="L40" s="33">
        <f>IF(VLOOKUP($B40,'S 2 H NET'!$B$6:$G$165,6,FALSE)="","",(VLOOKUP($B40,'S 2 H NET'!$B$6:$G$165,6,FALSE)))</f>
        <v>33</v>
      </c>
      <c r="M40" s="45">
        <f>IF(L40="","",SUM(K40:L40))</f>
        <v>43</v>
      </c>
      <c r="N40" s="33">
        <f>IF(VLOOKUP($B40,'S 2 H BRUT'!$B$6:$H$165,7,FALSE)="","",(VLOOKUP($B40,'S 2 H BRUT'!$B$6:$H$165,7,FALSE)))</f>
        <v>17</v>
      </c>
      <c r="O40" s="33">
        <f>IF(VLOOKUP($B40,'S 2 H NET'!$B$6:$H$165,7,FALSE)="","",(VLOOKUP($B40,'S 2 H NET'!$B$6:$H$165,7,FALSE)))</f>
        <v>43</v>
      </c>
      <c r="P40" s="45">
        <f>IF(O40="","",SUM(N40:O40))</f>
        <v>60</v>
      </c>
      <c r="Q40" s="33">
        <f>IF(VLOOKUP($B40,'S 2 H BRUT'!$B$6:$J$165,8,FALSE)="","",(VLOOKUP($B40,'S 2 H BRUT'!$B$6:$J$165,8,FALSE)))</f>
        <v>10</v>
      </c>
      <c r="R40" s="33">
        <f>IF(VLOOKUP($B40,'S 2 H NET'!$B$6:$J$165,8,FALSE)="","",(VLOOKUP($B40,'S 2 H NET'!$B$6:$J$165,8,FALSE)))</f>
        <v>30</v>
      </c>
      <c r="S40" s="45">
        <f>IF(R40="","",SUM(Q40:R40))</f>
        <v>40</v>
      </c>
      <c r="T40" s="33">
        <f>IF(VLOOKUP($B40,'S 2 H BRUT'!$B$6:$J$165,9,FALSE)="","",(VLOOKUP($B40,'S 2 H BRUT'!$B$6:$J$165,9,FALSE)))</f>
        <v>6</v>
      </c>
      <c r="U40" s="33">
        <f>IF(VLOOKUP($B40,'S 2 H NET'!$B$6:$J$165,9,FALSE)="","",(VLOOKUP($B40,'S 2 H NET'!$B$6:$J$165,9,FALSE)))</f>
        <v>26</v>
      </c>
      <c r="V40" s="45">
        <f>IF(U40="","",SUM(T40:U40))</f>
        <v>32</v>
      </c>
      <c r="W40" s="33">
        <f>IF(VLOOKUP($B40,'S 2 H BRUT'!$B$6:$M$165,10,FALSE)="","",(VLOOKUP($B40,'S 2 H BRUT'!$B$6:$M$165,10,FALSE)))</f>
        <v>10</v>
      </c>
      <c r="X40" s="33">
        <f>IF(VLOOKUP($B40,'S 2 H NET'!$B$6:$M$165,10,FALSE)="","",(VLOOKUP($B40,'S 2 H NET'!$B$6:$M$165,10,FALSE)))</f>
        <v>27</v>
      </c>
      <c r="Y40" s="45">
        <f>IF(X40="","",SUM(W40:X40))</f>
        <v>37</v>
      </c>
      <c r="Z40" s="33">
        <f>IF(VLOOKUP($B40,'S 2 H BRUT'!$B$6:$L$165,11,FALSE)="","",(VLOOKUP($B40,'S 2 H BRUT'!$B$6:$L$165,11,FALSE)))</f>
        <v>8</v>
      </c>
      <c r="AA40" s="33">
        <f>IF(VLOOKUP($B40,'S 2 H NET'!$B$6:$L$165,11,FALSE)="","",(VLOOKUP($B40,'S 2 H NET'!$B$6:$L$165,11,FALSE)))</f>
        <v>24</v>
      </c>
      <c r="AB40" s="45">
        <f>IF(AA40="","",SUM(Z40:AA40))</f>
        <v>32</v>
      </c>
      <c r="AC40" s="33">
        <f>IF(VLOOKUP($B40,'S 2 H BRUT'!$B$6:$M$165,12,FALSE)="","",(VLOOKUP($B40,'S 2 H BRUT'!$B$6:$M$165,12,FALSE)))</f>
        <v>10</v>
      </c>
      <c r="AD40" s="33">
        <f>IF(VLOOKUP($B40,'S 2 H NET'!$B$6:$M$165,12,FALSE)="","",(VLOOKUP($B40,'S 2 H NET'!$B$6:$M$165,12,FALSE)))</f>
        <v>25</v>
      </c>
      <c r="AE40" s="45">
        <f>IF(AD40="","",SUM(AC40:AD40))</f>
        <v>35</v>
      </c>
      <c r="AF40" s="33" t="str">
        <f>IF(VLOOKUP($B40,'S 2 H BRUT'!$B$6:$N$165,13,FALSE)="","",(VLOOKUP($B40,'S 2 H BRUT'!$B$6:$N$165,13,FALSE)))</f>
        <v/>
      </c>
      <c r="AG40" s="33" t="str">
        <f>IF(VLOOKUP($B40,'S 2 H NET'!$B$6:$N$165,13,FALSE)="","",(VLOOKUP($B40,'S 2 H NET'!$B$6:$N$165,13,FALSE)))</f>
        <v/>
      </c>
      <c r="AH40" s="45" t="str">
        <f>IF(AG40="","",SUM(AF40:AG40))</f>
        <v/>
      </c>
      <c r="AI40" s="45">
        <f>SUM(G40,J40,M40,P40,S40,V40,Y40,AB40,AE40,AH40)</f>
        <v>306</v>
      </c>
      <c r="AJ40" s="46">
        <f>+COUNT(G40,J40,M40,P40,S40,V40,Y40,AB40,AE40,AH40)</f>
        <v>8</v>
      </c>
      <c r="AK40" s="46">
        <f>IF(AJ40&lt;6,0,+SMALL(($G40,$J40,$M40,$P40,$S40,$V40,$Y40,$AB40,$AE40,$AH40),1))</f>
        <v>27</v>
      </c>
      <c r="AL40" s="46">
        <f>IF(AJ40&lt;7,0,+SMALL(($G40,$J40,$M40,$P40,$S40,$V40,$Y40,$AB40,$AE40,$AH40),2))</f>
        <v>32</v>
      </c>
      <c r="AM40" s="46">
        <f>IF(AJ40&lt;8,0,+SMALL(($G40,$J40,$M40,$P40,$S40,$V40,$Y40,$AB40,$AE40,$AH40),3))</f>
        <v>32</v>
      </c>
      <c r="AN40" s="46">
        <f>IF(AJ40&lt;9,0,+SMALL(($G40,$J40,$M40,$P40,$S40,$V40,$Y40,$AB40,$AE40,$AH40),4))</f>
        <v>0</v>
      </c>
      <c r="AO40" s="46">
        <f>AI40-AK40-AL40-AM40-AN40</f>
        <v>215</v>
      </c>
      <c r="AP40" s="17">
        <f>RANK(AO40,$AO$6:$AO$165,0)</f>
        <v>34</v>
      </c>
    </row>
    <row r="41" spans="2:42" ht="14.4">
      <c r="B41" s="89" t="s">
        <v>257</v>
      </c>
      <c r="C41" s="33"/>
      <c r="D41" s="40" t="s">
        <v>18</v>
      </c>
      <c r="E41" s="33">
        <f>IF(VLOOKUP($B41,'S 2 H BRUT'!$B$6:$E$165,4,FALSE)="","",(VLOOKUP($B41,'S 2 H BRUT'!$B$6:$E$165,4,FALSE)))</f>
        <v>0</v>
      </c>
      <c r="F41" s="33">
        <f>IF(VLOOKUP($B41,'S 2 H NET'!$B$6:E$165,4,FALSE)="","",(VLOOKUP($B41,'S 2 H NET'!$B$6:$E$165,4,FALSE)))</f>
        <v>0</v>
      </c>
      <c r="G41" s="45">
        <f>IF(F41="","",SUM(E41:F41))</f>
        <v>0</v>
      </c>
      <c r="H41" s="33" t="str">
        <f>IF(VLOOKUP($B41,'S 2 H BRUT'!$B$6:$F$165,5,FALSE)="","",(VLOOKUP($B41,'S 2 H BRUT'!$B$6:$F$165,5,FALSE)))</f>
        <v/>
      </c>
      <c r="I41" s="33" t="str">
        <f>IF(VLOOKUP($B41,'S 2 H NET'!$B$6:$F$165,5,FALSE)="","",(VLOOKUP($B41,'S 2 H NET'!$B$6:$F$165,5,FALSE)))</f>
        <v/>
      </c>
      <c r="J41" s="45" t="str">
        <f>IF(I41="","",SUM(H41:I41))</f>
        <v/>
      </c>
      <c r="K41" s="33">
        <f>IF(VLOOKUP($B41,'S 2 H BRUT'!$B$6:$G$165,6,FALSE)="","",(VLOOKUP($B41,'S 2 H BRUT'!$B$6:$G$165,6,FALSE)))</f>
        <v>15</v>
      </c>
      <c r="L41" s="33">
        <f>IF(VLOOKUP($B41,'S 2 H NET'!$B$6:$G$165,6,FALSE)="","",(VLOOKUP($B41,'S 2 H NET'!$B$6:$G$165,6,FALSE)))</f>
        <v>28</v>
      </c>
      <c r="M41" s="45">
        <f>IF(L41="","",SUM(K41:L41))</f>
        <v>43</v>
      </c>
      <c r="N41" s="33">
        <f>IF(VLOOKUP($B41,'S 2 H BRUT'!$B$6:$H$165,7,FALSE)="","",(VLOOKUP($B41,'S 2 H BRUT'!$B$6:$H$165,7,FALSE)))</f>
        <v>11</v>
      </c>
      <c r="O41" s="33">
        <f>IF(VLOOKUP($B41,'S 2 H NET'!$B$6:$H$165,7,FALSE)="","",(VLOOKUP($B41,'S 2 H NET'!$B$6:$H$165,7,FALSE)))</f>
        <v>25</v>
      </c>
      <c r="P41" s="45">
        <f>IF(O41="","",SUM(N41:O41))</f>
        <v>36</v>
      </c>
      <c r="Q41" s="33">
        <f>IF(VLOOKUP($B41,'S 2 H BRUT'!$B$6:$J$165,8,FALSE)="","",(VLOOKUP($B41,'S 2 H BRUT'!$B$6:$J$165,8,FALSE)))</f>
        <v>20</v>
      </c>
      <c r="R41" s="33">
        <f>IF(VLOOKUP($B41,'S 2 H NET'!$B$6:$J$165,8,FALSE)="","",(VLOOKUP($B41,'S 2 H NET'!$B$6:$J$165,8,FALSE)))</f>
        <v>35</v>
      </c>
      <c r="S41" s="45">
        <f>IF(R41="","",SUM(Q41:R41))</f>
        <v>55</v>
      </c>
      <c r="T41" s="33">
        <f>IF(VLOOKUP($B41,'S 2 H BRUT'!$B$6:$J$165,9,FALSE)="","",(VLOOKUP($B41,'S 2 H BRUT'!$B$6:$J$165,9,FALSE)))</f>
        <v>13</v>
      </c>
      <c r="U41" s="33">
        <f>IF(VLOOKUP($B41,'S 2 H NET'!$B$6:$J$165,9,FALSE)="","",(VLOOKUP($B41,'S 2 H NET'!$B$6:$J$165,9,FALSE)))</f>
        <v>24</v>
      </c>
      <c r="V41" s="45">
        <f>IF(U41="","",SUM(T41:U41))</f>
        <v>37</v>
      </c>
      <c r="W41" s="33" t="str">
        <f>IF(VLOOKUP($B41,'S 2 H BRUT'!$B$6:$M$165,10,FALSE)="","",(VLOOKUP($B41,'S 2 H BRUT'!$B$6:$M$165,10,FALSE)))</f>
        <v/>
      </c>
      <c r="X41" s="33" t="str">
        <f>IF(VLOOKUP($B41,'S 2 H NET'!$B$6:$M$165,10,FALSE)="","",(VLOOKUP($B41,'S 2 H NET'!$B$6:$M$165,10,FALSE)))</f>
        <v/>
      </c>
      <c r="Y41" s="45" t="str">
        <f>IF(X41="","",SUM(W41:X41))</f>
        <v/>
      </c>
      <c r="Z41" s="33">
        <f>IF(VLOOKUP($B41,'S 2 H BRUT'!$B$6:$L$165,11,FALSE)="","",(VLOOKUP($B41,'S 2 H BRUT'!$B$6:$L$165,11,FALSE)))</f>
        <v>15</v>
      </c>
      <c r="AA41" s="33">
        <f>IF(VLOOKUP($B41,'S 2 H NET'!$B$6:$L$165,11,FALSE)="","",(VLOOKUP($B41,'S 2 H NET'!$B$6:$L$165,11,FALSE)))</f>
        <v>28</v>
      </c>
      <c r="AB41" s="45">
        <f>IF(AA41="","",SUM(Z41:AA41))</f>
        <v>43</v>
      </c>
      <c r="AC41" s="33">
        <f>IF(VLOOKUP($B41,'S 2 H BRUT'!$B$6:$M$165,12,FALSE)="","",(VLOOKUP($B41,'S 2 H BRUT'!$B$6:$M$165,12,FALSE)))</f>
        <v>12</v>
      </c>
      <c r="AD41" s="33">
        <f>IF(VLOOKUP($B41,'S 2 H NET'!$B$6:$M$165,12,FALSE)="","",(VLOOKUP($B41,'S 2 H NET'!$B$6:$M$165,12,FALSE)))</f>
        <v>23</v>
      </c>
      <c r="AE41" s="45">
        <f>IF(AD41="","",SUM(AC41:AD41))</f>
        <v>35</v>
      </c>
      <c r="AF41" s="33" t="str">
        <f>IF(VLOOKUP($B41,'S 2 H BRUT'!$B$6:$N$165,13,FALSE)="","",(VLOOKUP($B41,'S 2 H BRUT'!$B$6:$N$165,13,FALSE)))</f>
        <v/>
      </c>
      <c r="AG41" s="33" t="str">
        <f>IF(VLOOKUP($B41,'S 2 H NET'!$B$6:$N$165,13,FALSE)="","",(VLOOKUP($B41,'S 2 H NET'!$B$6:$N$165,13,FALSE)))</f>
        <v/>
      </c>
      <c r="AH41" s="45" t="str">
        <f>IF(AG41="","",SUM(AF41:AG41))</f>
        <v/>
      </c>
      <c r="AI41" s="45">
        <f>SUM(G41,J41,M41,P41,S41,V41,Y41,AB41,AE41,AH41)</f>
        <v>249</v>
      </c>
      <c r="AJ41" s="46">
        <f>+COUNT(G41,J41,M41,P41,S41,V41,Y41,AB41,AE41,AH41)</f>
        <v>7</v>
      </c>
      <c r="AK41" s="46">
        <f>IF(AJ41&lt;6,0,+SMALL(($G41,$J41,$M41,$P41,$S41,$V41,$Y41,$AB41,$AE41,$AH41),1))</f>
        <v>0</v>
      </c>
      <c r="AL41" s="46">
        <f>IF(AJ41&lt;7,0,+SMALL(($G41,$J41,$M41,$P41,$S41,$V41,$Y41,$AB41,$AE41,$AH41),2))</f>
        <v>35</v>
      </c>
      <c r="AM41" s="46">
        <f>IF(AJ41&lt;8,0,+SMALL(($G41,$J41,$M41,$P41,$S41,$V41,$Y41,$AB41,$AE41,$AH41),3))</f>
        <v>0</v>
      </c>
      <c r="AN41" s="46">
        <f>IF(AJ41&lt;9,0,+SMALL(($G41,$J41,$M41,$P41,$S41,$V41,$Y41,$AB41,$AE41,$AH41),4))</f>
        <v>0</v>
      </c>
      <c r="AO41" s="46">
        <f>AI41-AK41-AL41-AM41-AN41</f>
        <v>214</v>
      </c>
      <c r="AP41" s="17">
        <f>RANK(AO41,$AO$6:$AO$165,0)</f>
        <v>36</v>
      </c>
    </row>
    <row r="42" spans="2:42" ht="14.4">
      <c r="B42" s="89" t="s">
        <v>304</v>
      </c>
      <c r="C42" s="33"/>
      <c r="D42" s="38" t="s">
        <v>33</v>
      </c>
      <c r="E42" s="33">
        <f>IF(VLOOKUP($B42,'S 2 H BRUT'!$B$6:$E$165,4,FALSE)="","",(VLOOKUP($B42,'S 2 H BRUT'!$B$6:$E$165,4,FALSE)))</f>
        <v>13</v>
      </c>
      <c r="F42" s="33">
        <f>IF(VLOOKUP($B42,'S 2 H NET'!$B$6:E$165,4,FALSE)="","",(VLOOKUP($B42,'S 2 H NET'!$B$6:$E$165,4,FALSE)))</f>
        <v>28</v>
      </c>
      <c r="G42" s="45">
        <f>IF(F42="","",SUM(E42:F42))</f>
        <v>41</v>
      </c>
      <c r="H42" s="33">
        <f>IF(VLOOKUP($B42,'S 2 H BRUT'!$B$6:$F$165,5,FALSE)="","",(VLOOKUP($B42,'S 2 H BRUT'!$B$6:$F$165,5,FALSE)))</f>
        <v>5</v>
      </c>
      <c r="I42" s="33">
        <f>IF(VLOOKUP($B42,'S 2 H NET'!$B$6:$F$165,5,FALSE)="","",(VLOOKUP($B42,'S 2 H NET'!$B$6:$F$165,5,FALSE)))</f>
        <v>22</v>
      </c>
      <c r="J42" s="45">
        <f>IF(I42="","",SUM(H42:I42))</f>
        <v>27</v>
      </c>
      <c r="K42" s="33">
        <f>IF(VLOOKUP($B42,'S 2 H BRUT'!$B$6:$G$165,6,FALSE)="","",(VLOOKUP($B42,'S 2 H BRUT'!$B$6:$G$165,6,FALSE)))</f>
        <v>8</v>
      </c>
      <c r="L42" s="33">
        <f>IF(VLOOKUP($B42,'S 2 H NET'!$B$6:$G$165,6,FALSE)="","",(VLOOKUP($B42,'S 2 H NET'!$B$6:$G$165,6,FALSE)))</f>
        <v>24</v>
      </c>
      <c r="M42" s="45">
        <f>IF(L42="","",SUM(K42:L42))</f>
        <v>32</v>
      </c>
      <c r="N42" s="33">
        <f>IF(VLOOKUP($B42,'S 2 H BRUT'!$B$6:$H$165,7,FALSE)="","",(VLOOKUP($B42,'S 2 H BRUT'!$B$6:$H$165,7,FALSE)))</f>
        <v>7</v>
      </c>
      <c r="O42" s="33">
        <f>IF(VLOOKUP($B42,'S 2 H NET'!$B$6:$H$165,7,FALSE)="","",(VLOOKUP($B42,'S 2 H NET'!$B$6:$H$165,7,FALSE)))</f>
        <v>24</v>
      </c>
      <c r="P42" s="45">
        <f>IF(O42="","",SUM(N42:O42))</f>
        <v>31</v>
      </c>
      <c r="Q42" s="33" t="str">
        <f>IF(VLOOKUP($B42,'S 2 H BRUT'!$B$6:$J$165,8,FALSE)="","",(VLOOKUP($B42,'S 2 H BRUT'!$B$6:$J$165,8,FALSE)))</f>
        <v/>
      </c>
      <c r="R42" s="33" t="str">
        <f>IF(VLOOKUP($B42,'S 2 H NET'!$B$6:$J$165,8,FALSE)="","",(VLOOKUP($B42,'S 2 H NET'!$B$6:$J$165,8,FALSE)))</f>
        <v/>
      </c>
      <c r="S42" s="45" t="str">
        <f>IF(R42="","",SUM(Q42:R42))</f>
        <v/>
      </c>
      <c r="T42" s="33">
        <f>IF(VLOOKUP($B42,'S 2 H BRUT'!$B$6:$J$165,9,FALSE)="","",(VLOOKUP($B42,'S 2 H BRUT'!$B$6:$J$165,9,FALSE)))</f>
        <v>13</v>
      </c>
      <c r="U42" s="33">
        <f>IF(VLOOKUP($B42,'S 2 H NET'!$B$6:$J$165,9,FALSE)="","",(VLOOKUP($B42,'S 2 H NET'!$B$6:$J$165,9,FALSE)))</f>
        <v>31</v>
      </c>
      <c r="V42" s="45">
        <f>IF(U42="","",SUM(T42:U42))</f>
        <v>44</v>
      </c>
      <c r="W42" s="33" t="str">
        <f>IF(VLOOKUP($B42,'S 2 H BRUT'!$B$6:$M$165,10,FALSE)="","",(VLOOKUP($B42,'S 2 H BRUT'!$B$6:$M$165,10,FALSE)))</f>
        <v/>
      </c>
      <c r="X42" s="33" t="str">
        <f>IF(VLOOKUP($B42,'S 2 H NET'!$B$6:$M$165,10,FALSE)="","",(VLOOKUP($B42,'S 2 H NET'!$B$6:$M$165,10,FALSE)))</f>
        <v/>
      </c>
      <c r="Y42" s="45" t="str">
        <f>IF(X42="","",SUM(W42:X42))</f>
        <v/>
      </c>
      <c r="Z42" s="33">
        <f>IF(VLOOKUP($B42,'S 2 H BRUT'!$B$6:$L$165,11,FALSE)="","",(VLOOKUP($B42,'S 2 H BRUT'!$B$6:$L$165,11,FALSE)))</f>
        <v>15</v>
      </c>
      <c r="AA42" s="33">
        <f>IF(VLOOKUP($B42,'S 2 H NET'!$B$6:$L$165,11,FALSE)="","",(VLOOKUP($B42,'S 2 H NET'!$B$6:$L$165,11,FALSE)))</f>
        <v>33</v>
      </c>
      <c r="AB42" s="45">
        <f>IF(AA42="","",SUM(Z42:AA42))</f>
        <v>48</v>
      </c>
      <c r="AC42" s="33">
        <f>IF(VLOOKUP($B42,'S 2 H BRUT'!$B$6:$M$165,12,FALSE)="","",(VLOOKUP($B42,'S 2 H BRUT'!$B$6:$M$165,12,FALSE)))</f>
        <v>14</v>
      </c>
      <c r="AD42" s="33">
        <f>IF(VLOOKUP($B42,'S 2 H NET'!$B$6:$M$165,12,FALSE)="","",(VLOOKUP($B42,'S 2 H NET'!$B$6:$M$165,12,FALSE)))</f>
        <v>34</v>
      </c>
      <c r="AE42" s="45">
        <f>IF(AD42="","",SUM(AC42:AD42))</f>
        <v>48</v>
      </c>
      <c r="AF42" s="33" t="str">
        <f>IF(VLOOKUP($B42,'S 2 H BRUT'!$B$6:$N$165,13,FALSE)="","",(VLOOKUP($B42,'S 2 H BRUT'!$B$6:$N$165,13,FALSE)))</f>
        <v/>
      </c>
      <c r="AG42" s="33" t="str">
        <f>IF(VLOOKUP($B42,'S 2 H NET'!$B$6:$N$165,13,FALSE)="","",(VLOOKUP($B42,'S 2 H NET'!$B$6:$N$165,13,FALSE)))</f>
        <v/>
      </c>
      <c r="AH42" s="45" t="str">
        <f>IF(AG42="","",SUM(AF42:AG42))</f>
        <v/>
      </c>
      <c r="AI42" s="45">
        <f>SUM(G42,J42,M42,P42,S42,V42,Y42,AB42,AE42,AH42)</f>
        <v>271</v>
      </c>
      <c r="AJ42" s="46">
        <f>+COUNT(G42,J42,M42,P42,S42,V42,Y42,AB42,AE42,AH42)</f>
        <v>7</v>
      </c>
      <c r="AK42" s="46">
        <f>IF(AJ42&lt;6,0,+SMALL(($G42,$J42,$M42,$P42,$S42,$V42,$Y42,$AB42,$AE42,$AH42),1))</f>
        <v>27</v>
      </c>
      <c r="AL42" s="46">
        <f>IF(AJ42&lt;7,0,+SMALL(($G42,$J42,$M42,$P42,$S42,$V42,$Y42,$AB42,$AE42,$AH42),2))</f>
        <v>31</v>
      </c>
      <c r="AM42" s="46">
        <f>IF(AJ42&lt;8,0,+SMALL(($G42,$J42,$M42,$P42,$S42,$V42,$Y42,$AB42,$AE42,$AH42),3))</f>
        <v>0</v>
      </c>
      <c r="AN42" s="46">
        <f>IF(AJ42&lt;9,0,+SMALL(($G42,$J42,$M42,$P42,$S42,$V42,$Y42,$AB42,$AE42,$AH42),4))</f>
        <v>0</v>
      </c>
      <c r="AO42" s="46">
        <f>AI42-AK42-AL42-AM42-AN42</f>
        <v>213</v>
      </c>
      <c r="AP42" s="17">
        <f>RANK(AO42,$AO$6:$AO$165,0)</f>
        <v>37</v>
      </c>
    </row>
    <row r="43" spans="2:42" ht="14.4">
      <c r="B43" s="89" t="s">
        <v>239</v>
      </c>
      <c r="C43" s="43"/>
      <c r="D43" s="90" t="s">
        <v>146</v>
      </c>
      <c r="E43" s="33" t="str">
        <f>IF(VLOOKUP($B43,'S 2 H BRUT'!$B$6:$E$165,4,FALSE)="","",(VLOOKUP($B43,'S 2 H BRUT'!$B$6:$E$165,4,FALSE)))</f>
        <v/>
      </c>
      <c r="F43" s="33" t="str">
        <f>IF(VLOOKUP($B43,'S 2 H NET'!$B$6:E$165,4,FALSE)="","",(VLOOKUP($B43,'S 2 H NET'!$B$6:$E$165,4,FALSE)))</f>
        <v/>
      </c>
      <c r="G43" s="45" t="str">
        <f>IF(F43="","",SUM(E43:F43))</f>
        <v/>
      </c>
      <c r="H43" s="33">
        <f>IF(VLOOKUP($B43,'S 2 H BRUT'!$B$6:$F$165,5,FALSE)="","",(VLOOKUP($B43,'S 2 H BRUT'!$B$6:$F$165,5,FALSE)))</f>
        <v>14</v>
      </c>
      <c r="I43" s="33">
        <f>IF(VLOOKUP($B43,'S 2 H NET'!$B$6:$F$165,5,FALSE)="","",(VLOOKUP($B43,'S 2 H NET'!$B$6:$F$165,5,FALSE)))</f>
        <v>32</v>
      </c>
      <c r="J43" s="45">
        <f>IF(I43="","",SUM(H43:I43))</f>
        <v>46</v>
      </c>
      <c r="K43" s="33">
        <f>IF(VLOOKUP($B43,'S 2 H BRUT'!$B$6:$G$165,6,FALSE)="","",(VLOOKUP($B43,'S 2 H BRUT'!$B$6:$G$165,6,FALSE)))</f>
        <v>10</v>
      </c>
      <c r="L43" s="33">
        <f>IF(VLOOKUP($B43,'S 2 H NET'!$B$6:$G$165,6,FALSE)="","",(VLOOKUP($B43,'S 2 H NET'!$B$6:$G$165,6,FALSE)))</f>
        <v>26</v>
      </c>
      <c r="M43" s="45">
        <f>IF(L43="","",SUM(K43:L43))</f>
        <v>36</v>
      </c>
      <c r="N43" s="33">
        <f>IF(VLOOKUP($B43,'S 2 H BRUT'!$B$6:$H$165,7,FALSE)="","",(VLOOKUP($B43,'S 2 H BRUT'!$B$6:$H$165,7,FALSE)))</f>
        <v>17</v>
      </c>
      <c r="O43" s="33">
        <f>IF(VLOOKUP($B43,'S 2 H NET'!$B$6:$H$165,7,FALSE)="","",(VLOOKUP($B43,'S 2 H NET'!$B$6:$H$165,7,FALSE)))</f>
        <v>37</v>
      </c>
      <c r="P43" s="45">
        <f>IF(O43="","",SUM(N43:O43))</f>
        <v>54</v>
      </c>
      <c r="Q43" s="33">
        <f>IF(VLOOKUP($B43,'S 2 H BRUT'!$B$6:$J$165,8,FALSE)="","",(VLOOKUP($B43,'S 2 H BRUT'!$B$6:$J$165,8,FALSE)))</f>
        <v>9</v>
      </c>
      <c r="R43" s="33">
        <f>IF(VLOOKUP($B43,'S 2 H NET'!$B$6:$J$165,8,FALSE)="","",(VLOOKUP($B43,'S 2 H NET'!$B$6:$J$165,8,FALSE)))</f>
        <v>27</v>
      </c>
      <c r="S43" s="45">
        <f>IF(R43="","",SUM(Q43:R43))</f>
        <v>36</v>
      </c>
      <c r="T43" s="33">
        <f>IF(VLOOKUP($B43,'S 2 H BRUT'!$B$6:$J$165,9,FALSE)="","",(VLOOKUP($B43,'S 2 H BRUT'!$B$6:$J$165,9,FALSE)))</f>
        <v>13</v>
      </c>
      <c r="U43" s="33">
        <f>IF(VLOOKUP($B43,'S 2 H NET'!$B$6:$J$165,9,FALSE)="","",(VLOOKUP($B43,'S 2 H NET'!$B$6:$J$165,9,FALSE)))</f>
        <v>28</v>
      </c>
      <c r="V43" s="45">
        <f>IF(U43="","",SUM(T43:U43))</f>
        <v>41</v>
      </c>
      <c r="W43" s="33" t="str">
        <f>IF(VLOOKUP($B43,'S 2 H BRUT'!$B$6:$M$165,10,FALSE)="","",(VLOOKUP($B43,'S 2 H BRUT'!$B$6:$M$165,10,FALSE)))</f>
        <v/>
      </c>
      <c r="X43" s="33" t="str">
        <f>IF(VLOOKUP($B43,'S 2 H NET'!$B$6:$M$165,10,FALSE)="","",(VLOOKUP($B43,'S 2 H NET'!$B$6:$M$165,10,FALSE)))</f>
        <v/>
      </c>
      <c r="Y43" s="45" t="str">
        <f>IF(X43="","",SUM(W43:X43))</f>
        <v/>
      </c>
      <c r="Z43" s="33" t="str">
        <f>IF(VLOOKUP($B43,'S 2 H BRUT'!$B$6:$L$165,11,FALSE)="","",(VLOOKUP($B43,'S 2 H BRUT'!$B$6:$L$165,11,FALSE)))</f>
        <v/>
      </c>
      <c r="AA43" s="33" t="str">
        <f>IF(VLOOKUP($B43,'S 2 H NET'!$B$6:$L$165,11,FALSE)="","",(VLOOKUP($B43,'S 2 H NET'!$B$6:$L$165,11,FALSE)))</f>
        <v/>
      </c>
      <c r="AB43" s="45" t="str">
        <f>IF(AA43="","",SUM(Z43:AA43))</f>
        <v/>
      </c>
      <c r="AC43" s="33" t="str">
        <f>IF(VLOOKUP($B43,'S 2 H BRUT'!$B$6:$M$165,12,FALSE)="","",(VLOOKUP($B43,'S 2 H BRUT'!$B$6:$M$165,12,FALSE)))</f>
        <v/>
      </c>
      <c r="AD43" s="33" t="str">
        <f>IF(VLOOKUP($B43,'S 2 H NET'!$B$6:$M$165,12,FALSE)="","",(VLOOKUP($B43,'S 2 H NET'!$B$6:$M$165,12,FALSE)))</f>
        <v/>
      </c>
      <c r="AE43" s="45" t="str">
        <f>IF(AD43="","",SUM(AC43:AD43))</f>
        <v/>
      </c>
      <c r="AF43" s="33" t="str">
        <f>IF(VLOOKUP($B43,'S 2 H BRUT'!$B$6:$N$165,13,FALSE)="","",(VLOOKUP($B43,'S 2 H BRUT'!$B$6:$N$165,13,FALSE)))</f>
        <v/>
      </c>
      <c r="AG43" s="33" t="str">
        <f>IF(VLOOKUP($B43,'S 2 H NET'!$B$6:$N$165,13,FALSE)="","",(VLOOKUP($B43,'S 2 H NET'!$B$6:$N$165,13,FALSE)))</f>
        <v/>
      </c>
      <c r="AH43" s="45" t="str">
        <f>IF(AG43="","",SUM(AF43:AG43))</f>
        <v/>
      </c>
      <c r="AI43" s="45">
        <f>SUM(G43,J43,M43,P43,S43,V43,Y43,AB43,AE43,AH43)</f>
        <v>213</v>
      </c>
      <c r="AJ43" s="46">
        <f>+COUNT(G43,J43,M43,P43,S43,V43,Y43,AB43,AE43,AH43)</f>
        <v>5</v>
      </c>
      <c r="AK43" s="46">
        <f>IF(AJ43&lt;6,0,+SMALL(($G43,$J43,$M43,$P43,$S43,$V43,$Y43,$AB43,$AE43,$AH43),1))</f>
        <v>0</v>
      </c>
      <c r="AL43" s="46">
        <f>IF(AJ43&lt;7,0,+SMALL(($G43,$J43,$M43,$P43,$S43,$V43,$Y43,$AB43,$AE43,$AH43),2))</f>
        <v>0</v>
      </c>
      <c r="AM43" s="46">
        <f>IF(AJ43&lt;8,0,+SMALL(($G43,$J43,$M43,$P43,$S43,$V43,$Y43,$AB43,$AE43,$AH43),3))</f>
        <v>0</v>
      </c>
      <c r="AN43" s="46">
        <f>IF(AJ43&lt;9,0,+SMALL(($G43,$J43,$M43,$P43,$S43,$V43,$Y43,$AB43,$AE43,$AH43),4))</f>
        <v>0</v>
      </c>
      <c r="AO43" s="46">
        <f>AI43-AK43-AL43-AM43-AN43</f>
        <v>213</v>
      </c>
      <c r="AP43" s="17">
        <f>RANK(AO43,$AO$6:$AO$165,0)</f>
        <v>37</v>
      </c>
    </row>
    <row r="44" spans="2:42" ht="14.4">
      <c r="B44" s="89" t="s">
        <v>264</v>
      </c>
      <c r="C44" s="33"/>
      <c r="D44" s="41" t="s">
        <v>35</v>
      </c>
      <c r="E44" s="33">
        <f>IF(VLOOKUP($B44,'S 2 H BRUT'!$B$6:$E$165,4,FALSE)="","",(VLOOKUP($B44,'S 2 H BRUT'!$B$6:$E$165,4,FALSE)))</f>
        <v>11</v>
      </c>
      <c r="F44" s="33">
        <f>IF(VLOOKUP($B44,'S 2 H NET'!$B$6:E$165,4,FALSE)="","",(VLOOKUP($B44,'S 2 H NET'!$B$6:$E$165,4,FALSE)))</f>
        <v>25</v>
      </c>
      <c r="G44" s="45">
        <f>IF(F44="","",SUM(E44:F44))</f>
        <v>36</v>
      </c>
      <c r="H44" s="33">
        <f>IF(VLOOKUP($B44,'S 2 H BRUT'!$B$6:$F$165,5,FALSE)="","",(VLOOKUP($B44,'S 2 H BRUT'!$B$6:$F$165,5,FALSE)))</f>
        <v>15</v>
      </c>
      <c r="I44" s="33">
        <f>IF(VLOOKUP($B44,'S 2 H NET'!$B$6:$F$165,5,FALSE)="","",(VLOOKUP($B44,'S 2 H NET'!$B$6:$F$165,5,FALSE)))</f>
        <v>28</v>
      </c>
      <c r="J44" s="45">
        <f>IF(I44="","",SUM(H44:I44))</f>
        <v>43</v>
      </c>
      <c r="K44" s="33">
        <f>IF(VLOOKUP($B44,'S 2 H BRUT'!$B$6:$G$165,6,FALSE)="","",(VLOOKUP($B44,'S 2 H BRUT'!$B$6:$G$165,6,FALSE)))</f>
        <v>13</v>
      </c>
      <c r="L44" s="33">
        <f>IF(VLOOKUP($B44,'S 2 H NET'!$B$6:$G$165,6,FALSE)="","",(VLOOKUP($B44,'S 2 H NET'!$B$6:$G$165,6,FALSE)))</f>
        <v>27</v>
      </c>
      <c r="M44" s="45">
        <f>IF(L44="","",SUM(K44:L44))</f>
        <v>40</v>
      </c>
      <c r="N44" s="33">
        <f>IF(VLOOKUP($B44,'S 2 H BRUT'!$B$6:$H$165,7,FALSE)="","",(VLOOKUP($B44,'S 2 H BRUT'!$B$6:$H$165,7,FALSE)))</f>
        <v>13</v>
      </c>
      <c r="O44" s="33">
        <f>IF(VLOOKUP($B44,'S 2 H NET'!$B$6:$H$165,7,FALSE)="","",(VLOOKUP($B44,'S 2 H NET'!$B$6:$H$165,7,FALSE)))</f>
        <v>33</v>
      </c>
      <c r="P44" s="45">
        <f>IF(O44="","",SUM(N44:O44))</f>
        <v>46</v>
      </c>
      <c r="Q44" s="33" t="str">
        <f>IF(VLOOKUP($B44,'S 2 H BRUT'!$B$6:$J$165,8,FALSE)="","",(VLOOKUP($B44,'S 2 H BRUT'!$B$6:$J$165,8,FALSE)))</f>
        <v/>
      </c>
      <c r="R44" s="33" t="str">
        <f>IF(VLOOKUP($B44,'S 2 H NET'!$B$6:$J$165,8,FALSE)="","",(VLOOKUP($B44,'S 2 H NET'!$B$6:$J$165,8,FALSE)))</f>
        <v/>
      </c>
      <c r="S44" s="45" t="str">
        <f>IF(R44="","",SUM(Q44:R44))</f>
        <v/>
      </c>
      <c r="T44" s="33" t="str">
        <f>IF(VLOOKUP($B44,'S 2 H BRUT'!$B$6:$J$165,9,FALSE)="","",(VLOOKUP($B44,'S 2 H BRUT'!$B$6:$J$165,9,FALSE)))</f>
        <v/>
      </c>
      <c r="U44" s="33" t="str">
        <f>IF(VLOOKUP($B44,'S 2 H NET'!$B$6:$J$165,9,FALSE)="","",(VLOOKUP($B44,'S 2 H NET'!$B$6:$J$165,9,FALSE)))</f>
        <v/>
      </c>
      <c r="V44" s="45" t="str">
        <f>IF(U44="","",SUM(T44:U44))</f>
        <v/>
      </c>
      <c r="W44" s="33">
        <f>IF(VLOOKUP($B44,'S 2 H BRUT'!$B$6:$M$165,10,FALSE)="","",(VLOOKUP($B44,'S 2 H BRUT'!$B$6:$M$165,10,FALSE)))</f>
        <v>16</v>
      </c>
      <c r="X44" s="33">
        <f>IF(VLOOKUP($B44,'S 2 H NET'!$B$6:$M$165,10,FALSE)="","",(VLOOKUP($B44,'S 2 H NET'!$B$6:$M$165,10,FALSE)))</f>
        <v>30</v>
      </c>
      <c r="Y44" s="45">
        <f>IF(X44="","",SUM(W44:X44))</f>
        <v>46</v>
      </c>
      <c r="Z44" s="33" t="str">
        <f>IF(VLOOKUP($B44,'S 2 H BRUT'!$B$6:$L$165,11,FALSE)="","",(VLOOKUP($B44,'S 2 H BRUT'!$B$6:$L$165,11,FALSE)))</f>
        <v/>
      </c>
      <c r="AA44" s="33" t="str">
        <f>IF(VLOOKUP($B44,'S 2 H NET'!$B$6:$L$165,11,FALSE)="","",(VLOOKUP($B44,'S 2 H NET'!$B$6:$L$165,11,FALSE)))</f>
        <v/>
      </c>
      <c r="AB44" s="45" t="str">
        <f>IF(AA44="","",SUM(Z44:AA44))</f>
        <v/>
      </c>
      <c r="AC44" s="33" t="str">
        <f>IF(VLOOKUP($B44,'S 2 H BRUT'!$B$6:$M$165,12,FALSE)="","",(VLOOKUP($B44,'S 2 H BRUT'!$B$6:$M$165,12,FALSE)))</f>
        <v/>
      </c>
      <c r="AD44" s="33" t="str">
        <f>IF(VLOOKUP($B44,'S 2 H NET'!$B$6:$M$165,12,FALSE)="","",(VLOOKUP($B44,'S 2 H NET'!$B$6:$M$165,12,FALSE)))</f>
        <v/>
      </c>
      <c r="AE44" s="45" t="str">
        <f>IF(AD44="","",SUM(AC44:AD44))</f>
        <v/>
      </c>
      <c r="AF44" s="33" t="str">
        <f>IF(VLOOKUP($B44,'S 2 H BRUT'!$B$6:$N$165,13,FALSE)="","",(VLOOKUP($B44,'S 2 H BRUT'!$B$6:$N$165,13,FALSE)))</f>
        <v/>
      </c>
      <c r="AG44" s="33" t="str">
        <f>IF(VLOOKUP($B44,'S 2 H NET'!$B$6:$N$165,13,FALSE)="","",(VLOOKUP($B44,'S 2 H NET'!$B$6:$N$165,13,FALSE)))</f>
        <v/>
      </c>
      <c r="AH44" s="45" t="str">
        <f>IF(AG44="","",SUM(AF44:AG44))</f>
        <v/>
      </c>
      <c r="AI44" s="45">
        <f>SUM(G44,J44,M44,P44,S44,V44,Y44,AB44,AE44,AH44)</f>
        <v>211</v>
      </c>
      <c r="AJ44" s="46">
        <f>+COUNT(G44,J44,M44,P44,S44,V44,Y44,AB44,AE44,AH44)</f>
        <v>5</v>
      </c>
      <c r="AK44" s="46">
        <f>IF(AJ44&lt;6,0,+SMALL(($G44,$J44,$M44,$P44,$S44,$V44,$Y44,$AB44,$AE44,$AH44),1))</f>
        <v>0</v>
      </c>
      <c r="AL44" s="46">
        <f>IF(AJ44&lt;7,0,+SMALL(($G44,$J44,$M44,$P44,$S44,$V44,$Y44,$AB44,$AE44,$AH44),2))</f>
        <v>0</v>
      </c>
      <c r="AM44" s="46">
        <f>IF(AJ44&lt;8,0,+SMALL(($G44,$J44,$M44,$P44,$S44,$V44,$Y44,$AB44,$AE44,$AH44),3))</f>
        <v>0</v>
      </c>
      <c r="AN44" s="46">
        <f>IF(AJ44&lt;9,0,+SMALL(($G44,$J44,$M44,$P44,$S44,$V44,$Y44,$AB44,$AE44,$AH44),4))</f>
        <v>0</v>
      </c>
      <c r="AO44" s="46">
        <f>AI44-AK44-AL44-AM44-AN44</f>
        <v>211</v>
      </c>
      <c r="AP44" s="17">
        <f>RANK(AO44,$AO$6:$AO$165,0)</f>
        <v>39</v>
      </c>
    </row>
    <row r="45" spans="2:42" ht="14.4">
      <c r="B45" s="89" t="s">
        <v>186</v>
      </c>
      <c r="C45" s="43"/>
      <c r="D45" s="90" t="s">
        <v>146</v>
      </c>
      <c r="E45" s="33">
        <f>IF(VLOOKUP($B45,'S 2 H BRUT'!$B$6:$E$165,4,FALSE)="","",(VLOOKUP($B45,'S 2 H BRUT'!$B$6:$E$165,4,FALSE)))</f>
        <v>7</v>
      </c>
      <c r="F45" s="33">
        <f>IF(VLOOKUP($B45,'S 2 H NET'!$B$6:E$165,4,FALSE)="","",(VLOOKUP($B45,'S 2 H NET'!$B$6:$E$165,4,FALSE)))</f>
        <v>35</v>
      </c>
      <c r="G45" s="45">
        <f>IF(F45="","",SUM(E45:F45))</f>
        <v>42</v>
      </c>
      <c r="H45" s="33">
        <f>IF(VLOOKUP($B45,'S 2 H BRUT'!$B$6:$F$165,5,FALSE)="","",(VLOOKUP($B45,'S 2 H BRUT'!$B$6:$F$165,5,FALSE)))</f>
        <v>6</v>
      </c>
      <c r="I45" s="33">
        <f>IF(VLOOKUP($B45,'S 2 H NET'!$B$6:$F$165,5,FALSE)="","",(VLOOKUP($B45,'S 2 H NET'!$B$6:$F$165,5,FALSE)))</f>
        <v>33</v>
      </c>
      <c r="J45" s="45">
        <f>IF(I45="","",SUM(H45:I45))</f>
        <v>39</v>
      </c>
      <c r="K45" s="33" t="str">
        <f>IF(VLOOKUP($B45,'S 2 H BRUT'!$B$6:$G$165,6,FALSE)="","",(VLOOKUP($B45,'S 2 H BRUT'!$B$6:$G$165,6,FALSE)))</f>
        <v/>
      </c>
      <c r="L45" s="33" t="str">
        <f>IF(VLOOKUP($B45,'S 2 H NET'!$B$6:$G$165,6,FALSE)="","",(VLOOKUP($B45,'S 2 H NET'!$B$6:$G$165,6,FALSE)))</f>
        <v/>
      </c>
      <c r="M45" s="45" t="str">
        <f>IF(L45="","",SUM(K45:L45))</f>
        <v/>
      </c>
      <c r="N45" s="33" t="str">
        <f>IF(VLOOKUP($B45,'S 2 H BRUT'!$B$6:$H$165,7,FALSE)="","",(VLOOKUP($B45,'S 2 H BRUT'!$B$6:$H$165,7,FALSE)))</f>
        <v/>
      </c>
      <c r="O45" s="33" t="str">
        <f>IF(VLOOKUP($B45,'S 2 H NET'!$B$6:$H$165,7,FALSE)="","",(VLOOKUP($B45,'S 2 H NET'!$B$6:$H$165,7,FALSE)))</f>
        <v/>
      </c>
      <c r="P45" s="45" t="str">
        <f>IF(O45="","",SUM(N45:O45))</f>
        <v/>
      </c>
      <c r="Q45" s="33">
        <f>IF(VLOOKUP($B45,'S 2 H BRUT'!$B$6:$J$165,8,FALSE)="","",(VLOOKUP($B45,'S 2 H BRUT'!$B$6:$J$165,8,FALSE)))</f>
        <v>8</v>
      </c>
      <c r="R45" s="33">
        <f>IF(VLOOKUP($B45,'S 2 H NET'!$B$6:$J$165,8,FALSE)="","",(VLOOKUP($B45,'S 2 H NET'!$B$6:$J$165,8,FALSE)))</f>
        <v>38</v>
      </c>
      <c r="S45" s="45">
        <f>IF(R45="","",SUM(Q45:R45))</f>
        <v>46</v>
      </c>
      <c r="T45" s="33">
        <f>IF(VLOOKUP($B45,'S 2 H BRUT'!$B$6:$J$165,9,FALSE)="","",(VLOOKUP($B45,'S 2 H BRUT'!$B$6:$J$165,9,FALSE)))</f>
        <v>8</v>
      </c>
      <c r="U45" s="33">
        <f>IF(VLOOKUP($B45,'S 2 H NET'!$B$6:$J$165,9,FALSE)="","",(VLOOKUP($B45,'S 2 H NET'!$B$6:$J$165,9,FALSE)))</f>
        <v>40</v>
      </c>
      <c r="V45" s="45">
        <f>IF(U45="","",SUM(T45:U45))</f>
        <v>48</v>
      </c>
      <c r="W45" s="33" t="str">
        <f>IF(VLOOKUP($B45,'S 2 H BRUT'!$B$6:$M$165,10,FALSE)="","",(VLOOKUP($B45,'S 2 H BRUT'!$B$6:$M$165,10,FALSE)))</f>
        <v/>
      </c>
      <c r="X45" s="33" t="str">
        <f>IF(VLOOKUP($B45,'S 2 H NET'!$B$6:$M$165,10,FALSE)="","",(VLOOKUP($B45,'S 2 H NET'!$B$6:$M$165,10,FALSE)))</f>
        <v/>
      </c>
      <c r="Y45" s="45" t="str">
        <f>IF(X45="","",SUM(W45:X45))</f>
        <v/>
      </c>
      <c r="Z45" s="33">
        <f>IF(VLOOKUP($B45,'S 2 H BRUT'!$B$6:$L$165,11,FALSE)="","",(VLOOKUP($B45,'S 2 H BRUT'!$B$6:$L$165,11,FALSE)))</f>
        <v>6</v>
      </c>
      <c r="AA45" s="33">
        <f>IF(VLOOKUP($B45,'S 2 H NET'!$B$6:$L$165,11,FALSE)="","",(VLOOKUP($B45,'S 2 H NET'!$B$6:$L$165,11,FALSE)))</f>
        <v>29</v>
      </c>
      <c r="AB45" s="45">
        <f>IF(AA45="","",SUM(Z45:AA45))</f>
        <v>35</v>
      </c>
      <c r="AC45" s="33" t="str">
        <f>IF(VLOOKUP($B45,'S 2 H BRUT'!$B$6:$M$165,12,FALSE)="","",(VLOOKUP($B45,'S 2 H BRUT'!$B$6:$M$165,12,FALSE)))</f>
        <v/>
      </c>
      <c r="AD45" s="33" t="str">
        <f>IF(VLOOKUP($B45,'S 2 H NET'!$B$6:$M$165,12,FALSE)="","",(VLOOKUP($B45,'S 2 H NET'!$B$6:$M$165,12,FALSE)))</f>
        <v/>
      </c>
      <c r="AE45" s="45" t="str">
        <f>IF(AD45="","",SUM(AC45:AD45))</f>
        <v/>
      </c>
      <c r="AF45" s="33" t="str">
        <f>IF(VLOOKUP($B45,'S 2 H BRUT'!$B$6:$N$165,13,FALSE)="","",(VLOOKUP($B45,'S 2 H BRUT'!$B$6:$N$165,13,FALSE)))</f>
        <v/>
      </c>
      <c r="AG45" s="33" t="str">
        <f>IF(VLOOKUP($B45,'S 2 H NET'!$B$6:$N$165,13,FALSE)="","",(VLOOKUP($B45,'S 2 H NET'!$B$6:$N$165,13,FALSE)))</f>
        <v/>
      </c>
      <c r="AH45" s="45" t="str">
        <f>IF(AG45="","",SUM(AF45:AG45))</f>
        <v/>
      </c>
      <c r="AI45" s="45">
        <f>SUM(G45,J45,M45,P45,S45,V45,Y45,AB45,AE45,AH45)</f>
        <v>210</v>
      </c>
      <c r="AJ45" s="46">
        <f>+COUNT(G45,J45,M45,P45,S45,V45,Y45,AB45,AE45,AH45)</f>
        <v>5</v>
      </c>
      <c r="AK45" s="46">
        <f>IF(AJ45&lt;6,0,+SMALL(($G45,$J45,$M45,$P45,$S45,$V45,$Y45,$AB45,$AE45,$AH45),1))</f>
        <v>0</v>
      </c>
      <c r="AL45" s="46">
        <f>IF(AJ45&lt;7,0,+SMALL(($G45,$J45,$M45,$P45,$S45,$V45,$Y45,$AB45,$AE45,$AH45),2))</f>
        <v>0</v>
      </c>
      <c r="AM45" s="46">
        <f>IF(AJ45&lt;8,0,+SMALL(($G45,$J45,$M45,$P45,$S45,$V45,$Y45,$AB45,$AE45,$AH45),3))</f>
        <v>0</v>
      </c>
      <c r="AN45" s="46">
        <f>IF(AJ45&lt;9,0,+SMALL(($G45,$J45,$M45,$P45,$S45,$V45,$Y45,$AB45,$AE45,$AH45),4))</f>
        <v>0</v>
      </c>
      <c r="AO45" s="46">
        <f>AI45-AK45-AL45-AM45-AN45</f>
        <v>210</v>
      </c>
      <c r="AP45" s="17">
        <f>RANK(AO45,$AO$6:$AO$165,0)</f>
        <v>40</v>
      </c>
    </row>
    <row r="46" spans="2:42" ht="14.4">
      <c r="B46" s="89" t="s">
        <v>290</v>
      </c>
      <c r="C46" s="33"/>
      <c r="D46" s="40" t="s">
        <v>18</v>
      </c>
      <c r="E46" s="33">
        <f>IF(VLOOKUP($B46,'S 2 H BRUT'!$B$6:$E$165,4,FALSE)="","",(VLOOKUP($B46,'S 2 H BRUT'!$B$6:$E$165,4,FALSE)))</f>
        <v>23</v>
      </c>
      <c r="F46" s="33">
        <f>IF(VLOOKUP($B46,'S 2 H NET'!$B$6:E$165,4,FALSE)="","",(VLOOKUP($B46,'S 2 H NET'!$B$6:$E$165,4,FALSE)))</f>
        <v>33</v>
      </c>
      <c r="G46" s="45">
        <f>IF(F46="","",SUM(E46:F46))</f>
        <v>56</v>
      </c>
      <c r="H46" s="33" t="str">
        <f>IF(VLOOKUP($B46,'S 2 H BRUT'!$B$6:$F$165,5,FALSE)="","",(VLOOKUP($B46,'S 2 H BRUT'!$B$6:$F$165,5,FALSE)))</f>
        <v/>
      </c>
      <c r="I46" s="33" t="str">
        <f>IF(VLOOKUP($B46,'S 2 H NET'!$B$6:$F$165,5,FALSE)="","",(VLOOKUP($B46,'S 2 H NET'!$B$6:$F$165,5,FALSE)))</f>
        <v/>
      </c>
      <c r="J46" s="45" t="str">
        <f>IF(I46="","",SUM(H46:I46))</f>
        <v/>
      </c>
      <c r="K46" s="33">
        <f>IF(VLOOKUP($B46,'S 2 H BRUT'!$B$6:$G$165,6,FALSE)="","",(VLOOKUP($B46,'S 2 H BRUT'!$B$6:$G$165,6,FALSE)))</f>
        <v>24</v>
      </c>
      <c r="L46" s="33">
        <f>IF(VLOOKUP($B46,'S 2 H NET'!$B$6:$G$165,6,FALSE)="","",(VLOOKUP($B46,'S 2 H NET'!$B$6:$G$165,6,FALSE)))</f>
        <v>35</v>
      </c>
      <c r="M46" s="45">
        <f>IF(L46="","",SUM(K46:L46))</f>
        <v>59</v>
      </c>
      <c r="N46" s="33" t="str">
        <f>IF(VLOOKUP($B46,'S 2 H BRUT'!$B$6:$H$165,7,FALSE)="","",(VLOOKUP($B46,'S 2 H BRUT'!$B$6:$H$165,7,FALSE)))</f>
        <v/>
      </c>
      <c r="O46" s="33" t="str">
        <f>IF(VLOOKUP($B46,'S 2 H NET'!$B$6:$H$165,7,FALSE)="","",(VLOOKUP($B46,'S 2 H NET'!$B$6:$H$165,7,FALSE)))</f>
        <v/>
      </c>
      <c r="P46" s="45" t="str">
        <f>IF(O46="","",SUM(N46:O46))</f>
        <v/>
      </c>
      <c r="Q46" s="33">
        <f>IF(VLOOKUP($B46,'S 2 H BRUT'!$B$6:$J$165,8,FALSE)="","",(VLOOKUP($B46,'S 2 H BRUT'!$B$6:$J$165,8,FALSE)))</f>
        <v>20</v>
      </c>
      <c r="R46" s="33">
        <f>IF(VLOOKUP($B46,'S 2 H NET'!$B$6:$J$165,8,FALSE)="","",(VLOOKUP($B46,'S 2 H NET'!$B$6:$J$165,8,FALSE)))</f>
        <v>31</v>
      </c>
      <c r="S46" s="45">
        <f>IF(R46="","",SUM(Q46:R46))</f>
        <v>51</v>
      </c>
      <c r="T46" s="33">
        <f>IF(VLOOKUP($B46,'S 2 H BRUT'!$B$6:$J$165,9,FALSE)="","",(VLOOKUP($B46,'S 2 H BRUT'!$B$6:$J$165,9,FALSE)))</f>
        <v>16</v>
      </c>
      <c r="U46" s="33">
        <f>IF(VLOOKUP($B46,'S 2 H NET'!$B$6:$J$165,9,FALSE)="","",(VLOOKUP($B46,'S 2 H NET'!$B$6:$J$165,9,FALSE)))</f>
        <v>24</v>
      </c>
      <c r="V46" s="45">
        <f>IF(U46="","",SUM(T46:U46))</f>
        <v>40</v>
      </c>
      <c r="W46" s="33" t="str">
        <f>IF(VLOOKUP($B46,'S 2 H BRUT'!$B$6:$M$165,10,FALSE)="","",(VLOOKUP($B46,'S 2 H BRUT'!$B$6:$M$165,10,FALSE)))</f>
        <v/>
      </c>
      <c r="X46" s="33" t="str">
        <f>IF(VLOOKUP($B46,'S 2 H NET'!$B$6:$M$165,10,FALSE)="","",(VLOOKUP($B46,'S 2 H NET'!$B$6:$M$165,10,FALSE)))</f>
        <v/>
      </c>
      <c r="Y46" s="45" t="str">
        <f>IF(X46="","",SUM(W46:X46))</f>
        <v/>
      </c>
      <c r="Z46" s="33" t="str">
        <f>IF(VLOOKUP($B46,'S 2 H BRUT'!$B$6:$L$165,11,FALSE)="","",(VLOOKUP($B46,'S 2 H BRUT'!$B$6:$L$165,11,FALSE)))</f>
        <v/>
      </c>
      <c r="AA46" s="33" t="str">
        <f>IF(VLOOKUP($B46,'S 2 H NET'!$B$6:$L$165,11,FALSE)="","",(VLOOKUP($B46,'S 2 H NET'!$B$6:$L$165,11,FALSE)))</f>
        <v/>
      </c>
      <c r="AB46" s="45" t="str">
        <f>IF(AA46="","",SUM(Z46:AA46))</f>
        <v/>
      </c>
      <c r="AC46" s="33" t="str">
        <f>IF(VLOOKUP($B46,'S 2 H BRUT'!$B$6:$M$165,12,FALSE)="","",(VLOOKUP($B46,'S 2 H BRUT'!$B$6:$M$165,12,FALSE)))</f>
        <v/>
      </c>
      <c r="AD46" s="33" t="str">
        <f>IF(VLOOKUP($B46,'S 2 H NET'!$B$6:$M$165,12,FALSE)="","",(VLOOKUP($B46,'S 2 H NET'!$B$6:$M$165,12,FALSE)))</f>
        <v/>
      </c>
      <c r="AE46" s="45" t="str">
        <f>IF(AD46="","",SUM(AC46:AD46))</f>
        <v/>
      </c>
      <c r="AF46" s="33" t="str">
        <f>IF(VLOOKUP($B46,'S 2 H BRUT'!$B$6:$N$165,13,FALSE)="","",(VLOOKUP($B46,'S 2 H BRUT'!$B$6:$N$165,13,FALSE)))</f>
        <v/>
      </c>
      <c r="AG46" s="33" t="str">
        <f>IF(VLOOKUP($B46,'S 2 H NET'!$B$6:$N$165,13,FALSE)="","",(VLOOKUP($B46,'S 2 H NET'!$B$6:$N$165,13,FALSE)))</f>
        <v/>
      </c>
      <c r="AH46" s="45" t="str">
        <f>IF(AG46="","",SUM(AF46:AG46))</f>
        <v/>
      </c>
      <c r="AI46" s="45">
        <f>SUM(G46,J46,M46,P46,S46,V46,Y46,AB46,AE46,AH46)</f>
        <v>206</v>
      </c>
      <c r="AJ46" s="46">
        <f>+COUNT(G46,J46,M46,P46,S46,V46,Y46,AB46,AE46,AH46)</f>
        <v>4</v>
      </c>
      <c r="AK46" s="46">
        <f>IF(AJ46&lt;6,0,+SMALL(($G46,$J46,$M46,$P46,$S46,$V46,$Y46,$AB46,$AE46,$AH46),1))</f>
        <v>0</v>
      </c>
      <c r="AL46" s="46">
        <f>IF(AJ46&lt;7,0,+SMALL(($G46,$J46,$M46,$P46,$S46,$V46,$Y46,$AB46,$AE46,$AH46),2))</f>
        <v>0</v>
      </c>
      <c r="AM46" s="46">
        <f>IF(AJ46&lt;8,0,+SMALL(($G46,$J46,$M46,$P46,$S46,$V46,$Y46,$AB46,$AE46,$AH46),3))</f>
        <v>0</v>
      </c>
      <c r="AN46" s="46">
        <f>IF(AJ46&lt;9,0,+SMALL(($G46,$J46,$M46,$P46,$S46,$V46,$Y46,$AB46,$AE46,$AH46),4))</f>
        <v>0</v>
      </c>
      <c r="AO46" s="46">
        <f>AI46-AK46-AL46-AM46-AN46</f>
        <v>206</v>
      </c>
      <c r="AP46" s="17">
        <f>RANK(AO46,$AO$6:$AO$165,0)</f>
        <v>41</v>
      </c>
    </row>
    <row r="47" spans="2:42" ht="14.4">
      <c r="B47" s="42" t="s">
        <v>17</v>
      </c>
      <c r="C47" s="43"/>
      <c r="D47" s="40" t="s">
        <v>18</v>
      </c>
      <c r="E47" s="33">
        <f>IF(VLOOKUP($B47,'S 2 H BRUT'!$B$6:$E$165,4,FALSE)="","",(VLOOKUP($B47,'S 2 H BRUT'!$B$6:$E$165,4,FALSE)))</f>
        <v>14</v>
      </c>
      <c r="F47" s="33">
        <f>IF(VLOOKUP($B47,'S 2 H NET'!$B$6:E$165,4,FALSE)="","",(VLOOKUP($B47,'S 2 H NET'!$B$6:$E$165,4,FALSE)))</f>
        <v>29</v>
      </c>
      <c r="G47" s="45">
        <f>IF(F47="","",SUM(E47:F47))</f>
        <v>43</v>
      </c>
      <c r="H47" s="33" t="str">
        <f>IF(VLOOKUP($B47,'S 2 H BRUT'!$B$6:$F$165,5,FALSE)="","",(VLOOKUP($B47,'S 2 H BRUT'!$B$6:$F$165,5,FALSE)))</f>
        <v/>
      </c>
      <c r="I47" s="33" t="str">
        <f>IF(VLOOKUP($B47,'S 2 H NET'!$B$6:$F$165,5,FALSE)="","",(VLOOKUP($B47,'S 2 H NET'!$B$6:$F$165,5,FALSE)))</f>
        <v/>
      </c>
      <c r="J47" s="45" t="str">
        <f>IF(I47="","",SUM(H47:I47))</f>
        <v/>
      </c>
      <c r="K47" s="33" t="str">
        <f>IF(VLOOKUP($B47,'S 2 H BRUT'!$B$6:$G$165,6,FALSE)="","",(VLOOKUP($B47,'S 2 H BRUT'!$B$6:$G$165,6,FALSE)))</f>
        <v/>
      </c>
      <c r="L47" s="33" t="str">
        <f>IF(VLOOKUP($B47,'S 2 H NET'!$B$6:$G$165,6,FALSE)="","",(VLOOKUP($B47,'S 2 H NET'!$B$6:$G$165,6,FALSE)))</f>
        <v/>
      </c>
      <c r="M47" s="45" t="str">
        <f>IF(L47="","",SUM(K47:L47))</f>
        <v/>
      </c>
      <c r="N47" s="33" t="str">
        <f>IF(VLOOKUP($B47,'S 2 H BRUT'!$B$6:$H$165,7,FALSE)="","",(VLOOKUP($B47,'S 2 H BRUT'!$B$6:$H$165,7,FALSE)))</f>
        <v/>
      </c>
      <c r="O47" s="33" t="str">
        <f>IF(VLOOKUP($B47,'S 2 H NET'!$B$6:$H$165,7,FALSE)="","",(VLOOKUP($B47,'S 2 H NET'!$B$6:$H$165,7,FALSE)))</f>
        <v/>
      </c>
      <c r="P47" s="45" t="str">
        <f>IF(O47="","",SUM(N47:O47))</f>
        <v/>
      </c>
      <c r="Q47" s="33">
        <f>IF(VLOOKUP($B47,'S 2 H BRUT'!$B$6:$J$165,8,FALSE)="","",(VLOOKUP($B47,'S 2 H BRUT'!$B$6:$J$165,8,FALSE)))</f>
        <v>12</v>
      </c>
      <c r="R47" s="33">
        <f>IF(VLOOKUP($B47,'S 2 H NET'!$B$6:$J$165,8,FALSE)="","",(VLOOKUP($B47,'S 2 H NET'!$B$6:$J$165,8,FALSE)))</f>
        <v>34</v>
      </c>
      <c r="S47" s="45">
        <f>IF(R47="","",SUM(Q47:R47))</f>
        <v>46</v>
      </c>
      <c r="T47" s="33">
        <f>IF(VLOOKUP($B47,'S 2 H BRUT'!$B$6:$J$165,9,FALSE)="","",(VLOOKUP($B47,'S 2 H BRUT'!$B$6:$J$165,9,FALSE)))</f>
        <v>6</v>
      </c>
      <c r="U47" s="33">
        <f>IF(VLOOKUP($B47,'S 2 H NET'!$B$6:$J$165,9,FALSE)="","",(VLOOKUP($B47,'S 2 H NET'!$B$6:$J$165,9,FALSE)))</f>
        <v>19</v>
      </c>
      <c r="V47" s="45">
        <f>IF(U47="","",SUM(T47:U47))</f>
        <v>25</v>
      </c>
      <c r="W47" s="33">
        <f>IF(VLOOKUP($B47,'S 2 H BRUT'!$B$6:$M$165,10,FALSE)="","",(VLOOKUP($B47,'S 2 H BRUT'!$B$6:$M$165,10,FALSE)))</f>
        <v>14</v>
      </c>
      <c r="X47" s="33">
        <f>IF(VLOOKUP($B47,'S 2 H NET'!$B$6:$M$165,10,FALSE)="","",(VLOOKUP($B47,'S 2 H NET'!$B$6:$M$165,10,FALSE)))</f>
        <v>31</v>
      </c>
      <c r="Y47" s="45">
        <f>IF(X47="","",SUM(W47:X47))</f>
        <v>45</v>
      </c>
      <c r="Z47" s="33">
        <f>IF(VLOOKUP($B47,'S 2 H BRUT'!$B$6:$L$165,11,FALSE)="","",(VLOOKUP($B47,'S 2 H BRUT'!$B$6:$L$165,11,FALSE)))</f>
        <v>10</v>
      </c>
      <c r="AA47" s="33">
        <f>IF(VLOOKUP($B47,'S 2 H NET'!$B$6:$L$165,11,FALSE)="","",(VLOOKUP($B47,'S 2 H NET'!$B$6:$L$165,11,FALSE)))</f>
        <v>26</v>
      </c>
      <c r="AB47" s="45">
        <f>IF(AA47="","",SUM(Z47:AA47))</f>
        <v>36</v>
      </c>
      <c r="AC47" s="33">
        <f>IF(VLOOKUP($B47,'S 2 H BRUT'!$B$6:$M$165,12,FALSE)="","",(VLOOKUP($B47,'S 2 H BRUT'!$B$6:$M$165,12,FALSE)))</f>
        <v>9</v>
      </c>
      <c r="AD47" s="33">
        <f>IF(VLOOKUP($B47,'S 2 H NET'!$B$6:$M$165,12,FALSE)="","",(VLOOKUP($B47,'S 2 H NET'!$B$6:$M$165,12,FALSE)))</f>
        <v>26</v>
      </c>
      <c r="AE47" s="45">
        <f>IF(AD47="","",SUM(AC47:AD47))</f>
        <v>35</v>
      </c>
      <c r="AF47" s="33" t="str">
        <f>IF(VLOOKUP($B47,'S 2 H BRUT'!$B$6:$N$165,13,FALSE)="","",(VLOOKUP($B47,'S 2 H BRUT'!$B$6:$N$165,13,FALSE)))</f>
        <v/>
      </c>
      <c r="AG47" s="33" t="str">
        <f>IF(VLOOKUP($B47,'S 2 H NET'!$B$6:$N$165,13,FALSE)="","",(VLOOKUP($B47,'S 2 H NET'!$B$6:$N$165,13,FALSE)))</f>
        <v/>
      </c>
      <c r="AH47" s="45" t="str">
        <f>IF(AG47="","",SUM(AF47:AG47))</f>
        <v/>
      </c>
      <c r="AI47" s="45">
        <f>SUM(G47,J47,M47,P47,S47,V47,Y47,AB47,AE47,AH47)</f>
        <v>230</v>
      </c>
      <c r="AJ47" s="46">
        <f>+COUNT(G47,J47,M47,P47,S47,V47,Y47,AB47,AE47,AH47)</f>
        <v>6</v>
      </c>
      <c r="AK47" s="46">
        <f>IF(AJ47&lt;6,0,+SMALL(($G47,$J47,$M47,$P47,$S47,$V47,$Y47,$AB47,$AE47,$AH47),1))</f>
        <v>25</v>
      </c>
      <c r="AL47" s="46">
        <f>IF(AJ47&lt;7,0,+SMALL(($G47,$J47,$M47,$P47,$S47,$V47,$Y47,$AB47,$AE47,$AH47),2))</f>
        <v>0</v>
      </c>
      <c r="AM47" s="46">
        <f>IF(AJ47&lt;8,0,+SMALL(($G47,$J47,$M47,$P47,$S47,$V47,$Y47,$AB47,$AE47,$AH47),3))</f>
        <v>0</v>
      </c>
      <c r="AN47" s="46">
        <f>IF(AJ47&lt;9,0,+SMALL(($G47,$J47,$M47,$P47,$S47,$V47,$Y47,$AB47,$AE47,$AH47),4))</f>
        <v>0</v>
      </c>
      <c r="AO47" s="46">
        <f>AI47-AK47-AL47-AM47-AN47</f>
        <v>205</v>
      </c>
      <c r="AP47" s="17">
        <f>RANK(AO47,$AO$6:$AO$165,0)</f>
        <v>42</v>
      </c>
    </row>
    <row r="48" spans="2:42" ht="14.4">
      <c r="B48" s="89" t="s">
        <v>190</v>
      </c>
      <c r="C48" s="33"/>
      <c r="D48" s="57" t="s">
        <v>79</v>
      </c>
      <c r="E48" s="33">
        <f>IF(VLOOKUP($B48,'S 2 H BRUT'!$B$6:$E$165,4,FALSE)="","",(VLOOKUP($B48,'S 2 H BRUT'!$B$6:$E$165,4,FALSE)))</f>
        <v>15</v>
      </c>
      <c r="F48" s="33">
        <f>IF(VLOOKUP($B48,'S 2 H NET'!$B$6:E$165,4,FALSE)="","",(VLOOKUP($B48,'S 2 H NET'!$B$6:$E$165,4,FALSE)))</f>
        <v>32</v>
      </c>
      <c r="G48" s="45">
        <f>IF(F48="","",SUM(E48:F48))</f>
        <v>47</v>
      </c>
      <c r="H48" s="33" t="str">
        <f>IF(VLOOKUP($B48,'S 2 H BRUT'!$B$6:$F$165,5,FALSE)="","",(VLOOKUP($B48,'S 2 H BRUT'!$B$6:$F$165,5,FALSE)))</f>
        <v/>
      </c>
      <c r="I48" s="33" t="str">
        <f>IF(VLOOKUP($B48,'S 2 H NET'!$B$6:$F$165,5,FALSE)="","",(VLOOKUP($B48,'S 2 H NET'!$B$6:$F$165,5,FALSE)))</f>
        <v/>
      </c>
      <c r="J48" s="45" t="str">
        <f>IF(I48="","",SUM(H48:I48))</f>
        <v/>
      </c>
      <c r="K48" s="33">
        <f>IF(VLOOKUP($B48,'S 2 H BRUT'!$B$6:$G$165,6,FALSE)="","",(VLOOKUP($B48,'S 2 H BRUT'!$B$6:$G$165,6,FALSE)))</f>
        <v>11</v>
      </c>
      <c r="L48" s="33">
        <f>IF(VLOOKUP($B48,'S 2 H NET'!$B$6:$G$165,6,FALSE)="","",(VLOOKUP($B48,'S 2 H NET'!$B$6:$G$165,6,FALSE)))</f>
        <v>29</v>
      </c>
      <c r="M48" s="45">
        <f>IF(L48="","",SUM(K48:L48))</f>
        <v>40</v>
      </c>
      <c r="N48" s="33">
        <f>IF(VLOOKUP($B48,'S 2 H BRUT'!$B$6:$H$165,7,FALSE)="","",(VLOOKUP($B48,'S 2 H BRUT'!$B$6:$H$165,7,FALSE)))</f>
        <v>11</v>
      </c>
      <c r="O48" s="33">
        <f>IF(VLOOKUP($B48,'S 2 H NET'!$B$6:$H$165,7,FALSE)="","",(VLOOKUP($B48,'S 2 H NET'!$B$6:$H$165,7,FALSE)))</f>
        <v>26</v>
      </c>
      <c r="P48" s="45">
        <f>IF(O48="","",SUM(N48:O48))</f>
        <v>37</v>
      </c>
      <c r="Q48" s="33">
        <f>IF(VLOOKUP($B48,'S 2 H BRUT'!$B$6:$J$165,8,FALSE)="","",(VLOOKUP($B48,'S 2 H BRUT'!$B$6:$J$165,8,FALSE)))</f>
        <v>9</v>
      </c>
      <c r="R48" s="33">
        <f>IF(VLOOKUP($B48,'S 2 H NET'!$B$6:$J$165,8,FALSE)="","",(VLOOKUP($B48,'S 2 H NET'!$B$6:$J$165,8,FALSE)))</f>
        <v>25</v>
      </c>
      <c r="S48" s="45">
        <f>IF(R48="","",SUM(Q48:R48))</f>
        <v>34</v>
      </c>
      <c r="T48" s="33">
        <f>IF(VLOOKUP($B48,'S 2 H BRUT'!$B$6:$J$165,9,FALSE)="","",(VLOOKUP($B48,'S 2 H BRUT'!$B$6:$J$165,9,FALSE)))</f>
        <v>13</v>
      </c>
      <c r="U48" s="33">
        <f>IF(VLOOKUP($B48,'S 2 H NET'!$B$6:$J$165,9,FALSE)="","",(VLOOKUP($B48,'S 2 H NET'!$B$6:$J$165,9,FALSE)))</f>
        <v>31</v>
      </c>
      <c r="V48" s="45">
        <f>IF(U48="","",SUM(T48:U48))</f>
        <v>44</v>
      </c>
      <c r="W48" s="33" t="str">
        <f>IF(VLOOKUP($B48,'S 2 H BRUT'!$B$6:$M$165,10,FALSE)="","",(VLOOKUP($B48,'S 2 H BRUT'!$B$6:$M$165,10,FALSE)))</f>
        <v/>
      </c>
      <c r="X48" s="33" t="str">
        <f>IF(VLOOKUP($B48,'S 2 H NET'!$B$6:$M$165,10,FALSE)="","",(VLOOKUP($B48,'S 2 H NET'!$B$6:$M$165,10,FALSE)))</f>
        <v/>
      </c>
      <c r="Y48" s="45" t="str">
        <f>IF(X48="","",SUM(W48:X48))</f>
        <v/>
      </c>
      <c r="Z48" s="33">
        <f>IF(VLOOKUP($B48,'S 2 H BRUT'!$B$6:$L$165,11,FALSE)="","",(VLOOKUP($B48,'S 2 H BRUT'!$B$6:$L$165,11,FALSE)))</f>
        <v>10</v>
      </c>
      <c r="AA48" s="33">
        <f>IF(VLOOKUP($B48,'S 2 H NET'!$B$6:$L$165,11,FALSE)="","",(VLOOKUP($B48,'S 2 H NET'!$B$6:$L$165,11,FALSE)))</f>
        <v>26</v>
      </c>
      <c r="AB48" s="45">
        <f>IF(AA48="","",SUM(Z48:AA48))</f>
        <v>36</v>
      </c>
      <c r="AC48" s="33">
        <f>IF(VLOOKUP($B48,'S 2 H BRUT'!$B$6:$M$165,12,FALSE)="","",(VLOOKUP($B48,'S 2 H BRUT'!$B$6:$M$165,12,FALSE)))</f>
        <v>8</v>
      </c>
      <c r="AD48" s="33">
        <f>IF(VLOOKUP($B48,'S 2 H NET'!$B$6:$M$165,12,FALSE)="","",(VLOOKUP($B48,'S 2 H NET'!$B$6:$M$165,12,FALSE)))</f>
        <v>21</v>
      </c>
      <c r="AE48" s="45">
        <f>IF(AD48="","",SUM(AC48:AD48))</f>
        <v>29</v>
      </c>
      <c r="AF48" s="33" t="str">
        <f>IF(VLOOKUP($B48,'S 2 H BRUT'!$B$6:$N$165,13,FALSE)="","",(VLOOKUP($B48,'S 2 H BRUT'!$B$6:$N$165,13,FALSE)))</f>
        <v/>
      </c>
      <c r="AG48" s="33" t="str">
        <f>IF(VLOOKUP($B48,'S 2 H NET'!$B$6:$N$165,13,FALSE)="","",(VLOOKUP($B48,'S 2 H NET'!$B$6:$N$165,13,FALSE)))</f>
        <v/>
      </c>
      <c r="AH48" s="45" t="str">
        <f>IF(AG48="","",SUM(AF48:AG48))</f>
        <v/>
      </c>
      <c r="AI48" s="45">
        <f>SUM(G48,J48,M48,P48,S48,V48,Y48,AB48,AE48,AH48)</f>
        <v>267</v>
      </c>
      <c r="AJ48" s="46">
        <f>+COUNT(G48,J48,M48,P48,S48,V48,Y48,AB48,AE48,AH48)</f>
        <v>7</v>
      </c>
      <c r="AK48" s="46">
        <f>IF(AJ48&lt;6,0,+SMALL(($G48,$J48,$M48,$P48,$S48,$V48,$Y48,$AB48,$AE48,$AH48),1))</f>
        <v>29</v>
      </c>
      <c r="AL48" s="46">
        <f>IF(AJ48&lt;7,0,+SMALL(($G48,$J48,$M48,$P48,$S48,$V48,$Y48,$AB48,$AE48,$AH48),2))</f>
        <v>34</v>
      </c>
      <c r="AM48" s="46">
        <f>IF(AJ48&lt;8,0,+SMALL(($G48,$J48,$M48,$P48,$S48,$V48,$Y48,$AB48,$AE48,$AH48),3))</f>
        <v>0</v>
      </c>
      <c r="AN48" s="46">
        <f>IF(AJ48&lt;9,0,+SMALL(($G48,$J48,$M48,$P48,$S48,$V48,$Y48,$AB48,$AE48,$AH48),4))</f>
        <v>0</v>
      </c>
      <c r="AO48" s="46">
        <f>AI48-AK48-AL48-AM48-AN48</f>
        <v>204</v>
      </c>
      <c r="AP48" s="17">
        <f>RANK(AO48,$AO$6:$AO$165,0)</f>
        <v>43</v>
      </c>
    </row>
    <row r="49" spans="2:42" ht="14.4">
      <c r="B49" s="89" t="s">
        <v>306</v>
      </c>
      <c r="C49" s="33"/>
      <c r="D49" s="38" t="s">
        <v>33</v>
      </c>
      <c r="E49" s="33">
        <f>IF(VLOOKUP($B49,'S 2 H BRUT'!$B$6:$E$165,4,FALSE)="","",(VLOOKUP($B49,'S 2 H BRUT'!$B$6:$E$165,4,FALSE)))</f>
        <v>8</v>
      </c>
      <c r="F49" s="33">
        <f>IF(VLOOKUP($B49,'S 2 H NET'!$B$6:E$165,4,FALSE)="","",(VLOOKUP($B49,'S 2 H NET'!$B$6:$E$165,4,FALSE)))</f>
        <v>27</v>
      </c>
      <c r="G49" s="45">
        <f>IF(F49="","",SUM(E49:F49))</f>
        <v>35</v>
      </c>
      <c r="H49" s="33">
        <f>IF(VLOOKUP($B49,'S 2 H BRUT'!$B$6:$F$165,5,FALSE)="","",(VLOOKUP($B49,'S 2 H BRUT'!$B$6:$F$165,5,FALSE)))</f>
        <v>11</v>
      </c>
      <c r="I49" s="33">
        <f>IF(VLOOKUP($B49,'S 2 H NET'!$B$6:$F$165,5,FALSE)="","",(VLOOKUP($B49,'S 2 H NET'!$B$6:$F$165,5,FALSE)))</f>
        <v>33</v>
      </c>
      <c r="J49" s="45">
        <f>IF(I49="","",SUM(H49:I49))</f>
        <v>44</v>
      </c>
      <c r="K49" s="33">
        <f>IF(VLOOKUP($B49,'S 2 H BRUT'!$B$6:$G$165,6,FALSE)="","",(VLOOKUP($B49,'S 2 H BRUT'!$B$6:$G$165,6,FALSE)))</f>
        <v>10</v>
      </c>
      <c r="L49" s="33">
        <f>IF(VLOOKUP($B49,'S 2 H NET'!$B$6:$G$165,6,FALSE)="","",(VLOOKUP($B49,'S 2 H NET'!$B$6:$G$165,6,FALSE)))</f>
        <v>27</v>
      </c>
      <c r="M49" s="45">
        <f>IF(L49="","",SUM(K49:L49))</f>
        <v>37</v>
      </c>
      <c r="N49" s="33">
        <f>IF(VLOOKUP($B49,'S 2 H BRUT'!$B$6:$H$165,7,FALSE)="","",(VLOOKUP($B49,'S 2 H BRUT'!$B$6:$H$165,7,FALSE)))</f>
        <v>7</v>
      </c>
      <c r="O49" s="33">
        <f>IF(VLOOKUP($B49,'S 2 H NET'!$B$6:$H$165,7,FALSE)="","",(VLOOKUP($B49,'S 2 H NET'!$B$6:$H$165,7,FALSE)))</f>
        <v>23</v>
      </c>
      <c r="P49" s="45">
        <f>IF(O49="","",SUM(N49:O49))</f>
        <v>30</v>
      </c>
      <c r="Q49" s="33">
        <f>IF(VLOOKUP($B49,'S 2 H BRUT'!$B$6:$J$165,8,FALSE)="","",(VLOOKUP($B49,'S 2 H BRUT'!$B$6:$J$165,8,FALSE)))</f>
        <v>7</v>
      </c>
      <c r="R49" s="33">
        <f>IF(VLOOKUP($B49,'S 2 H NET'!$B$6:$J$165,8,FALSE)="","",(VLOOKUP($B49,'S 2 H NET'!$B$6:$J$165,8,FALSE)))</f>
        <v>24</v>
      </c>
      <c r="S49" s="45">
        <f>IF(R49="","",SUM(Q49:R49))</f>
        <v>31</v>
      </c>
      <c r="T49" s="33">
        <f>IF(VLOOKUP($B49,'S 2 H BRUT'!$B$6:$J$165,9,FALSE)="","",(VLOOKUP($B49,'S 2 H BRUT'!$B$6:$J$165,9,FALSE)))</f>
        <v>8</v>
      </c>
      <c r="U49" s="33">
        <f>IF(VLOOKUP($B49,'S 2 H NET'!$B$6:$J$165,9,FALSE)="","",(VLOOKUP($B49,'S 2 H NET'!$B$6:$J$165,9,FALSE)))</f>
        <v>25</v>
      </c>
      <c r="V49" s="45">
        <f>IF(U49="","",SUM(T49:U49))</f>
        <v>33</v>
      </c>
      <c r="W49" s="33">
        <f>IF(VLOOKUP($B49,'S 2 H BRUT'!$B$6:$M$165,10,FALSE)="","",(VLOOKUP($B49,'S 2 H BRUT'!$B$6:$M$165,10,FALSE)))</f>
        <v>17</v>
      </c>
      <c r="X49" s="33">
        <f>IF(VLOOKUP($B49,'S 2 H NET'!$B$6:$M$165,10,FALSE)="","",(VLOOKUP($B49,'S 2 H NET'!$B$6:$M$165,10,FALSE)))</f>
        <v>34</v>
      </c>
      <c r="Y49" s="45">
        <f>IF(X49="","",SUM(W49:X49))</f>
        <v>51</v>
      </c>
      <c r="Z49" s="33">
        <f>IF(VLOOKUP($B49,'S 2 H BRUT'!$B$6:$L$165,11,FALSE)="","",(VLOOKUP($B49,'S 2 H BRUT'!$B$6:$L$165,11,FALSE)))</f>
        <v>9</v>
      </c>
      <c r="AA49" s="33">
        <f>IF(VLOOKUP($B49,'S 2 H NET'!$B$6:$L$165,11,FALSE)="","",(VLOOKUP($B49,'S 2 H NET'!$B$6:$L$165,11,FALSE)))</f>
        <v>27</v>
      </c>
      <c r="AB49" s="45">
        <f>IF(AA49="","",SUM(Z49:AA49))</f>
        <v>36</v>
      </c>
      <c r="AC49" s="33">
        <f>IF(VLOOKUP($B49,'S 2 H BRUT'!$B$6:$M$165,12,FALSE)="","",(VLOOKUP($B49,'S 2 H BRUT'!$B$6:$M$165,12,FALSE)))</f>
        <v>9</v>
      </c>
      <c r="AD49" s="33">
        <f>IF(VLOOKUP($B49,'S 2 H NET'!$B$6:$M$165,12,FALSE)="","",(VLOOKUP($B49,'S 2 H NET'!$B$6:$M$165,12,FALSE)))</f>
        <v>23</v>
      </c>
      <c r="AE49" s="45">
        <f>IF(AD49="","",SUM(AC49:AD49))</f>
        <v>32</v>
      </c>
      <c r="AF49" s="33" t="str">
        <f>IF(VLOOKUP($B49,'S 2 H BRUT'!$B$6:$N$165,13,FALSE)="","",(VLOOKUP($B49,'S 2 H BRUT'!$B$6:$N$165,13,FALSE)))</f>
        <v/>
      </c>
      <c r="AG49" s="33" t="str">
        <f>IF(VLOOKUP($B49,'S 2 H NET'!$B$6:$N$165,13,FALSE)="","",(VLOOKUP($B49,'S 2 H NET'!$B$6:$N$165,13,FALSE)))</f>
        <v/>
      </c>
      <c r="AH49" s="45" t="str">
        <f>IF(AG49="","",SUM(AF49:AG49))</f>
        <v/>
      </c>
      <c r="AI49" s="45">
        <f>SUM(G49,J49,M49,P49,S49,V49,Y49,AB49,AE49,AH49)</f>
        <v>329</v>
      </c>
      <c r="AJ49" s="46">
        <f>+COUNT(G49,J49,M49,P49,S49,V49,Y49,AB49,AE49,AH49)</f>
        <v>9</v>
      </c>
      <c r="AK49" s="46">
        <f>IF(AJ49&lt;6,0,+SMALL(($G49,$J49,$M49,$P49,$S49,$V49,$Y49,$AB49,$AE49,$AH49),1))</f>
        <v>30</v>
      </c>
      <c r="AL49" s="46">
        <f>IF(AJ49&lt;7,0,+SMALL(($G49,$J49,$M49,$P49,$S49,$V49,$Y49,$AB49,$AE49,$AH49),2))</f>
        <v>31</v>
      </c>
      <c r="AM49" s="46">
        <f>IF(AJ49&lt;8,0,+SMALL(($G49,$J49,$M49,$P49,$S49,$V49,$Y49,$AB49,$AE49,$AH49),3))</f>
        <v>32</v>
      </c>
      <c r="AN49" s="46">
        <f>IF(AJ49&lt;9,0,+SMALL(($G49,$J49,$M49,$P49,$S49,$V49,$Y49,$AB49,$AE49,$AH49),4))</f>
        <v>33</v>
      </c>
      <c r="AO49" s="46">
        <f>AI49-AK49-AL49-AM49-AN49</f>
        <v>203</v>
      </c>
      <c r="AP49" s="17">
        <f>RANK(AO49,$AO$6:$AO$165,0)</f>
        <v>44</v>
      </c>
    </row>
    <row r="50" spans="2:42" ht="14.4">
      <c r="B50" s="89" t="s">
        <v>260</v>
      </c>
      <c r="C50" s="33"/>
      <c r="D50" s="82" t="s">
        <v>125</v>
      </c>
      <c r="E50" s="33" t="str">
        <f>IF(VLOOKUP($B50,'S 2 H BRUT'!$B$6:$E$165,4,FALSE)="","",(VLOOKUP($B50,'S 2 H BRUT'!$B$6:$E$165,4,FALSE)))</f>
        <v/>
      </c>
      <c r="F50" s="33" t="str">
        <f>IF(VLOOKUP($B50,'S 2 H NET'!$B$6:E$165,4,FALSE)="","",(VLOOKUP($B50,'S 2 H NET'!$B$6:$E$165,4,FALSE)))</f>
        <v/>
      </c>
      <c r="G50" s="45" t="str">
        <f>IF(F50="","",SUM(E50:F50))</f>
        <v/>
      </c>
      <c r="H50" s="33">
        <f>IF(VLOOKUP($B50,'S 2 H BRUT'!$B$6:$F$165,5,FALSE)="","",(VLOOKUP($B50,'S 2 H BRUT'!$B$6:$F$165,5,FALSE)))</f>
        <v>8</v>
      </c>
      <c r="I50" s="33">
        <f>IF(VLOOKUP($B50,'S 2 H NET'!$B$6:$F$165,5,FALSE)="","",(VLOOKUP($B50,'S 2 H NET'!$B$6:$F$165,5,FALSE)))</f>
        <v>28</v>
      </c>
      <c r="J50" s="45">
        <f>IF(I50="","",SUM(H50:I50))</f>
        <v>36</v>
      </c>
      <c r="K50" s="33">
        <f>IF(VLOOKUP($B50,'S 2 H BRUT'!$B$6:$G$165,6,FALSE)="","",(VLOOKUP($B50,'S 2 H BRUT'!$B$6:$G$165,6,FALSE)))</f>
        <v>7</v>
      </c>
      <c r="L50" s="33">
        <f>IF(VLOOKUP($B50,'S 2 H NET'!$B$6:$G$165,6,FALSE)="","",(VLOOKUP($B50,'S 2 H NET'!$B$6:$G$165,6,FALSE)))</f>
        <v>28</v>
      </c>
      <c r="M50" s="45">
        <f>IF(L50="","",SUM(K50:L50))</f>
        <v>35</v>
      </c>
      <c r="N50" s="33">
        <f>IF(VLOOKUP($B50,'S 2 H BRUT'!$B$6:$H$165,7,FALSE)="","",(VLOOKUP($B50,'S 2 H BRUT'!$B$6:$H$165,7,FALSE)))</f>
        <v>11</v>
      </c>
      <c r="O50" s="33">
        <f>IF(VLOOKUP($B50,'S 2 H NET'!$B$6:$H$165,7,FALSE)="","",(VLOOKUP($B50,'S 2 H NET'!$B$6:$H$165,7,FALSE)))</f>
        <v>36</v>
      </c>
      <c r="P50" s="45">
        <f>IF(O50="","",SUM(N50:O50))</f>
        <v>47</v>
      </c>
      <c r="Q50" s="33">
        <f>IF(VLOOKUP($B50,'S 2 H BRUT'!$B$6:$J$165,8,FALSE)="","",(VLOOKUP($B50,'S 2 H BRUT'!$B$6:$J$165,8,FALSE)))</f>
        <v>6</v>
      </c>
      <c r="R50" s="33">
        <f>IF(VLOOKUP($B50,'S 2 H NET'!$B$6:$J$165,8,FALSE)="","",(VLOOKUP($B50,'S 2 H NET'!$B$6:$J$165,8,FALSE)))</f>
        <v>25</v>
      </c>
      <c r="S50" s="45">
        <f>IF(R50="","",SUM(Q50:R50))</f>
        <v>31</v>
      </c>
      <c r="T50" s="33">
        <f>IF(VLOOKUP($B50,'S 2 H BRUT'!$B$6:$J$165,9,FALSE)="","",(VLOOKUP($B50,'S 2 H BRUT'!$B$6:$J$165,9,FALSE)))</f>
        <v>6</v>
      </c>
      <c r="U50" s="33">
        <f>IF(VLOOKUP($B50,'S 2 H NET'!$B$6:$J$165,9,FALSE)="","",(VLOOKUP($B50,'S 2 H NET'!$B$6:$J$165,9,FALSE)))</f>
        <v>27</v>
      </c>
      <c r="V50" s="45">
        <f>IF(U50="","",SUM(T50:U50))</f>
        <v>33</v>
      </c>
      <c r="W50" s="33">
        <f>IF(VLOOKUP($B50,'S 2 H BRUT'!$B$6:$M$165,10,FALSE)="","",(VLOOKUP($B50,'S 2 H BRUT'!$B$6:$M$165,10,FALSE)))</f>
        <v>11</v>
      </c>
      <c r="X50" s="33">
        <f>IF(VLOOKUP($B50,'S 2 H NET'!$B$6:$M$165,10,FALSE)="","",(VLOOKUP($B50,'S 2 H NET'!$B$6:$M$165,10,FALSE)))</f>
        <v>38</v>
      </c>
      <c r="Y50" s="45">
        <f>IF(X50="","",SUM(W50:X50))</f>
        <v>49</v>
      </c>
      <c r="Z50" s="33" t="str">
        <f>IF(VLOOKUP($B50,'S 2 H BRUT'!$B$6:$L$165,11,FALSE)="","",(VLOOKUP($B50,'S 2 H BRUT'!$B$6:$L$165,11,FALSE)))</f>
        <v/>
      </c>
      <c r="AA50" s="33" t="str">
        <f>IF(VLOOKUP($B50,'S 2 H NET'!$B$6:$L$165,11,FALSE)="","",(VLOOKUP($B50,'S 2 H NET'!$B$6:$L$165,11,FALSE)))</f>
        <v/>
      </c>
      <c r="AB50" s="45" t="str">
        <f>IF(AA50="","",SUM(Z50:AA50))</f>
        <v/>
      </c>
      <c r="AC50" s="33" t="str">
        <f>IF(VLOOKUP($B50,'S 2 H BRUT'!$B$6:$M$165,12,FALSE)="","",(VLOOKUP($B50,'S 2 H BRUT'!$B$6:$M$165,12,FALSE)))</f>
        <v/>
      </c>
      <c r="AD50" s="33" t="str">
        <f>IF(VLOOKUP($B50,'S 2 H NET'!$B$6:$M$165,12,FALSE)="","",(VLOOKUP($B50,'S 2 H NET'!$B$6:$M$165,12,FALSE)))</f>
        <v/>
      </c>
      <c r="AE50" s="45" t="str">
        <f>IF(AD50="","",SUM(AC50:AD50))</f>
        <v/>
      </c>
      <c r="AF50" s="33" t="str">
        <f>IF(VLOOKUP($B50,'S 2 H BRUT'!$B$6:$N$165,13,FALSE)="","",(VLOOKUP($B50,'S 2 H BRUT'!$B$6:$N$165,13,FALSE)))</f>
        <v/>
      </c>
      <c r="AG50" s="33" t="str">
        <f>IF(VLOOKUP($B50,'S 2 H NET'!$B$6:$N$165,13,FALSE)="","",(VLOOKUP($B50,'S 2 H NET'!$B$6:$N$165,13,FALSE)))</f>
        <v/>
      </c>
      <c r="AH50" s="45" t="str">
        <f>IF(AG50="","",SUM(AF50:AG50))</f>
        <v/>
      </c>
      <c r="AI50" s="45">
        <f>SUM(G50,J50,M50,P50,S50,V50,Y50,AB50,AE50,AH50)</f>
        <v>231</v>
      </c>
      <c r="AJ50" s="46">
        <f>+COUNT(G50,J50,M50,P50,S50,V50,Y50,AB50,AE50,AH50)</f>
        <v>6</v>
      </c>
      <c r="AK50" s="46">
        <f>IF(AJ50&lt;6,0,+SMALL(($G50,$J50,$M50,$P50,$S50,$V50,$Y50,$AB50,$AE50,$AH50),1))</f>
        <v>31</v>
      </c>
      <c r="AL50" s="46">
        <f>IF(AJ50&lt;7,0,+SMALL(($G50,$J50,$M50,$P50,$S50,$V50,$Y50,$AB50,$AE50,$AH50),2))</f>
        <v>0</v>
      </c>
      <c r="AM50" s="46">
        <f>IF(AJ50&lt;8,0,+SMALL(($G50,$J50,$M50,$P50,$S50,$V50,$Y50,$AB50,$AE50,$AH50),3))</f>
        <v>0</v>
      </c>
      <c r="AN50" s="46">
        <f>IF(AJ50&lt;9,0,+SMALL(($G50,$J50,$M50,$P50,$S50,$V50,$Y50,$AB50,$AE50,$AH50),4))</f>
        <v>0</v>
      </c>
      <c r="AO50" s="46">
        <f>AI50-AK50-AL50-AM50-AN50</f>
        <v>200</v>
      </c>
      <c r="AP50" s="17">
        <f>RANK(AO50,$AO$6:$AO$165,0)</f>
        <v>45</v>
      </c>
    </row>
    <row r="51" spans="2:42" ht="14.4">
      <c r="B51" s="89" t="s">
        <v>272</v>
      </c>
      <c r="C51" s="33"/>
      <c r="D51" s="41" t="s">
        <v>35</v>
      </c>
      <c r="E51" s="33">
        <f>IF(VLOOKUP($B51,'S 2 H BRUT'!$B$6:$E$165,4,FALSE)="","",(VLOOKUP($B51,'S 2 H BRUT'!$B$6:$E$165,4,FALSE)))</f>
        <v>12</v>
      </c>
      <c r="F51" s="33">
        <f>IF(VLOOKUP($B51,'S 2 H NET'!$B$6:E$165,4,FALSE)="","",(VLOOKUP($B51,'S 2 H NET'!$B$6:$E$165,4,FALSE)))</f>
        <v>28</v>
      </c>
      <c r="G51" s="45">
        <f>IF(F51="","",SUM(E51:F51))</f>
        <v>40</v>
      </c>
      <c r="H51" s="33" t="str">
        <f>IF(VLOOKUP($B51,'S 2 H BRUT'!$B$6:$F$165,5,FALSE)="","",(VLOOKUP($B51,'S 2 H BRUT'!$B$6:$F$165,5,FALSE)))</f>
        <v/>
      </c>
      <c r="I51" s="33" t="str">
        <f>IF(VLOOKUP($B51,'S 2 H NET'!$B$6:$F$165,5,FALSE)="","",(VLOOKUP($B51,'S 2 H NET'!$B$6:$F$165,5,FALSE)))</f>
        <v/>
      </c>
      <c r="J51" s="45" t="str">
        <f>IF(I51="","",SUM(H51:I51))</f>
        <v/>
      </c>
      <c r="K51" s="33" t="str">
        <f>IF(VLOOKUP($B51,'S 2 H BRUT'!$B$6:$G$165,6,FALSE)="","",(VLOOKUP($B51,'S 2 H BRUT'!$B$6:$G$165,6,FALSE)))</f>
        <v/>
      </c>
      <c r="L51" s="33" t="str">
        <f>IF(VLOOKUP($B51,'S 2 H NET'!$B$6:$G$165,6,FALSE)="","",(VLOOKUP($B51,'S 2 H NET'!$B$6:$G$165,6,FALSE)))</f>
        <v/>
      </c>
      <c r="M51" s="45" t="str">
        <f>IF(L51="","",SUM(K51:L51))</f>
        <v/>
      </c>
      <c r="N51" s="33">
        <f>IF(VLOOKUP($B51,'S 2 H BRUT'!$B$6:$H$165,7,FALSE)="","",(VLOOKUP($B51,'S 2 H BRUT'!$B$6:$H$165,7,FALSE)))</f>
        <v>10</v>
      </c>
      <c r="O51" s="33">
        <f>IF(VLOOKUP($B51,'S 2 H NET'!$B$6:$H$165,7,FALSE)="","",(VLOOKUP($B51,'S 2 H NET'!$B$6:$H$165,7,FALSE)))</f>
        <v>31</v>
      </c>
      <c r="P51" s="45">
        <f>IF(O51="","",SUM(N51:O51))</f>
        <v>41</v>
      </c>
      <c r="Q51" s="33">
        <f>IF(VLOOKUP($B51,'S 2 H BRUT'!$B$6:$J$165,8,FALSE)="","",(VLOOKUP($B51,'S 2 H BRUT'!$B$6:$J$165,8,FALSE)))</f>
        <v>10</v>
      </c>
      <c r="R51" s="33">
        <f>IF(VLOOKUP($B51,'S 2 H NET'!$B$6:$J$165,8,FALSE)="","",(VLOOKUP($B51,'S 2 H NET'!$B$6:$J$165,8,FALSE)))</f>
        <v>25</v>
      </c>
      <c r="S51" s="45">
        <f>IF(R51="","",SUM(Q51:R51))</f>
        <v>35</v>
      </c>
      <c r="T51" s="33">
        <f>IF(VLOOKUP($B51,'S 2 H BRUT'!$B$6:$J$165,9,FALSE)="","",(VLOOKUP($B51,'S 2 H BRUT'!$B$6:$J$165,9,FALSE)))</f>
        <v>12</v>
      </c>
      <c r="U51" s="33">
        <f>IF(VLOOKUP($B51,'S 2 H NET'!$B$6:$J$165,9,FALSE)="","",(VLOOKUP($B51,'S 2 H NET'!$B$6:$J$165,9,FALSE)))</f>
        <v>29</v>
      </c>
      <c r="V51" s="45">
        <f>IF(U51="","",SUM(T51:U51))</f>
        <v>41</v>
      </c>
      <c r="W51" s="33">
        <f>IF(VLOOKUP($B51,'S 2 H BRUT'!$B$6:$M$165,10,FALSE)="","",(VLOOKUP($B51,'S 2 H BRUT'!$B$6:$M$165,10,FALSE)))</f>
        <v>14</v>
      </c>
      <c r="X51" s="33">
        <f>IF(VLOOKUP($B51,'S 2 H NET'!$B$6:$M$165,10,FALSE)="","",(VLOOKUP($B51,'S 2 H NET'!$B$6:$M$165,10,FALSE)))</f>
        <v>27</v>
      </c>
      <c r="Y51" s="45">
        <f>IF(X51="","",SUM(W51:X51))</f>
        <v>41</v>
      </c>
      <c r="Z51" s="33" t="str">
        <f>IF(VLOOKUP($B51,'S 2 H BRUT'!$B$6:$L$165,11,FALSE)="","",(VLOOKUP($B51,'S 2 H BRUT'!$B$6:$L$165,11,FALSE)))</f>
        <v/>
      </c>
      <c r="AA51" s="33" t="str">
        <f>IF(VLOOKUP($B51,'S 2 H NET'!$B$6:$L$165,11,FALSE)="","",(VLOOKUP($B51,'S 2 H NET'!$B$6:$L$165,11,FALSE)))</f>
        <v/>
      </c>
      <c r="AB51" s="45" t="str">
        <f>IF(AA51="","",SUM(Z51:AA51))</f>
        <v/>
      </c>
      <c r="AC51" s="33" t="str">
        <f>IF(VLOOKUP($B51,'S 2 H BRUT'!$B$6:$M$165,12,FALSE)="","",(VLOOKUP($B51,'S 2 H BRUT'!$B$6:$M$165,12,FALSE)))</f>
        <v/>
      </c>
      <c r="AD51" s="33" t="str">
        <f>IF(VLOOKUP($B51,'S 2 H NET'!$B$6:$M$165,12,FALSE)="","",(VLOOKUP($B51,'S 2 H NET'!$B$6:$M$165,12,FALSE)))</f>
        <v/>
      </c>
      <c r="AE51" s="45" t="str">
        <f>IF(AD51="","",SUM(AC51:AD51))</f>
        <v/>
      </c>
      <c r="AF51" s="33" t="str">
        <f>IF(VLOOKUP($B51,'S 2 H BRUT'!$B$6:$N$165,13,FALSE)="","",(VLOOKUP($B51,'S 2 H BRUT'!$B$6:$N$165,13,FALSE)))</f>
        <v/>
      </c>
      <c r="AG51" s="33" t="str">
        <f>IF(VLOOKUP($B51,'S 2 H NET'!$B$6:$N$165,13,FALSE)="","",(VLOOKUP($B51,'S 2 H NET'!$B$6:$N$165,13,FALSE)))</f>
        <v/>
      </c>
      <c r="AH51" s="45" t="str">
        <f>IF(AG51="","",SUM(AF51:AG51))</f>
        <v/>
      </c>
      <c r="AI51" s="45">
        <f>SUM(G51,J51,M51,P51,S51,V51,Y51,AB51,AE51,AH51)</f>
        <v>198</v>
      </c>
      <c r="AJ51" s="46">
        <f>+COUNT(G51,J51,M51,P51,S51,V51,Y51,AB51,AE51,AH51)</f>
        <v>5</v>
      </c>
      <c r="AK51" s="46">
        <f>IF(AJ51&lt;6,0,+SMALL(($G51,$J51,$M51,$P51,$S51,$V51,$Y51,$AB51,$AE51,$AH51),1))</f>
        <v>0</v>
      </c>
      <c r="AL51" s="46">
        <f>IF(AJ51&lt;7,0,+SMALL(($G51,$J51,$M51,$P51,$S51,$V51,$Y51,$AB51,$AE51,$AH51),2))</f>
        <v>0</v>
      </c>
      <c r="AM51" s="46">
        <f>IF(AJ51&lt;8,0,+SMALL(($G51,$J51,$M51,$P51,$S51,$V51,$Y51,$AB51,$AE51,$AH51),3))</f>
        <v>0</v>
      </c>
      <c r="AN51" s="46">
        <f>IF(AJ51&lt;9,0,+SMALL(($G51,$J51,$M51,$P51,$S51,$V51,$Y51,$AB51,$AE51,$AH51),4))</f>
        <v>0</v>
      </c>
      <c r="AO51" s="46">
        <f>AI51-AK51-AL51-AM51-AN51</f>
        <v>198</v>
      </c>
      <c r="AP51" s="17">
        <f>RANK(AO51,$AO$6:$AO$165,0)</f>
        <v>46</v>
      </c>
    </row>
    <row r="52" spans="2:42" ht="14.4">
      <c r="B52" s="89" t="s">
        <v>378</v>
      </c>
      <c r="C52" s="43"/>
      <c r="D52" s="90" t="s">
        <v>146</v>
      </c>
      <c r="E52" s="33">
        <f>IF(VLOOKUP($B52,'S 2 H BRUT'!$B$6:$E$165,4,FALSE)="","",(VLOOKUP($B52,'S 2 H BRUT'!$B$6:$E$165,4,FALSE)))</f>
        <v>9</v>
      </c>
      <c r="F52" s="33">
        <f>IF(VLOOKUP($B52,'S 2 H NET'!$B$6:E$165,4,FALSE)="","",(VLOOKUP($B52,'S 2 H NET'!$B$6:$E$165,4,FALSE)))</f>
        <v>31</v>
      </c>
      <c r="G52" s="45">
        <f>IF(F52="","",SUM(E52:F52))</f>
        <v>40</v>
      </c>
      <c r="H52" s="33">
        <f>IF(VLOOKUP($B52,'S 2 H BRUT'!$B$6:$F$165,5,FALSE)="","",(VLOOKUP($B52,'S 2 H BRUT'!$B$6:$F$165,5,FALSE)))</f>
        <v>5</v>
      </c>
      <c r="I52" s="33">
        <f>IF(VLOOKUP($B52,'S 2 H NET'!$B$6:$F$165,5,FALSE)="","",(VLOOKUP($B52,'S 2 H NET'!$B$6:$F$165,5,FALSE)))</f>
        <v>20</v>
      </c>
      <c r="J52" s="45">
        <f>IF(I52="","",SUM(H52:I52))</f>
        <v>25</v>
      </c>
      <c r="K52" s="33">
        <f>IF(VLOOKUP($B52,'S 2 H BRUT'!$B$6:$G$165,6,FALSE)="","",(VLOOKUP($B52,'S 2 H BRUT'!$B$6:$G$165,6,FALSE)))</f>
        <v>7</v>
      </c>
      <c r="L52" s="33">
        <f>IF(VLOOKUP($B52,'S 2 H NET'!$B$6:$G$165,6,FALSE)="","",(VLOOKUP($B52,'S 2 H NET'!$B$6:$G$165,6,FALSE)))</f>
        <v>34</v>
      </c>
      <c r="M52" s="45">
        <f>IF(L52="","",SUM(K52:L52))</f>
        <v>41</v>
      </c>
      <c r="N52" s="33">
        <f>IF(VLOOKUP($B52,'S 2 H BRUT'!$B$6:$H$165,7,FALSE)="","",(VLOOKUP($B52,'S 2 H BRUT'!$B$6:$H$165,7,FALSE)))</f>
        <v>6</v>
      </c>
      <c r="O52" s="33">
        <f>IF(VLOOKUP($B52,'S 2 H NET'!$B$6:$H$165,7,FALSE)="","",(VLOOKUP($B52,'S 2 H NET'!$B$6:$H$165,7,FALSE)))</f>
        <v>37</v>
      </c>
      <c r="P52" s="45">
        <f>IF(O52="","",SUM(N52:O52))</f>
        <v>43</v>
      </c>
      <c r="Q52" s="33">
        <f>IF(VLOOKUP($B52,'S 2 H BRUT'!$B$6:$J$165,8,FALSE)="","",(VLOOKUP($B52,'S 2 H BRUT'!$B$6:$J$165,8,FALSE)))</f>
        <v>7</v>
      </c>
      <c r="R52" s="33">
        <f>IF(VLOOKUP($B52,'S 2 H NET'!$B$6:$J$165,8,FALSE)="","",(VLOOKUP($B52,'S 2 H NET'!$B$6:$J$165,8,FALSE)))</f>
        <v>31</v>
      </c>
      <c r="S52" s="45">
        <f>IF(R52="","",SUM(Q52:R52))</f>
        <v>38</v>
      </c>
      <c r="T52" s="33">
        <f>IF(VLOOKUP($B52,'S 2 H BRUT'!$B$6:$J$165,9,FALSE)="","",(VLOOKUP($B52,'S 2 H BRUT'!$B$6:$J$165,9,FALSE)))</f>
        <v>6</v>
      </c>
      <c r="U52" s="33">
        <f>IF(VLOOKUP($B52,'S 2 H NET'!$B$6:$J$165,9,FALSE)="","",(VLOOKUP($B52,'S 2 H NET'!$B$6:$J$165,9,FALSE)))</f>
        <v>30</v>
      </c>
      <c r="V52" s="45">
        <f>IF(U52="","",SUM(T52:U52))</f>
        <v>36</v>
      </c>
      <c r="W52" s="33">
        <f>IF(VLOOKUP($B52,'S 2 H BRUT'!$B$6:$M$165,10,FALSE)="","",(VLOOKUP($B52,'S 2 H BRUT'!$B$6:$M$165,10,FALSE)))</f>
        <v>5</v>
      </c>
      <c r="X52" s="33">
        <f>IF(VLOOKUP($B52,'S 2 H NET'!$B$6:$M$165,10,FALSE)="","",(VLOOKUP($B52,'S 2 H NET'!$B$6:$M$165,10,FALSE)))</f>
        <v>20</v>
      </c>
      <c r="Y52" s="45">
        <f>IF(X52="","",SUM(W52:X52))</f>
        <v>25</v>
      </c>
      <c r="Z52" s="33" t="str">
        <f>IF(VLOOKUP($B52,'S 2 H BRUT'!$B$6:$L$165,11,FALSE)="","",(VLOOKUP($B52,'S 2 H BRUT'!$B$6:$L$165,11,FALSE)))</f>
        <v/>
      </c>
      <c r="AA52" s="33" t="str">
        <f>IF(VLOOKUP($B52,'S 2 H NET'!$B$6:$L$165,11,FALSE)="","",(VLOOKUP($B52,'S 2 H NET'!$B$6:$L$165,11,FALSE)))</f>
        <v/>
      </c>
      <c r="AB52" s="45" t="str">
        <f>IF(AA52="","",SUM(Z52:AA52))</f>
        <v/>
      </c>
      <c r="AC52" s="33" t="str">
        <f>IF(VLOOKUP($B52,'S 2 H BRUT'!$B$6:$M$165,12,FALSE)="","",(VLOOKUP($B52,'S 2 H BRUT'!$B$6:$M$165,12,FALSE)))</f>
        <v/>
      </c>
      <c r="AD52" s="33" t="str">
        <f>IF(VLOOKUP($B52,'S 2 H NET'!$B$6:$M$165,12,FALSE)="","",(VLOOKUP($B52,'S 2 H NET'!$B$6:$M$165,12,FALSE)))</f>
        <v/>
      </c>
      <c r="AE52" s="45" t="str">
        <f>IF(AD52="","",SUM(AC52:AD52))</f>
        <v/>
      </c>
      <c r="AF52" s="33" t="str">
        <f>IF(VLOOKUP($B52,'S 2 H BRUT'!$B$6:$N$165,13,FALSE)="","",(VLOOKUP($B52,'S 2 H BRUT'!$B$6:$N$165,13,FALSE)))</f>
        <v/>
      </c>
      <c r="AG52" s="33" t="str">
        <f>IF(VLOOKUP($B52,'S 2 H NET'!$B$6:$N$165,13,FALSE)="","",(VLOOKUP($B52,'S 2 H NET'!$B$6:$N$165,13,FALSE)))</f>
        <v/>
      </c>
      <c r="AH52" s="45" t="str">
        <f>IF(AG52="","",SUM(AF52:AG52))</f>
        <v/>
      </c>
      <c r="AI52" s="45">
        <f>SUM(G52,J52,M52,P52,S52,V52,Y52,AB52,AE52,AH52)</f>
        <v>248</v>
      </c>
      <c r="AJ52" s="46">
        <f>+COUNT(G52,J52,M52,P52,S52,V52,Y52,AB52,AE52,AH52)</f>
        <v>7</v>
      </c>
      <c r="AK52" s="46">
        <f>IF(AJ52&lt;6,0,+SMALL(($G52,$J52,$M52,$P52,$S52,$V52,$Y52,$AB52,$AE52,$AH52),1))</f>
        <v>25</v>
      </c>
      <c r="AL52" s="46">
        <f>IF(AJ52&lt;7,0,+SMALL(($G52,$J52,$M52,$P52,$S52,$V52,$Y52,$AB52,$AE52,$AH52),2))</f>
        <v>25</v>
      </c>
      <c r="AM52" s="46">
        <f>IF(AJ52&lt;8,0,+SMALL(($G52,$J52,$M52,$P52,$S52,$V52,$Y52,$AB52,$AE52,$AH52),3))</f>
        <v>0</v>
      </c>
      <c r="AN52" s="46">
        <f>IF(AJ52&lt;9,0,+SMALL(($G52,$J52,$M52,$P52,$S52,$V52,$Y52,$AB52,$AE52,$AH52),4))</f>
        <v>0</v>
      </c>
      <c r="AO52" s="46">
        <f>AI52-AK52-AL52-AM52-AN52</f>
        <v>198</v>
      </c>
      <c r="AP52" s="17">
        <f>RANK(AO52,$AO$6:$AO$165,0)</f>
        <v>46</v>
      </c>
    </row>
    <row r="53" spans="2:42" ht="14.4">
      <c r="B53" s="89" t="s">
        <v>354</v>
      </c>
      <c r="C53" s="33"/>
      <c r="D53" s="62" t="s">
        <v>14</v>
      </c>
      <c r="E53" s="33">
        <f>IF(VLOOKUP($B53,'S 2 H BRUT'!$B$6:$E$165,4,FALSE)="","",(VLOOKUP($B53,'S 2 H BRUT'!$B$6:$E$165,4,FALSE)))</f>
        <v>11</v>
      </c>
      <c r="F53" s="33">
        <f>IF(VLOOKUP($B53,'S 2 H NET'!$B$6:E$165,4,FALSE)="","",(VLOOKUP($B53,'S 2 H NET'!$B$6:$E$165,4,FALSE)))</f>
        <v>35</v>
      </c>
      <c r="G53" s="45">
        <f>IF(F53="","",SUM(E53:F53))</f>
        <v>46</v>
      </c>
      <c r="H53" s="33">
        <f>IF(VLOOKUP($B53,'S 2 H BRUT'!$B$6:$F$165,5,FALSE)="","",(VLOOKUP($B53,'S 2 H BRUT'!$B$6:$F$165,5,FALSE)))</f>
        <v>7</v>
      </c>
      <c r="I53" s="33">
        <f>IF(VLOOKUP($B53,'S 2 H NET'!$B$6:$F$165,5,FALSE)="","",(VLOOKUP($B53,'S 2 H NET'!$B$6:$F$165,5,FALSE)))</f>
        <v>26</v>
      </c>
      <c r="J53" s="45">
        <f>IF(I53="","",SUM(H53:I53))</f>
        <v>33</v>
      </c>
      <c r="K53" s="33" t="str">
        <f>IF(VLOOKUP($B53,'S 2 H BRUT'!$B$6:$G$165,6,FALSE)="","",(VLOOKUP($B53,'S 2 H BRUT'!$B$6:$G$165,6,FALSE)))</f>
        <v/>
      </c>
      <c r="L53" s="33" t="str">
        <f>IF(VLOOKUP($B53,'S 2 H NET'!$B$6:$G$165,6,FALSE)="","",(VLOOKUP($B53,'S 2 H NET'!$B$6:$G$165,6,FALSE)))</f>
        <v/>
      </c>
      <c r="M53" s="45" t="str">
        <f>IF(L53="","",SUM(K53:L53))</f>
        <v/>
      </c>
      <c r="N53" s="33" t="str">
        <f>IF(VLOOKUP($B53,'S 2 H BRUT'!$B$6:$H$165,7,FALSE)="","",(VLOOKUP($B53,'S 2 H BRUT'!$B$6:$H$165,7,FALSE)))</f>
        <v/>
      </c>
      <c r="O53" s="33" t="str">
        <f>IF(VLOOKUP($B53,'S 2 H NET'!$B$6:$H$165,7,FALSE)="","",(VLOOKUP($B53,'S 2 H NET'!$B$6:$H$165,7,FALSE)))</f>
        <v/>
      </c>
      <c r="P53" s="45" t="str">
        <f>IF(O53="","",SUM(N53:O53))</f>
        <v/>
      </c>
      <c r="Q53" s="33">
        <f>IF(VLOOKUP($B53,'S 2 H BRUT'!$B$6:$J$165,8,FALSE)="","",(VLOOKUP($B53,'S 2 H BRUT'!$B$6:$J$165,8,FALSE)))</f>
        <v>7</v>
      </c>
      <c r="R53" s="33">
        <f>IF(VLOOKUP($B53,'S 2 H NET'!$B$6:$J$165,8,FALSE)="","",(VLOOKUP($B53,'S 2 H NET'!$B$6:$J$165,8,FALSE)))</f>
        <v>28</v>
      </c>
      <c r="S53" s="45">
        <f>IF(R53="","",SUM(Q53:R53))</f>
        <v>35</v>
      </c>
      <c r="T53" s="33">
        <f>IF(VLOOKUP($B53,'S 2 H BRUT'!$B$6:$J$165,9,FALSE)="","",(VLOOKUP($B53,'S 2 H BRUT'!$B$6:$J$165,9,FALSE)))</f>
        <v>11</v>
      </c>
      <c r="U53" s="33">
        <f>IF(VLOOKUP($B53,'S 2 H NET'!$B$6:$J$165,9,FALSE)="","",(VLOOKUP($B53,'S 2 H NET'!$B$6:$J$165,9,FALSE)))</f>
        <v>35</v>
      </c>
      <c r="V53" s="45">
        <f>IF(U53="","",SUM(T53:U53))</f>
        <v>46</v>
      </c>
      <c r="W53" s="33" t="str">
        <f>IF(VLOOKUP($B53,'S 2 H BRUT'!$B$6:$M$165,10,FALSE)="","",(VLOOKUP($B53,'S 2 H BRUT'!$B$6:$M$165,10,FALSE)))</f>
        <v/>
      </c>
      <c r="X53" s="33" t="str">
        <f>IF(VLOOKUP($B53,'S 2 H NET'!$B$6:$M$165,10,FALSE)="","",(VLOOKUP($B53,'S 2 H NET'!$B$6:$M$165,10,FALSE)))</f>
        <v/>
      </c>
      <c r="Y53" s="45" t="str">
        <f>IF(X53="","",SUM(W53:X53))</f>
        <v/>
      </c>
      <c r="Z53" s="33" t="str">
        <f>IF(VLOOKUP($B53,'S 2 H BRUT'!$B$6:$L$165,11,FALSE)="","",(VLOOKUP($B53,'S 2 H BRUT'!$B$6:$L$165,11,FALSE)))</f>
        <v/>
      </c>
      <c r="AA53" s="33" t="str">
        <f>IF(VLOOKUP($B53,'S 2 H NET'!$B$6:$L$165,11,FALSE)="","",(VLOOKUP($B53,'S 2 H NET'!$B$6:$L$165,11,FALSE)))</f>
        <v/>
      </c>
      <c r="AB53" s="45" t="str">
        <f>IF(AA53="","",SUM(Z53:AA53))</f>
        <v/>
      </c>
      <c r="AC53" s="33">
        <f>IF(VLOOKUP($B53,'S 2 H BRUT'!$B$6:$M$165,12,FALSE)="","",(VLOOKUP($B53,'S 2 H BRUT'!$B$6:$M$165,12,FALSE)))</f>
        <v>8</v>
      </c>
      <c r="AD53" s="33">
        <f>IF(VLOOKUP($B53,'S 2 H NET'!$B$6:$M$165,12,FALSE)="","",(VLOOKUP($B53,'S 2 H NET'!$B$6:$M$165,12,FALSE)))</f>
        <v>29</v>
      </c>
      <c r="AE53" s="45">
        <f>IF(AD53="","",SUM(AC53:AD53))</f>
        <v>37</v>
      </c>
      <c r="AF53" s="33" t="str">
        <f>IF(VLOOKUP($B53,'S 2 H BRUT'!$B$6:$N$165,13,FALSE)="","",(VLOOKUP($B53,'S 2 H BRUT'!$B$6:$N$165,13,FALSE)))</f>
        <v/>
      </c>
      <c r="AG53" s="33" t="str">
        <f>IF(VLOOKUP($B53,'S 2 H NET'!$B$6:$N$165,13,FALSE)="","",(VLOOKUP($B53,'S 2 H NET'!$B$6:$N$165,13,FALSE)))</f>
        <v/>
      </c>
      <c r="AH53" s="45" t="str">
        <f>IF(AG53="","",SUM(AF53:AG53))</f>
        <v/>
      </c>
      <c r="AI53" s="45">
        <f>SUM(G53,J53,M53,P53,S53,V53,Y53,AB53,AE53,AH53)</f>
        <v>197</v>
      </c>
      <c r="AJ53" s="46">
        <f>+COUNT(G53,J53,M53,P53,S53,V53,Y53,AB53,AE53,AH53)</f>
        <v>5</v>
      </c>
      <c r="AK53" s="46">
        <f>IF(AJ53&lt;6,0,+SMALL(($G53,$J53,$M53,$P53,$S53,$V53,$Y53,$AB53,$AE53,$AH53),1))</f>
        <v>0</v>
      </c>
      <c r="AL53" s="46">
        <f>IF(AJ53&lt;7,0,+SMALL(($G53,$J53,$M53,$P53,$S53,$V53,$Y53,$AB53,$AE53,$AH53),2))</f>
        <v>0</v>
      </c>
      <c r="AM53" s="46">
        <f>IF(AJ53&lt;8,0,+SMALL(($G53,$J53,$M53,$P53,$S53,$V53,$Y53,$AB53,$AE53,$AH53),3))</f>
        <v>0</v>
      </c>
      <c r="AN53" s="46">
        <f>IF(AJ53&lt;9,0,+SMALL(($G53,$J53,$M53,$P53,$S53,$V53,$Y53,$AB53,$AE53,$AH53),4))</f>
        <v>0</v>
      </c>
      <c r="AO53" s="46">
        <f>AI53-AK53-AL53-AM53-AN53</f>
        <v>197</v>
      </c>
      <c r="AP53" s="17">
        <f>RANK(AO53,$AO$6:$AO$165,0)</f>
        <v>48</v>
      </c>
    </row>
    <row r="54" spans="2:42" ht="14.4">
      <c r="B54" s="42" t="s">
        <v>29</v>
      </c>
      <c r="C54" s="43"/>
      <c r="D54" s="44" t="s">
        <v>7</v>
      </c>
      <c r="E54" s="33">
        <f>IF(VLOOKUP($B54,'S 2 H BRUT'!$B$6:$E$165,4,FALSE)="","",(VLOOKUP($B54,'S 2 H BRUT'!$B$6:$E$165,4,FALSE)))</f>
        <v>10</v>
      </c>
      <c r="F54" s="33">
        <f>IF(VLOOKUP($B54,'S 2 H NET'!$B$6:E$165,4,FALSE)="","",(VLOOKUP($B54,'S 2 H NET'!$B$6:$E$165,4,FALSE)))</f>
        <v>31</v>
      </c>
      <c r="G54" s="45">
        <f>IF(F54="","",SUM(E54:F54))</f>
        <v>41</v>
      </c>
      <c r="H54" s="33" t="str">
        <f>IF(VLOOKUP($B54,'S 2 H BRUT'!$B$6:$F$165,5,FALSE)="","",(VLOOKUP($B54,'S 2 H BRUT'!$B$6:$F$165,5,FALSE)))</f>
        <v/>
      </c>
      <c r="I54" s="33" t="str">
        <f>IF(VLOOKUP($B54,'S 2 H NET'!$B$6:$F$165,5,FALSE)="","",(VLOOKUP($B54,'S 2 H NET'!$B$6:$F$165,5,FALSE)))</f>
        <v/>
      </c>
      <c r="J54" s="45" t="str">
        <f>IF(I54="","",SUM(H54:I54))</f>
        <v/>
      </c>
      <c r="K54" s="33">
        <f>IF(VLOOKUP($B54,'S 2 H BRUT'!$B$6:$G$165,6,FALSE)="","",(VLOOKUP($B54,'S 2 H BRUT'!$B$6:$G$165,6,FALSE)))</f>
        <v>10</v>
      </c>
      <c r="L54" s="33">
        <f>IF(VLOOKUP($B54,'S 2 H NET'!$B$6:$G$165,6,FALSE)="","",(VLOOKUP($B54,'S 2 H NET'!$B$6:$G$165,6,FALSE)))</f>
        <v>30</v>
      </c>
      <c r="M54" s="45">
        <f>IF(L54="","",SUM(K54:L54))</f>
        <v>40</v>
      </c>
      <c r="N54" s="33" t="str">
        <f>IF(VLOOKUP($B54,'S 2 H BRUT'!$B$6:$H$165,7,FALSE)="","",(VLOOKUP($B54,'S 2 H BRUT'!$B$6:$H$165,7,FALSE)))</f>
        <v/>
      </c>
      <c r="O54" s="33" t="str">
        <f>IF(VLOOKUP($B54,'S 2 H NET'!$B$6:$H$165,7,FALSE)="","",(VLOOKUP($B54,'S 2 H NET'!$B$6:$H$165,7,FALSE)))</f>
        <v/>
      </c>
      <c r="P54" s="45" t="str">
        <f>IF(O54="","",SUM(N54:O54))</f>
        <v/>
      </c>
      <c r="Q54" s="33" t="str">
        <f>IF(VLOOKUP($B54,'S 2 H BRUT'!$B$6:$J$165,8,FALSE)="","",(VLOOKUP($B54,'S 2 H BRUT'!$B$6:$J$165,8,FALSE)))</f>
        <v/>
      </c>
      <c r="R54" s="33" t="str">
        <f>IF(VLOOKUP($B54,'S 2 H NET'!$B$6:$J$165,8,FALSE)="","",(VLOOKUP($B54,'S 2 H NET'!$B$6:$J$165,8,FALSE)))</f>
        <v/>
      </c>
      <c r="S54" s="45" t="str">
        <f>IF(R54="","",SUM(Q54:R54))</f>
        <v/>
      </c>
      <c r="T54" s="33">
        <f>IF(VLOOKUP($B54,'S 2 H BRUT'!$B$6:$J$165,9,FALSE)="","",(VLOOKUP($B54,'S 2 H BRUT'!$B$6:$J$165,9,FALSE)))</f>
        <v>7</v>
      </c>
      <c r="U54" s="33">
        <f>IF(VLOOKUP($B54,'S 2 H NET'!$B$6:$J$165,9,FALSE)="","",(VLOOKUP($B54,'S 2 H NET'!$B$6:$J$165,9,FALSE)))</f>
        <v>24</v>
      </c>
      <c r="V54" s="45">
        <f>IF(U54="","",SUM(T54:U54))</f>
        <v>31</v>
      </c>
      <c r="W54" s="33">
        <f>IF(VLOOKUP($B54,'S 2 H BRUT'!$B$6:$M$165,10,FALSE)="","",(VLOOKUP($B54,'S 2 H BRUT'!$B$6:$M$165,10,FALSE)))</f>
        <v>15</v>
      </c>
      <c r="X54" s="33">
        <f>IF(VLOOKUP($B54,'S 2 H NET'!$B$6:$M$165,10,FALSE)="","",(VLOOKUP($B54,'S 2 H NET'!$B$6:$M$165,10,FALSE)))</f>
        <v>35</v>
      </c>
      <c r="Y54" s="45">
        <f>IF(X54="","",SUM(W54:X54))</f>
        <v>50</v>
      </c>
      <c r="Z54" s="33">
        <f>IF(VLOOKUP($B54,'S 2 H BRUT'!$B$6:$L$165,11,FALSE)="","",(VLOOKUP($B54,'S 2 H BRUT'!$B$6:$L$165,11,FALSE)))</f>
        <v>10</v>
      </c>
      <c r="AA54" s="33">
        <f>IF(VLOOKUP($B54,'S 2 H NET'!$B$6:$L$165,11,FALSE)="","",(VLOOKUP($B54,'S 2 H NET'!$B$6:$L$165,11,FALSE)))</f>
        <v>25</v>
      </c>
      <c r="AB54" s="45">
        <f>IF(AA54="","",SUM(Z54:AA54))</f>
        <v>35</v>
      </c>
      <c r="AC54" s="33" t="str">
        <f>IF(VLOOKUP($B54,'S 2 H BRUT'!$B$6:$M$165,12,FALSE)="","",(VLOOKUP($B54,'S 2 H BRUT'!$B$6:$M$165,12,FALSE)))</f>
        <v/>
      </c>
      <c r="AD54" s="33" t="str">
        <f>IF(VLOOKUP($B54,'S 2 H NET'!$B$6:$M$165,12,FALSE)="","",(VLOOKUP($B54,'S 2 H NET'!$B$6:$M$165,12,FALSE)))</f>
        <v/>
      </c>
      <c r="AE54" s="45" t="str">
        <f>IF(AD54="","",SUM(AC54:AD54))</f>
        <v/>
      </c>
      <c r="AF54" s="33" t="str">
        <f>IF(VLOOKUP($B54,'S 2 H BRUT'!$B$6:$N$165,13,FALSE)="","",(VLOOKUP($B54,'S 2 H BRUT'!$B$6:$N$165,13,FALSE)))</f>
        <v/>
      </c>
      <c r="AG54" s="33" t="str">
        <f>IF(VLOOKUP($B54,'S 2 H NET'!$B$6:$N$165,13,FALSE)="","",(VLOOKUP($B54,'S 2 H NET'!$B$6:$N$165,13,FALSE)))</f>
        <v/>
      </c>
      <c r="AH54" s="45" t="str">
        <f>IF(AG54="","",SUM(AF54:AG54))</f>
        <v/>
      </c>
      <c r="AI54" s="45">
        <f>SUM(G54,J54,M54,P54,S54,V54,Y54,AB54,AE54,AH54)</f>
        <v>197</v>
      </c>
      <c r="AJ54" s="46">
        <f>+COUNT(G54,J54,M54,P54,S54,V54,Y54,AB54,AE54,AH54)</f>
        <v>5</v>
      </c>
      <c r="AK54" s="46">
        <f>IF(AJ54&lt;6,0,+SMALL(($G54,$J54,$M54,$P54,$S54,$V54,$Y54,$AB54,$AE54,$AH54),1))</f>
        <v>0</v>
      </c>
      <c r="AL54" s="46">
        <f>IF(AJ54&lt;7,0,+SMALL(($G54,$J54,$M54,$P54,$S54,$V54,$Y54,$AB54,$AE54,$AH54),2))</f>
        <v>0</v>
      </c>
      <c r="AM54" s="46">
        <f>IF(AJ54&lt;8,0,+SMALL(($G54,$J54,$M54,$P54,$S54,$V54,$Y54,$AB54,$AE54,$AH54),3))</f>
        <v>0</v>
      </c>
      <c r="AN54" s="46">
        <f>IF(AJ54&lt;9,0,+SMALL(($G54,$J54,$M54,$P54,$S54,$V54,$Y54,$AB54,$AE54,$AH54),4))</f>
        <v>0</v>
      </c>
      <c r="AO54" s="46">
        <f>AI54-AK54-AL54-AM54-AN54</f>
        <v>197</v>
      </c>
      <c r="AP54" s="17">
        <f>RANK(AO54,$AO$6:$AO$165,0)</f>
        <v>48</v>
      </c>
    </row>
    <row r="55" spans="2:42" ht="14.4">
      <c r="B55" s="89" t="s">
        <v>238</v>
      </c>
      <c r="C55" s="33"/>
      <c r="D55" s="39" t="s">
        <v>7</v>
      </c>
      <c r="E55" s="33">
        <f>IF(VLOOKUP($B55,'S 2 H BRUT'!$B$6:$E$165,4,FALSE)="","",(VLOOKUP($B55,'S 2 H BRUT'!$B$6:$E$165,4,FALSE)))</f>
        <v>14</v>
      </c>
      <c r="F55" s="33">
        <f>IF(VLOOKUP($B55,'S 2 H NET'!$B$6:E$165,4,FALSE)="","",(VLOOKUP($B55,'S 2 H NET'!$B$6:$E$165,4,FALSE)))</f>
        <v>32</v>
      </c>
      <c r="G55" s="45">
        <f>IF(F55="","",SUM(E55:F55))</f>
        <v>46</v>
      </c>
      <c r="H55" s="33">
        <f>IF(VLOOKUP($B55,'S 2 H BRUT'!$B$6:$F$165,5,FALSE)="","",(VLOOKUP($B55,'S 2 H BRUT'!$B$6:$F$165,5,FALSE)))</f>
        <v>2</v>
      </c>
      <c r="I55" s="33">
        <f>IF(VLOOKUP($B55,'S 2 H NET'!$B$6:$F$165,5,FALSE)="","",(VLOOKUP($B55,'S 2 H NET'!$B$6:$F$165,5,FALSE)))</f>
        <v>15</v>
      </c>
      <c r="J55" s="45">
        <f>IF(I55="","",SUM(H55:I55))</f>
        <v>17</v>
      </c>
      <c r="K55" s="33">
        <f>IF(VLOOKUP($B55,'S 2 H BRUT'!$B$6:$G$165,6,FALSE)="","",(VLOOKUP($B55,'S 2 H BRUT'!$B$6:$G$165,6,FALSE)))</f>
        <v>12</v>
      </c>
      <c r="L55" s="33">
        <f>IF(VLOOKUP($B55,'S 2 H NET'!$B$6:$G$165,6,FALSE)="","",(VLOOKUP($B55,'S 2 H NET'!$B$6:$G$165,6,FALSE)))</f>
        <v>34</v>
      </c>
      <c r="M55" s="45">
        <f>IF(L55="","",SUM(K55:L55))</f>
        <v>46</v>
      </c>
      <c r="N55" s="33">
        <f>IF(VLOOKUP($B55,'S 2 H BRUT'!$B$6:$H$165,7,FALSE)="","",(VLOOKUP($B55,'S 2 H BRUT'!$B$6:$H$165,7,FALSE)))</f>
        <v>16</v>
      </c>
      <c r="O55" s="33">
        <f>IF(VLOOKUP($B55,'S 2 H NET'!$B$6:$H$165,7,FALSE)="","",(VLOOKUP($B55,'S 2 H NET'!$B$6:$H$165,7,FALSE)))</f>
        <v>35</v>
      </c>
      <c r="P55" s="45">
        <f>IF(O55="","",SUM(N55:O55))</f>
        <v>51</v>
      </c>
      <c r="Q55" s="33" t="str">
        <f>IF(VLOOKUP($B55,'S 2 H BRUT'!$B$6:$J$165,8,FALSE)="","",(VLOOKUP($B55,'S 2 H BRUT'!$B$6:$J$165,8,FALSE)))</f>
        <v/>
      </c>
      <c r="R55" s="33" t="str">
        <f>IF(VLOOKUP($B55,'S 2 H NET'!$B$6:$J$165,8,FALSE)="","",(VLOOKUP($B55,'S 2 H NET'!$B$6:$J$165,8,FALSE)))</f>
        <v/>
      </c>
      <c r="S55" s="45" t="str">
        <f>IF(R55="","",SUM(Q55:R55))</f>
        <v/>
      </c>
      <c r="T55" s="33">
        <f>IF(VLOOKUP($B55,'S 2 H BRUT'!$B$6:$J$165,9,FALSE)="","",(VLOOKUP($B55,'S 2 H BRUT'!$B$6:$J$165,9,FALSE)))</f>
        <v>6</v>
      </c>
      <c r="U55" s="33">
        <f>IF(VLOOKUP($B55,'S 2 H NET'!$B$6:$J$165,9,FALSE)="","",(VLOOKUP($B55,'S 2 H NET'!$B$6:$J$165,9,FALSE)))</f>
        <v>27</v>
      </c>
      <c r="V55" s="45">
        <f>IF(U55="","",SUM(T55:U55))</f>
        <v>33</v>
      </c>
      <c r="W55" s="33" t="str">
        <f>IF(VLOOKUP($B55,'S 2 H BRUT'!$B$6:$M$165,10,FALSE)="","",(VLOOKUP($B55,'S 2 H BRUT'!$B$6:$M$165,10,FALSE)))</f>
        <v/>
      </c>
      <c r="X55" s="33" t="str">
        <f>IF(VLOOKUP($B55,'S 2 H NET'!$B$6:$M$165,10,FALSE)="","",(VLOOKUP($B55,'S 2 H NET'!$B$6:$M$165,10,FALSE)))</f>
        <v/>
      </c>
      <c r="Y55" s="45" t="str">
        <f>IF(X55="","",SUM(W55:X55))</f>
        <v/>
      </c>
      <c r="Z55" s="33" t="str">
        <f>IF(VLOOKUP($B55,'S 2 H BRUT'!$B$6:$L$165,11,FALSE)="","",(VLOOKUP($B55,'S 2 H BRUT'!$B$6:$L$165,11,FALSE)))</f>
        <v/>
      </c>
      <c r="AA55" s="33" t="str">
        <f>IF(VLOOKUP($B55,'S 2 H NET'!$B$6:$L$165,11,FALSE)="","",(VLOOKUP($B55,'S 2 H NET'!$B$6:$L$165,11,FALSE)))</f>
        <v/>
      </c>
      <c r="AB55" s="45" t="str">
        <f>IF(AA55="","",SUM(Z55:AA55))</f>
        <v/>
      </c>
      <c r="AC55" s="33" t="str">
        <f>IF(VLOOKUP($B55,'S 2 H BRUT'!$B$6:$M$165,12,FALSE)="","",(VLOOKUP($B55,'S 2 H BRUT'!$B$6:$M$165,12,FALSE)))</f>
        <v/>
      </c>
      <c r="AD55" s="33" t="str">
        <f>IF(VLOOKUP($B55,'S 2 H NET'!$B$6:$M$165,12,FALSE)="","",(VLOOKUP($B55,'S 2 H NET'!$B$6:$M$165,12,FALSE)))</f>
        <v/>
      </c>
      <c r="AE55" s="45" t="str">
        <f>IF(AD55="","",SUM(AC55:AD55))</f>
        <v/>
      </c>
      <c r="AF55" s="33" t="str">
        <f>IF(VLOOKUP($B55,'S 2 H BRUT'!$B$6:$N$165,13,FALSE)="","",(VLOOKUP($B55,'S 2 H BRUT'!$B$6:$N$165,13,FALSE)))</f>
        <v/>
      </c>
      <c r="AG55" s="33" t="str">
        <f>IF(VLOOKUP($B55,'S 2 H NET'!$B$6:$N$165,13,FALSE)="","",(VLOOKUP($B55,'S 2 H NET'!$B$6:$N$165,13,FALSE)))</f>
        <v/>
      </c>
      <c r="AH55" s="45" t="str">
        <f>IF(AG55="","",SUM(AF55:AG55))</f>
        <v/>
      </c>
      <c r="AI55" s="45">
        <f>SUM(G55,J55,M55,P55,S55,V55,Y55,AB55,AE55,AH55)</f>
        <v>193</v>
      </c>
      <c r="AJ55" s="46">
        <f>+COUNT(G55,J55,M55,P55,S55,V55,Y55,AB55,AE55,AH55)</f>
        <v>5</v>
      </c>
      <c r="AK55" s="46">
        <f>IF(AJ55&lt;6,0,+SMALL(($G55,$J55,$M55,$P55,$S55,$V55,$Y55,$AB55,$AE55,$AH55),1))</f>
        <v>0</v>
      </c>
      <c r="AL55" s="46">
        <f>IF(AJ55&lt;7,0,+SMALL(($G55,$J55,$M55,$P55,$S55,$V55,$Y55,$AB55,$AE55,$AH55),2))</f>
        <v>0</v>
      </c>
      <c r="AM55" s="46">
        <f>IF(AJ55&lt;8,0,+SMALL(($G55,$J55,$M55,$P55,$S55,$V55,$Y55,$AB55,$AE55,$AH55),3))</f>
        <v>0</v>
      </c>
      <c r="AN55" s="46">
        <f>IF(AJ55&lt;9,0,+SMALL(($G55,$J55,$M55,$P55,$S55,$V55,$Y55,$AB55,$AE55,$AH55),4))</f>
        <v>0</v>
      </c>
      <c r="AO55" s="46">
        <f>AI55-AK55-AL55-AM55-AN55</f>
        <v>193</v>
      </c>
      <c r="AP55" s="17">
        <f>RANK(AO55,$AO$6:$AO$165,0)</f>
        <v>50</v>
      </c>
    </row>
    <row r="56" spans="2:42" ht="14.4">
      <c r="B56" s="42" t="s">
        <v>350</v>
      </c>
      <c r="C56" s="43"/>
      <c r="D56" s="61" t="s">
        <v>81</v>
      </c>
      <c r="E56" s="33">
        <f>IF(VLOOKUP($B56,'S 2 H BRUT'!$B$6:$E$165,4,FALSE)="","",(VLOOKUP($B56,'S 2 H BRUT'!$B$6:$E$165,4,FALSE)))</f>
        <v>12</v>
      </c>
      <c r="F56" s="33">
        <f>IF(VLOOKUP($B56,'S 2 H NET'!$B$6:E$165,4,FALSE)="","",(VLOOKUP($B56,'S 2 H NET'!$B$6:$E$165,4,FALSE)))</f>
        <v>32</v>
      </c>
      <c r="G56" s="45">
        <f>IF(F56="","",SUM(E56:F56))</f>
        <v>44</v>
      </c>
      <c r="H56" s="33">
        <f>IF(VLOOKUP($B56,'S 2 H BRUT'!$B$6:$F$165,5,FALSE)="","",(VLOOKUP($B56,'S 2 H BRUT'!$B$6:$F$165,5,FALSE)))</f>
        <v>6</v>
      </c>
      <c r="I56" s="33">
        <f>IF(VLOOKUP($B56,'S 2 H NET'!$B$6:$F$165,5,FALSE)="","",(VLOOKUP($B56,'S 2 H NET'!$B$6:$F$165,5,FALSE)))</f>
        <v>24</v>
      </c>
      <c r="J56" s="45">
        <f>IF(I56="","",SUM(H56:I56))</f>
        <v>30</v>
      </c>
      <c r="K56" s="33">
        <f>IF(VLOOKUP($B56,'S 2 H BRUT'!$B$6:$G$165,6,FALSE)="","",(VLOOKUP($B56,'S 2 H BRUT'!$B$6:$G$165,6,FALSE)))</f>
        <v>6</v>
      </c>
      <c r="L56" s="33">
        <f>IF(VLOOKUP($B56,'S 2 H NET'!$B$6:$G$165,6,FALSE)="","",(VLOOKUP($B56,'S 2 H NET'!$B$6:$G$165,6,FALSE)))</f>
        <v>21</v>
      </c>
      <c r="M56" s="45">
        <f>IF(L56="","",SUM(K56:L56))</f>
        <v>27</v>
      </c>
      <c r="N56" s="33">
        <f>IF(VLOOKUP($B56,'S 2 H BRUT'!$B$6:$H$165,7,FALSE)="","",(VLOOKUP($B56,'S 2 H BRUT'!$B$6:$H$165,7,FALSE)))</f>
        <v>5</v>
      </c>
      <c r="O56" s="33">
        <f>IF(VLOOKUP($B56,'S 2 H NET'!$B$6:$H$165,7,FALSE)="","",(VLOOKUP($B56,'S 2 H NET'!$B$6:$H$165,7,FALSE)))</f>
        <v>20</v>
      </c>
      <c r="P56" s="45">
        <f>IF(O56="","",SUM(N56:O56))</f>
        <v>25</v>
      </c>
      <c r="Q56" s="33">
        <f>IF(VLOOKUP($B56,'S 2 H BRUT'!$B$6:$J$165,8,FALSE)="","",(VLOOKUP($B56,'S 2 H BRUT'!$B$6:$J$165,8,FALSE)))</f>
        <v>14</v>
      </c>
      <c r="R56" s="33">
        <f>IF(VLOOKUP($B56,'S 2 H NET'!$B$6:$J$165,8,FALSE)="","",(VLOOKUP($B56,'S 2 H NET'!$B$6:$J$165,8,FALSE)))</f>
        <v>36</v>
      </c>
      <c r="S56" s="45">
        <f>IF(R56="","",SUM(Q56:R56))</f>
        <v>50</v>
      </c>
      <c r="T56" s="33" t="str">
        <f>IF(VLOOKUP($B56,'S 2 H BRUT'!$B$6:$J$165,9,FALSE)="","",(VLOOKUP($B56,'S 2 H BRUT'!$B$6:$J$165,9,FALSE)))</f>
        <v/>
      </c>
      <c r="U56" s="33" t="str">
        <f>IF(VLOOKUP($B56,'S 2 H NET'!$B$6:$J$165,9,FALSE)="","",(VLOOKUP($B56,'S 2 H NET'!$B$6:$J$165,9,FALSE)))</f>
        <v/>
      </c>
      <c r="V56" s="45" t="str">
        <f>IF(U56="","",SUM(T56:U56))</f>
        <v/>
      </c>
      <c r="W56" s="33" t="str">
        <f>IF(VLOOKUP($B56,'S 2 H BRUT'!$B$6:$M$165,10,FALSE)="","",(VLOOKUP($B56,'S 2 H BRUT'!$B$6:$M$165,10,FALSE)))</f>
        <v/>
      </c>
      <c r="X56" s="33" t="str">
        <f>IF(VLOOKUP($B56,'S 2 H NET'!$B$6:$M$165,10,FALSE)="","",(VLOOKUP($B56,'S 2 H NET'!$B$6:$M$165,10,FALSE)))</f>
        <v/>
      </c>
      <c r="Y56" s="45" t="str">
        <f>IF(X56="","",SUM(W56:X56))</f>
        <v/>
      </c>
      <c r="Z56" s="33">
        <f>IF(VLOOKUP($B56,'S 2 H BRUT'!$B$6:$L$165,11,FALSE)="","",(VLOOKUP($B56,'S 2 H BRUT'!$B$6:$L$165,11,FALSE)))</f>
        <v>9</v>
      </c>
      <c r="AA56" s="33">
        <f>IF(VLOOKUP($B56,'S 2 H NET'!$B$6:$L$165,11,FALSE)="","",(VLOOKUP($B56,'S 2 H NET'!$B$6:$L$165,11,FALSE)))</f>
        <v>32</v>
      </c>
      <c r="AB56" s="45">
        <f>IF(AA56="","",SUM(Z56:AA56))</f>
        <v>41</v>
      </c>
      <c r="AC56" s="33" t="str">
        <f>IF(VLOOKUP($B56,'S 2 H BRUT'!$B$6:$M$165,12,FALSE)="","",(VLOOKUP($B56,'S 2 H BRUT'!$B$6:$M$165,12,FALSE)))</f>
        <v/>
      </c>
      <c r="AD56" s="33" t="str">
        <f>IF(VLOOKUP($B56,'S 2 H NET'!$B$6:$M$165,12,FALSE)="","",(VLOOKUP($B56,'S 2 H NET'!$B$6:$M$165,12,FALSE)))</f>
        <v/>
      </c>
      <c r="AE56" s="45" t="str">
        <f>IF(AD56="","",SUM(AC56:AD56))</f>
        <v/>
      </c>
      <c r="AF56" s="33" t="str">
        <f>IF(VLOOKUP($B56,'S 2 H BRUT'!$B$6:$N$165,13,FALSE)="","",(VLOOKUP($B56,'S 2 H BRUT'!$B$6:$N$165,13,FALSE)))</f>
        <v/>
      </c>
      <c r="AG56" s="33" t="str">
        <f>IF(VLOOKUP($B56,'S 2 H NET'!$B$6:$N$165,13,FALSE)="","",(VLOOKUP($B56,'S 2 H NET'!$B$6:$N$165,13,FALSE)))</f>
        <v/>
      </c>
      <c r="AH56" s="45" t="str">
        <f>IF(AG56="","",SUM(AF56:AG56))</f>
        <v/>
      </c>
      <c r="AI56" s="45">
        <f>SUM(G56,J56,M56,P56,S56,V56,Y56,AB56,AE56,AH56)</f>
        <v>217</v>
      </c>
      <c r="AJ56" s="46">
        <f>+COUNT(G56,J56,M56,P56,S56,V56,Y56,AB56,AE56,AH56)</f>
        <v>6</v>
      </c>
      <c r="AK56" s="46">
        <f>IF(AJ56&lt;6,0,+SMALL(($G56,$J56,$M56,$P56,$S56,$V56,$Y56,$AB56,$AE56,$AH56),1))</f>
        <v>25</v>
      </c>
      <c r="AL56" s="46">
        <f>IF(AJ56&lt;7,0,+SMALL(($G56,$J56,$M56,$P56,$S56,$V56,$Y56,$AB56,$AE56,$AH56),2))</f>
        <v>0</v>
      </c>
      <c r="AM56" s="46">
        <f>IF(AJ56&lt;8,0,+SMALL(($G56,$J56,$M56,$P56,$S56,$V56,$Y56,$AB56,$AE56,$AH56),3))</f>
        <v>0</v>
      </c>
      <c r="AN56" s="46">
        <f>IF(AJ56&lt;9,0,+SMALL(($G56,$J56,$M56,$P56,$S56,$V56,$Y56,$AB56,$AE56,$AH56),4))</f>
        <v>0</v>
      </c>
      <c r="AO56" s="46">
        <f>AI56-AK56-AL56-AM56-AN56</f>
        <v>192</v>
      </c>
      <c r="AP56" s="17">
        <f>RANK(AO56,$AO$6:$AO$165,0)</f>
        <v>51</v>
      </c>
    </row>
    <row r="57" spans="2:42" ht="14.4">
      <c r="B57" s="89" t="s">
        <v>298</v>
      </c>
      <c r="C57" s="33"/>
      <c r="D57" s="82" t="s">
        <v>125</v>
      </c>
      <c r="E57" s="33">
        <f>IF(VLOOKUP($B57,'S 2 H BRUT'!$B$6:$E$165,4,FALSE)="","",(VLOOKUP($B57,'S 2 H BRUT'!$B$6:$E$165,4,FALSE)))</f>
        <v>8</v>
      </c>
      <c r="F57" s="33">
        <f>IF(VLOOKUP($B57,'S 2 H NET'!$B$6:E$165,4,FALSE)="","",(VLOOKUP($B57,'S 2 H NET'!$B$6:$E$165,4,FALSE)))</f>
        <v>28</v>
      </c>
      <c r="G57" s="45">
        <f>IF(F57="","",SUM(E57:F57))</f>
        <v>36</v>
      </c>
      <c r="H57" s="33">
        <f>IF(VLOOKUP($B57,'S 2 H BRUT'!$B$6:$F$165,5,FALSE)="","",(VLOOKUP($B57,'S 2 H BRUT'!$B$6:$F$165,5,FALSE)))</f>
        <v>6</v>
      </c>
      <c r="I57" s="33">
        <f>IF(VLOOKUP($B57,'S 2 H NET'!$B$6:$F$165,5,FALSE)="","",(VLOOKUP($B57,'S 2 H NET'!$B$6:$F$165,5,FALSE)))</f>
        <v>24</v>
      </c>
      <c r="J57" s="45">
        <f>IF(I57="","",SUM(H57:I57))</f>
        <v>30</v>
      </c>
      <c r="K57" s="33">
        <f>IF(VLOOKUP($B57,'S 2 H BRUT'!$B$6:$G$165,6,FALSE)="","",(VLOOKUP($B57,'S 2 H BRUT'!$B$6:$G$165,6,FALSE)))</f>
        <v>6</v>
      </c>
      <c r="L57" s="33">
        <f>IF(VLOOKUP($B57,'S 2 H NET'!$B$6:$G$165,6,FALSE)="","",(VLOOKUP($B57,'S 2 H NET'!$B$6:$G$165,6,FALSE)))</f>
        <v>19</v>
      </c>
      <c r="M57" s="45">
        <f>IF(L57="","",SUM(K57:L57))</f>
        <v>25</v>
      </c>
      <c r="N57" s="33">
        <f>IF(VLOOKUP($B57,'S 2 H BRUT'!$B$6:$H$165,7,FALSE)="","",(VLOOKUP($B57,'S 2 H BRUT'!$B$6:$H$165,7,FALSE)))</f>
        <v>12</v>
      </c>
      <c r="O57" s="33">
        <f>IF(VLOOKUP($B57,'S 2 H NET'!$B$6:$H$165,7,FALSE)="","",(VLOOKUP($B57,'S 2 H NET'!$B$6:$H$165,7,FALSE)))</f>
        <v>36</v>
      </c>
      <c r="P57" s="45">
        <f>IF(O57="","",SUM(N57:O57))</f>
        <v>48</v>
      </c>
      <c r="Q57" s="33">
        <f>IF(VLOOKUP($B57,'S 2 H BRUT'!$B$6:$J$165,8,FALSE)="","",(VLOOKUP($B57,'S 2 H BRUT'!$B$6:$J$165,8,FALSE)))</f>
        <v>9</v>
      </c>
      <c r="R57" s="33">
        <f>IF(VLOOKUP($B57,'S 2 H NET'!$B$6:$J$165,8,FALSE)="","",(VLOOKUP($B57,'S 2 H NET'!$B$6:$J$165,8,FALSE)))</f>
        <v>30</v>
      </c>
      <c r="S57" s="45">
        <f>IF(R57="","",SUM(Q57:R57))</f>
        <v>39</v>
      </c>
      <c r="T57" s="33">
        <f>IF(VLOOKUP($B57,'S 2 H BRUT'!$B$6:$J$165,9,FALSE)="","",(VLOOKUP($B57,'S 2 H BRUT'!$B$6:$J$165,9,FALSE)))</f>
        <v>7</v>
      </c>
      <c r="U57" s="33">
        <f>IF(VLOOKUP($B57,'S 2 H NET'!$B$6:$J$165,9,FALSE)="","",(VLOOKUP($B57,'S 2 H NET'!$B$6:$J$165,9,FALSE)))</f>
        <v>32</v>
      </c>
      <c r="V57" s="45">
        <f>IF(U57="","",SUM(T57:U57))</f>
        <v>39</v>
      </c>
      <c r="W57" s="33" t="str">
        <f>IF(VLOOKUP($B57,'S 2 H BRUT'!$B$6:$M$165,10,FALSE)="","",(VLOOKUP($B57,'S 2 H BRUT'!$B$6:$M$165,10,FALSE)))</f>
        <v/>
      </c>
      <c r="X57" s="33" t="str">
        <f>IF(VLOOKUP($B57,'S 2 H NET'!$B$6:$M$165,10,FALSE)="","",(VLOOKUP($B57,'S 2 H NET'!$B$6:$M$165,10,FALSE)))</f>
        <v/>
      </c>
      <c r="Y57" s="45" t="str">
        <f>IF(X57="","",SUM(W57:X57))</f>
        <v/>
      </c>
      <c r="Z57" s="33" t="str">
        <f>IF(VLOOKUP($B57,'S 2 H BRUT'!$B$6:$L$165,11,FALSE)="","",(VLOOKUP($B57,'S 2 H BRUT'!$B$6:$L$165,11,FALSE)))</f>
        <v/>
      </c>
      <c r="AA57" s="33" t="str">
        <f>IF(VLOOKUP($B57,'S 2 H NET'!$B$6:$L$165,11,FALSE)="","",(VLOOKUP($B57,'S 2 H NET'!$B$6:$L$165,11,FALSE)))</f>
        <v/>
      </c>
      <c r="AB57" s="45" t="str">
        <f>IF(AA57="","",SUM(Z57:AA57))</f>
        <v/>
      </c>
      <c r="AC57" s="33">
        <f>IF(VLOOKUP($B57,'S 2 H BRUT'!$B$6:$M$165,12,FALSE)="","",(VLOOKUP($B57,'S 2 H BRUT'!$B$6:$M$165,12,FALSE)))</f>
        <v>6</v>
      </c>
      <c r="AD57" s="33">
        <f>IF(VLOOKUP($B57,'S 2 H NET'!$B$6:$M$165,12,FALSE)="","",(VLOOKUP($B57,'S 2 H NET'!$B$6:$M$165,12,FALSE)))</f>
        <v>24</v>
      </c>
      <c r="AE57" s="45">
        <f>IF(AD57="","",SUM(AC57:AD57))</f>
        <v>30</v>
      </c>
      <c r="AF57" s="33" t="str">
        <f>IF(VLOOKUP($B57,'S 2 H BRUT'!$B$6:$N$165,13,FALSE)="","",(VLOOKUP($B57,'S 2 H BRUT'!$B$6:$N$165,13,FALSE)))</f>
        <v/>
      </c>
      <c r="AG57" s="33" t="str">
        <f>IF(VLOOKUP($B57,'S 2 H NET'!$B$6:$N$165,13,FALSE)="","",(VLOOKUP($B57,'S 2 H NET'!$B$6:$N$165,13,FALSE)))</f>
        <v/>
      </c>
      <c r="AH57" s="45" t="str">
        <f>IF(AG57="","",SUM(AF57:AG57))</f>
        <v/>
      </c>
      <c r="AI57" s="45">
        <f>SUM(G57,J57,M57,P57,S57,V57,Y57,AB57,AE57,AH57)</f>
        <v>247</v>
      </c>
      <c r="AJ57" s="46">
        <f>+COUNT(G57,J57,M57,P57,S57,V57,Y57,AB57,AE57,AH57)</f>
        <v>7</v>
      </c>
      <c r="AK57" s="46">
        <f>IF(AJ57&lt;6,0,+SMALL(($G57,$J57,$M57,$P57,$S57,$V57,$Y57,$AB57,$AE57,$AH57),1))</f>
        <v>25</v>
      </c>
      <c r="AL57" s="46">
        <f>IF(AJ57&lt;7,0,+SMALL(($G57,$J57,$M57,$P57,$S57,$V57,$Y57,$AB57,$AE57,$AH57),2))</f>
        <v>30</v>
      </c>
      <c r="AM57" s="46">
        <f>IF(AJ57&lt;8,0,+SMALL(($G57,$J57,$M57,$P57,$S57,$V57,$Y57,$AB57,$AE57,$AH57),3))</f>
        <v>0</v>
      </c>
      <c r="AN57" s="46">
        <f>IF(AJ57&lt;9,0,+SMALL(($G57,$J57,$M57,$P57,$S57,$V57,$Y57,$AB57,$AE57,$AH57),4))</f>
        <v>0</v>
      </c>
      <c r="AO57" s="46">
        <f>AI57-AK57-AL57-AM57-AN57</f>
        <v>192</v>
      </c>
      <c r="AP57" s="17">
        <f>RANK(AO57,$AO$6:$AO$165,0)</f>
        <v>51</v>
      </c>
    </row>
    <row r="58" spans="2:42" ht="14.4">
      <c r="B58" s="42" t="s">
        <v>357</v>
      </c>
      <c r="C58" s="43"/>
      <c r="D58" s="61" t="s">
        <v>81</v>
      </c>
      <c r="E58" s="33">
        <f>IF(VLOOKUP($B58,'S 2 H BRUT'!$B$6:$E$165,4,FALSE)="","",(VLOOKUP($B58,'S 2 H BRUT'!$B$6:$E$165,4,FALSE)))</f>
        <v>7</v>
      </c>
      <c r="F58" s="33">
        <f>IF(VLOOKUP($B58,'S 2 H NET'!$B$6:E$165,4,FALSE)="","",(VLOOKUP($B58,'S 2 H NET'!$B$6:$E$165,4,FALSE)))</f>
        <v>26</v>
      </c>
      <c r="G58" s="45">
        <f>IF(F58="","",SUM(E58:F58))</f>
        <v>33</v>
      </c>
      <c r="H58" s="33" t="str">
        <f>IF(VLOOKUP($B58,'S 2 H BRUT'!$B$6:$F$165,5,FALSE)="","",(VLOOKUP($B58,'S 2 H BRUT'!$B$6:$F$165,5,FALSE)))</f>
        <v/>
      </c>
      <c r="I58" s="33" t="str">
        <f>IF(VLOOKUP($B58,'S 2 H NET'!$B$6:$F$165,5,FALSE)="","",(VLOOKUP($B58,'S 2 H NET'!$B$6:$F$165,5,FALSE)))</f>
        <v/>
      </c>
      <c r="J58" s="45" t="str">
        <f>IF(I58="","",SUM(H58:I58))</f>
        <v/>
      </c>
      <c r="K58" s="33" t="str">
        <f>IF(VLOOKUP($B58,'S 2 H BRUT'!$B$6:$G$165,6,FALSE)="","",(VLOOKUP($B58,'S 2 H BRUT'!$B$6:$G$165,6,FALSE)))</f>
        <v/>
      </c>
      <c r="L58" s="33" t="str">
        <f>IF(VLOOKUP($B58,'S 2 H NET'!$B$6:$G$165,6,FALSE)="","",(VLOOKUP($B58,'S 2 H NET'!$B$6:$G$165,6,FALSE)))</f>
        <v/>
      </c>
      <c r="M58" s="45" t="str">
        <f>IF(L58="","",SUM(K58:L58))</f>
        <v/>
      </c>
      <c r="N58" s="33">
        <f>IF(VLOOKUP($B58,'S 2 H BRUT'!$B$6:$H$165,7,FALSE)="","",(VLOOKUP($B58,'S 2 H BRUT'!$B$6:$H$165,7,FALSE)))</f>
        <v>12</v>
      </c>
      <c r="O58" s="33">
        <f>IF(VLOOKUP($B58,'S 2 H NET'!$B$6:$H$165,7,FALSE)="","",(VLOOKUP($B58,'S 2 H NET'!$B$6:$H$165,7,FALSE)))</f>
        <v>29</v>
      </c>
      <c r="P58" s="45">
        <f>IF(O58="","",SUM(N58:O58))</f>
        <v>41</v>
      </c>
      <c r="Q58" s="33">
        <f>IF(VLOOKUP($B58,'S 2 H BRUT'!$B$6:$J$165,8,FALSE)="","",(VLOOKUP($B58,'S 2 H BRUT'!$B$6:$J$165,8,FALSE)))</f>
        <v>16</v>
      </c>
      <c r="R58" s="33">
        <f>IF(VLOOKUP($B58,'S 2 H NET'!$B$6:$J$165,8,FALSE)="","",(VLOOKUP($B58,'S 2 H NET'!$B$6:$J$165,8,FALSE)))</f>
        <v>38</v>
      </c>
      <c r="S58" s="45">
        <f>IF(R58="","",SUM(Q58:R58))</f>
        <v>54</v>
      </c>
      <c r="T58" s="33" t="str">
        <f>IF(VLOOKUP($B58,'S 2 H BRUT'!$B$6:$J$165,9,FALSE)="","",(VLOOKUP($B58,'S 2 H BRUT'!$B$6:$J$165,9,FALSE)))</f>
        <v/>
      </c>
      <c r="U58" s="33" t="str">
        <f>IF(VLOOKUP($B58,'S 2 H NET'!$B$6:$J$165,9,FALSE)="","",(VLOOKUP($B58,'S 2 H NET'!$B$6:$J$165,9,FALSE)))</f>
        <v/>
      </c>
      <c r="V58" s="45" t="str">
        <f>IF(U58="","",SUM(T58:U58))</f>
        <v/>
      </c>
      <c r="W58" s="33">
        <f>IF(VLOOKUP($B58,'S 2 H BRUT'!$B$6:$M$165,10,FALSE)="","",(VLOOKUP($B58,'S 2 H BRUT'!$B$6:$M$165,10,FALSE)))</f>
        <v>5</v>
      </c>
      <c r="X58" s="33">
        <f>IF(VLOOKUP($B58,'S 2 H NET'!$B$6:$M$165,10,FALSE)="","",(VLOOKUP($B58,'S 2 H NET'!$B$6:$M$165,10,FALSE)))</f>
        <v>23</v>
      </c>
      <c r="Y58" s="45">
        <f>IF(X58="","",SUM(W58:X58))</f>
        <v>28</v>
      </c>
      <c r="Z58" s="33">
        <f>IF(VLOOKUP($B58,'S 2 H BRUT'!$B$6:$L$165,11,FALSE)="","",(VLOOKUP($B58,'S 2 H BRUT'!$B$6:$L$165,11,FALSE)))</f>
        <v>8</v>
      </c>
      <c r="AA58" s="33">
        <f>IF(VLOOKUP($B58,'S 2 H NET'!$B$6:$L$165,11,FALSE)="","",(VLOOKUP($B58,'S 2 H NET'!$B$6:$L$165,11,FALSE)))</f>
        <v>27</v>
      </c>
      <c r="AB58" s="45">
        <f>IF(AA58="","",SUM(Z58:AA58))</f>
        <v>35</v>
      </c>
      <c r="AC58" s="33">
        <f>IF(VLOOKUP($B58,'S 2 H BRUT'!$B$6:$M$165,12,FALSE)="","",(VLOOKUP($B58,'S 2 H BRUT'!$B$6:$M$165,12,FALSE)))</f>
        <v>6</v>
      </c>
      <c r="AD58" s="33">
        <f>IF(VLOOKUP($B58,'S 2 H NET'!$B$6:$M$165,12,FALSE)="","",(VLOOKUP($B58,'S 2 H NET'!$B$6:$M$165,12,FALSE)))</f>
        <v>20</v>
      </c>
      <c r="AE58" s="45">
        <f>IF(AD58="","",SUM(AC58:AD58))</f>
        <v>26</v>
      </c>
      <c r="AF58" s="33" t="str">
        <f>IF(VLOOKUP($B58,'S 2 H BRUT'!$B$6:$N$165,13,FALSE)="","",(VLOOKUP($B58,'S 2 H BRUT'!$B$6:$N$165,13,FALSE)))</f>
        <v/>
      </c>
      <c r="AG58" s="33" t="str">
        <f>IF(VLOOKUP($B58,'S 2 H NET'!$B$6:$N$165,13,FALSE)="","",(VLOOKUP($B58,'S 2 H NET'!$B$6:$N$165,13,FALSE)))</f>
        <v/>
      </c>
      <c r="AH58" s="45" t="str">
        <f>IF(AG58="","",SUM(AF58:AG58))</f>
        <v/>
      </c>
      <c r="AI58" s="45">
        <f>SUM(G58,J58,M58,P58,S58,V58,Y58,AB58,AE58,AH58)</f>
        <v>217</v>
      </c>
      <c r="AJ58" s="46">
        <f>+COUNT(G58,J58,M58,P58,S58,V58,Y58,AB58,AE58,AH58)</f>
        <v>6</v>
      </c>
      <c r="AK58" s="46">
        <f>IF(AJ58&lt;6,0,+SMALL(($G58,$J58,$M58,$P58,$S58,$V58,$Y58,$AB58,$AE58,$AH58),1))</f>
        <v>26</v>
      </c>
      <c r="AL58" s="46">
        <f>IF(AJ58&lt;7,0,+SMALL(($G58,$J58,$M58,$P58,$S58,$V58,$Y58,$AB58,$AE58,$AH58),2))</f>
        <v>0</v>
      </c>
      <c r="AM58" s="46">
        <f>IF(AJ58&lt;8,0,+SMALL(($G58,$J58,$M58,$P58,$S58,$V58,$Y58,$AB58,$AE58,$AH58),3))</f>
        <v>0</v>
      </c>
      <c r="AN58" s="46">
        <f>IF(AJ58&lt;9,0,+SMALL(($G58,$J58,$M58,$P58,$S58,$V58,$Y58,$AB58,$AE58,$AH58),4))</f>
        <v>0</v>
      </c>
      <c r="AO58" s="46">
        <f>AI58-AK58-AL58-AM58-AN58</f>
        <v>191</v>
      </c>
      <c r="AP58" s="17">
        <f>RANK(AO58,$AO$6:$AO$165,0)</f>
        <v>53</v>
      </c>
    </row>
    <row r="59" spans="2:42" ht="14.4">
      <c r="B59" s="42" t="s">
        <v>359</v>
      </c>
      <c r="C59" s="33"/>
      <c r="D59" s="41" t="s">
        <v>35</v>
      </c>
      <c r="E59" s="33">
        <f>IF(VLOOKUP($B59,'S 2 H BRUT'!$B$6:$E$165,4,FALSE)="","",(VLOOKUP($B59,'S 2 H BRUT'!$B$6:$E$165,4,FALSE)))</f>
        <v>12</v>
      </c>
      <c r="F59" s="33">
        <f>IF(VLOOKUP($B59,'S 2 H NET'!$B$6:E$165,4,FALSE)="","",(VLOOKUP($B59,'S 2 H NET'!$B$6:$E$165,4,FALSE)))</f>
        <v>30</v>
      </c>
      <c r="G59" s="45">
        <f>IF(F59="","",SUM(E59:F59))</f>
        <v>42</v>
      </c>
      <c r="H59" s="33" t="str">
        <f>IF(VLOOKUP($B59,'S 2 H BRUT'!$B$6:$F$165,5,FALSE)="","",(VLOOKUP($B59,'S 2 H BRUT'!$B$6:$F$165,5,FALSE)))</f>
        <v/>
      </c>
      <c r="I59" s="33" t="str">
        <f>IF(VLOOKUP($B59,'S 2 H NET'!$B$6:$F$165,5,FALSE)="","",(VLOOKUP($B59,'S 2 H NET'!$B$6:$F$165,5,FALSE)))</f>
        <v/>
      </c>
      <c r="J59" s="45" t="str">
        <f>IF(I59="","",SUM(H59:I59))</f>
        <v/>
      </c>
      <c r="K59" s="33" t="str">
        <f>IF(VLOOKUP($B59,'S 2 H BRUT'!$B$6:$G$165,6,FALSE)="","",(VLOOKUP($B59,'S 2 H BRUT'!$B$6:$G$165,6,FALSE)))</f>
        <v/>
      </c>
      <c r="L59" s="33" t="str">
        <f>IF(VLOOKUP($B59,'S 2 H NET'!$B$6:$G$165,6,FALSE)="","",(VLOOKUP($B59,'S 2 H NET'!$B$6:$G$165,6,FALSE)))</f>
        <v/>
      </c>
      <c r="M59" s="45" t="str">
        <f>IF(L59="","",SUM(K59:L59))</f>
        <v/>
      </c>
      <c r="N59" s="33">
        <f>IF(VLOOKUP($B59,'S 2 H BRUT'!$B$6:$H$165,7,FALSE)="","",(VLOOKUP($B59,'S 2 H BRUT'!$B$6:$H$165,7,FALSE)))</f>
        <v>15</v>
      </c>
      <c r="O59" s="33">
        <f>IF(VLOOKUP($B59,'S 2 H NET'!$B$6:$H$165,7,FALSE)="","",(VLOOKUP($B59,'S 2 H NET'!$B$6:$H$165,7,FALSE)))</f>
        <v>37</v>
      </c>
      <c r="P59" s="45">
        <f>IF(O59="","",SUM(N59:O59))</f>
        <v>52</v>
      </c>
      <c r="Q59" s="33">
        <f>IF(VLOOKUP($B59,'S 2 H BRUT'!$B$6:$J$165,8,FALSE)="","",(VLOOKUP($B59,'S 2 H BRUT'!$B$6:$J$165,8,FALSE)))</f>
        <v>16</v>
      </c>
      <c r="R59" s="33">
        <f>IF(VLOOKUP($B59,'S 2 H NET'!$B$6:$J$165,8,FALSE)="","",(VLOOKUP($B59,'S 2 H NET'!$B$6:$J$165,8,FALSE)))</f>
        <v>38</v>
      </c>
      <c r="S59" s="45">
        <f>IF(R59="","",SUM(Q59:R59))</f>
        <v>54</v>
      </c>
      <c r="T59" s="33" t="str">
        <f>IF(VLOOKUP($B59,'S 2 H BRUT'!$B$6:$J$165,9,FALSE)="","",(VLOOKUP($B59,'S 2 H BRUT'!$B$6:$J$165,9,FALSE)))</f>
        <v/>
      </c>
      <c r="U59" s="33" t="str">
        <f>IF(VLOOKUP($B59,'S 2 H NET'!$B$6:$J$165,9,FALSE)="","",(VLOOKUP($B59,'S 2 H NET'!$B$6:$J$165,9,FALSE)))</f>
        <v/>
      </c>
      <c r="V59" s="45" t="str">
        <f>IF(U59="","",SUM(T59:U59))</f>
        <v/>
      </c>
      <c r="W59" s="33">
        <f>IF(VLOOKUP($B59,'S 2 H BRUT'!$B$6:$M$165,10,FALSE)="","",(VLOOKUP($B59,'S 2 H BRUT'!$B$6:$M$165,10,FALSE)))</f>
        <v>12</v>
      </c>
      <c r="X59" s="33">
        <f>IF(VLOOKUP($B59,'S 2 H NET'!$B$6:$M$165,10,FALSE)="","",(VLOOKUP($B59,'S 2 H NET'!$B$6:$M$165,10,FALSE)))</f>
        <v>30</v>
      </c>
      <c r="Y59" s="45">
        <f>IF(X59="","",SUM(W59:X59))</f>
        <v>42</v>
      </c>
      <c r="Z59" s="33" t="str">
        <f>IF(VLOOKUP($B59,'S 2 H BRUT'!$B$6:$L$165,11,FALSE)="","",(VLOOKUP($B59,'S 2 H BRUT'!$B$6:$L$165,11,FALSE)))</f>
        <v/>
      </c>
      <c r="AA59" s="33" t="str">
        <f>IF(VLOOKUP($B59,'S 2 H NET'!$B$6:$L$165,11,FALSE)="","",(VLOOKUP($B59,'S 2 H NET'!$B$6:$L$165,11,FALSE)))</f>
        <v/>
      </c>
      <c r="AB59" s="45" t="str">
        <f>IF(AA59="","",SUM(Z59:AA59))</f>
        <v/>
      </c>
      <c r="AC59" s="33" t="str">
        <f>IF(VLOOKUP($B59,'S 2 H BRUT'!$B$6:$M$165,12,FALSE)="","",(VLOOKUP($B59,'S 2 H BRUT'!$B$6:$M$165,12,FALSE)))</f>
        <v/>
      </c>
      <c r="AD59" s="33" t="str">
        <f>IF(VLOOKUP($B59,'S 2 H NET'!$B$6:$M$165,12,FALSE)="","",(VLOOKUP($B59,'S 2 H NET'!$B$6:$M$165,12,FALSE)))</f>
        <v/>
      </c>
      <c r="AE59" s="45" t="str">
        <f>IF(AD59="","",SUM(AC59:AD59))</f>
        <v/>
      </c>
      <c r="AF59" s="33" t="str">
        <f>IF(VLOOKUP($B59,'S 2 H BRUT'!$B$6:$N$165,13,FALSE)="","",(VLOOKUP($B59,'S 2 H BRUT'!$B$6:$N$165,13,FALSE)))</f>
        <v/>
      </c>
      <c r="AG59" s="33" t="str">
        <f>IF(VLOOKUP($B59,'S 2 H NET'!$B$6:$N$165,13,FALSE)="","",(VLOOKUP($B59,'S 2 H NET'!$B$6:$N$165,13,FALSE)))</f>
        <v/>
      </c>
      <c r="AH59" s="45" t="str">
        <f>IF(AG59="","",SUM(AF59:AG59))</f>
        <v/>
      </c>
      <c r="AI59" s="45">
        <f>SUM(G59,J59,M59,P59,S59,V59,Y59,AB59,AE59,AH59)</f>
        <v>190</v>
      </c>
      <c r="AJ59" s="46">
        <f>+COUNT(G59,J59,M59,P59,S59,V59,Y59,AB59,AE59,AH59)</f>
        <v>4</v>
      </c>
      <c r="AK59" s="46">
        <f>IF(AJ59&lt;6,0,+SMALL(($G59,$J59,$M59,$P59,$S59,$V59,$Y59,$AB59,$AE59,$AH59),1))</f>
        <v>0</v>
      </c>
      <c r="AL59" s="46">
        <f>IF(AJ59&lt;7,0,+SMALL(($G59,$J59,$M59,$P59,$S59,$V59,$Y59,$AB59,$AE59,$AH59),2))</f>
        <v>0</v>
      </c>
      <c r="AM59" s="46">
        <f>IF(AJ59&lt;8,0,+SMALL(($G59,$J59,$M59,$P59,$S59,$V59,$Y59,$AB59,$AE59,$AH59),3))</f>
        <v>0</v>
      </c>
      <c r="AN59" s="46">
        <f>IF(AJ59&lt;9,0,+SMALL(($G59,$J59,$M59,$P59,$S59,$V59,$Y59,$AB59,$AE59,$AH59),4))</f>
        <v>0</v>
      </c>
      <c r="AO59" s="46">
        <f>AI59-AK59-AL59-AM59-AN59</f>
        <v>190</v>
      </c>
      <c r="AP59" s="17">
        <f>RANK(AO59,$AO$6:$AO$165,0)</f>
        <v>54</v>
      </c>
    </row>
    <row r="60" spans="2:42" ht="14.4">
      <c r="B60" s="89" t="s">
        <v>355</v>
      </c>
      <c r="C60" s="33"/>
      <c r="D60" s="62" t="s">
        <v>14</v>
      </c>
      <c r="E60" s="33">
        <f>IF(VLOOKUP($B60,'S 2 H BRUT'!$B$6:$E$165,4,FALSE)="","",(VLOOKUP($B60,'S 2 H BRUT'!$B$6:$E$165,4,FALSE)))</f>
        <v>12</v>
      </c>
      <c r="F60" s="33">
        <f>IF(VLOOKUP($B60,'S 2 H NET'!$B$6:E$165,4,FALSE)="","",(VLOOKUP($B60,'S 2 H NET'!$B$6:$E$165,4,FALSE)))</f>
        <v>30</v>
      </c>
      <c r="G60" s="45">
        <f>IF(F60="","",SUM(E60:F60))</f>
        <v>42</v>
      </c>
      <c r="H60" s="33">
        <f>IF(VLOOKUP($B60,'S 2 H BRUT'!$B$6:$F$165,5,FALSE)="","",(VLOOKUP($B60,'S 2 H BRUT'!$B$6:$F$165,5,FALSE)))</f>
        <v>6</v>
      </c>
      <c r="I60" s="33">
        <f>IF(VLOOKUP($B60,'S 2 H NET'!$B$6:$F$165,5,FALSE)="","",(VLOOKUP($B60,'S 2 H NET'!$B$6:$F$165,5,FALSE)))</f>
        <v>24</v>
      </c>
      <c r="J60" s="45">
        <f>IF(I60="","",SUM(H60:I60))</f>
        <v>30</v>
      </c>
      <c r="K60" s="33">
        <f>IF(VLOOKUP($B60,'S 2 H BRUT'!$B$6:$G$165,6,FALSE)="","",(VLOOKUP($B60,'S 2 H BRUT'!$B$6:$G$165,6,FALSE)))</f>
        <v>9</v>
      </c>
      <c r="L60" s="33">
        <f>IF(VLOOKUP($B60,'S 2 H NET'!$B$6:$G$165,6,FALSE)="","",(VLOOKUP($B60,'S 2 H NET'!$B$6:$G$165,6,FALSE)))</f>
        <v>25</v>
      </c>
      <c r="M60" s="45">
        <f>IF(L60="","",SUM(K60:L60))</f>
        <v>34</v>
      </c>
      <c r="N60" s="33">
        <f>IF(VLOOKUP($B60,'S 2 H BRUT'!$B$6:$H$165,7,FALSE)="","",(VLOOKUP($B60,'S 2 H BRUT'!$B$6:$H$165,7,FALSE)))</f>
        <v>13</v>
      </c>
      <c r="O60" s="33">
        <f>IF(VLOOKUP($B60,'S 2 H NET'!$B$6:$H$165,7,FALSE)="","",(VLOOKUP($B60,'S 2 H NET'!$B$6:$H$165,7,FALSE)))</f>
        <v>33</v>
      </c>
      <c r="P60" s="45">
        <f>IF(O60="","",SUM(N60:O60))</f>
        <v>46</v>
      </c>
      <c r="Q60" s="33" t="str">
        <f>IF(VLOOKUP($B60,'S 2 H BRUT'!$B$6:$J$165,8,FALSE)="","",(VLOOKUP($B60,'S 2 H BRUT'!$B$6:$J$165,8,FALSE)))</f>
        <v/>
      </c>
      <c r="R60" s="33" t="str">
        <f>IF(VLOOKUP($B60,'S 2 H NET'!$B$6:$J$165,8,FALSE)="","",(VLOOKUP($B60,'S 2 H NET'!$B$6:$J$165,8,FALSE)))</f>
        <v/>
      </c>
      <c r="S60" s="45" t="str">
        <f>IF(R60="","",SUM(Q60:R60))</f>
        <v/>
      </c>
      <c r="T60" s="33" t="str">
        <f>IF(VLOOKUP($B60,'S 2 H BRUT'!$B$6:$J$165,9,FALSE)="","",(VLOOKUP($B60,'S 2 H BRUT'!$B$6:$J$165,9,FALSE)))</f>
        <v/>
      </c>
      <c r="U60" s="33" t="str">
        <f>IF(VLOOKUP($B60,'S 2 H NET'!$B$6:$J$165,9,FALSE)="","",(VLOOKUP($B60,'S 2 H NET'!$B$6:$J$165,9,FALSE)))</f>
        <v/>
      </c>
      <c r="V60" s="45" t="str">
        <f>IF(U60="","",SUM(T60:U60))</f>
        <v/>
      </c>
      <c r="W60" s="33" t="str">
        <f>IF(VLOOKUP($B60,'S 2 H BRUT'!$B$6:$M$165,10,FALSE)="","",(VLOOKUP($B60,'S 2 H BRUT'!$B$6:$M$165,10,FALSE)))</f>
        <v/>
      </c>
      <c r="X60" s="33" t="str">
        <f>IF(VLOOKUP($B60,'S 2 H NET'!$B$6:$M$165,10,FALSE)="","",(VLOOKUP($B60,'S 2 H NET'!$B$6:$M$165,10,FALSE)))</f>
        <v/>
      </c>
      <c r="Y60" s="45" t="str">
        <f>IF(X60="","",SUM(W60:X60))</f>
        <v/>
      </c>
      <c r="Z60" s="33" t="str">
        <f>IF(VLOOKUP($B60,'S 2 H BRUT'!$B$6:$L$165,11,FALSE)="","",(VLOOKUP($B60,'S 2 H BRUT'!$B$6:$L$165,11,FALSE)))</f>
        <v/>
      </c>
      <c r="AA60" s="33" t="str">
        <f>IF(VLOOKUP($B60,'S 2 H NET'!$B$6:$L$165,11,FALSE)="","",(VLOOKUP($B60,'S 2 H NET'!$B$6:$L$165,11,FALSE)))</f>
        <v/>
      </c>
      <c r="AB60" s="45" t="str">
        <f>IF(AA60="","",SUM(Z60:AA60))</f>
        <v/>
      </c>
      <c r="AC60" s="33">
        <f>IF(VLOOKUP($B60,'S 2 H BRUT'!$B$6:$M$165,12,FALSE)="","",(VLOOKUP($B60,'S 2 H BRUT'!$B$6:$M$165,12,FALSE)))</f>
        <v>10</v>
      </c>
      <c r="AD60" s="33">
        <f>IF(VLOOKUP($B60,'S 2 H NET'!$B$6:$M$165,12,FALSE)="","",(VLOOKUP($B60,'S 2 H NET'!$B$6:$M$165,12,FALSE)))</f>
        <v>26</v>
      </c>
      <c r="AE60" s="45">
        <f>IF(AD60="","",SUM(AC60:AD60))</f>
        <v>36</v>
      </c>
      <c r="AF60" s="33" t="str">
        <f>IF(VLOOKUP($B60,'S 2 H BRUT'!$B$6:$N$165,13,FALSE)="","",(VLOOKUP($B60,'S 2 H BRUT'!$B$6:$N$165,13,FALSE)))</f>
        <v/>
      </c>
      <c r="AG60" s="33" t="str">
        <f>IF(VLOOKUP($B60,'S 2 H NET'!$B$6:$N$165,13,FALSE)="","",(VLOOKUP($B60,'S 2 H NET'!$B$6:$N$165,13,FALSE)))</f>
        <v/>
      </c>
      <c r="AH60" s="45" t="str">
        <f>IF(AG60="","",SUM(AF60:AG60))</f>
        <v/>
      </c>
      <c r="AI60" s="45">
        <f>SUM(G60,J60,M60,P60,S60,V60,Y60,AB60,AE60,AH60)</f>
        <v>188</v>
      </c>
      <c r="AJ60" s="46">
        <f>+COUNT(G60,J60,M60,P60,S60,V60,Y60,AB60,AE60,AH60)</f>
        <v>5</v>
      </c>
      <c r="AK60" s="46">
        <f>IF(AJ60&lt;6,0,+SMALL(($G60,$J60,$M60,$P60,$S60,$V60,$Y60,$AB60,$AE60,$AH60),1))</f>
        <v>0</v>
      </c>
      <c r="AL60" s="46">
        <f>IF(AJ60&lt;7,0,+SMALL(($G60,$J60,$M60,$P60,$S60,$V60,$Y60,$AB60,$AE60,$AH60),2))</f>
        <v>0</v>
      </c>
      <c r="AM60" s="46">
        <f>IF(AJ60&lt;8,0,+SMALL(($G60,$J60,$M60,$P60,$S60,$V60,$Y60,$AB60,$AE60,$AH60),3))</f>
        <v>0</v>
      </c>
      <c r="AN60" s="46">
        <f>IF(AJ60&lt;9,0,+SMALL(($G60,$J60,$M60,$P60,$S60,$V60,$Y60,$AB60,$AE60,$AH60),4))</f>
        <v>0</v>
      </c>
      <c r="AO60" s="46">
        <f>AI60-AK60-AL60-AM60-AN60</f>
        <v>188</v>
      </c>
      <c r="AP60" s="17">
        <f>RANK(AO60,$AO$6:$AO$165,0)</f>
        <v>55</v>
      </c>
    </row>
    <row r="61" spans="2:42" ht="14.4">
      <c r="B61" s="89" t="s">
        <v>246</v>
      </c>
      <c r="C61" s="33"/>
      <c r="D61" s="61" t="s">
        <v>81</v>
      </c>
      <c r="E61" s="33">
        <f>IF(VLOOKUP($B61,'S 2 H BRUT'!$B$6:$E$165,4,FALSE)="","",(VLOOKUP($B61,'S 2 H BRUT'!$B$6:$E$165,4,FALSE)))</f>
        <v>10</v>
      </c>
      <c r="F61" s="33">
        <f>IF(VLOOKUP($B61,'S 2 H NET'!$B$6:E$165,4,FALSE)="","",(VLOOKUP($B61,'S 2 H NET'!$B$6:$E$165,4,FALSE)))</f>
        <v>34</v>
      </c>
      <c r="G61" s="45">
        <f>IF(F61="","",SUM(E61:F61))</f>
        <v>44</v>
      </c>
      <c r="H61" s="33" t="str">
        <f>IF(VLOOKUP($B61,'S 2 H BRUT'!$B$6:$F$165,5,FALSE)="","",(VLOOKUP($B61,'S 2 H BRUT'!$B$6:$F$165,5,FALSE)))</f>
        <v/>
      </c>
      <c r="I61" s="33" t="str">
        <f>IF(VLOOKUP($B61,'S 2 H NET'!$B$6:$F$165,5,FALSE)="","",(VLOOKUP($B61,'S 2 H NET'!$B$6:$F$165,5,FALSE)))</f>
        <v/>
      </c>
      <c r="J61" s="45" t="str">
        <f>IF(I61="","",SUM(H61:I61))</f>
        <v/>
      </c>
      <c r="K61" s="33">
        <f>IF(VLOOKUP($B61,'S 2 H BRUT'!$B$6:$G$165,6,FALSE)="","",(VLOOKUP($B61,'S 2 H BRUT'!$B$6:$G$165,6,FALSE)))</f>
        <v>5</v>
      </c>
      <c r="L61" s="33">
        <f>IF(VLOOKUP($B61,'S 2 H NET'!$B$6:$G$165,6,FALSE)="","",(VLOOKUP($B61,'S 2 H NET'!$B$6:$G$165,6,FALSE)))</f>
        <v>25</v>
      </c>
      <c r="M61" s="45">
        <f>IF(L61="","",SUM(K61:L61))</f>
        <v>30</v>
      </c>
      <c r="N61" s="33">
        <f>IF(VLOOKUP($B61,'S 2 H BRUT'!$B$6:$H$165,7,FALSE)="","",(VLOOKUP($B61,'S 2 H BRUT'!$B$6:$H$165,7,FALSE)))</f>
        <v>8</v>
      </c>
      <c r="O61" s="33">
        <f>IF(VLOOKUP($B61,'S 2 H NET'!$B$6:$H$165,7,FALSE)="","",(VLOOKUP($B61,'S 2 H NET'!$B$6:$H$165,7,FALSE)))</f>
        <v>26</v>
      </c>
      <c r="P61" s="45">
        <f>IF(O61="","",SUM(N61:O61))</f>
        <v>34</v>
      </c>
      <c r="Q61" s="33">
        <f>IF(VLOOKUP($B61,'S 2 H BRUT'!$B$6:$J$165,8,FALSE)="","",(VLOOKUP($B61,'S 2 H BRUT'!$B$6:$J$165,8,FALSE)))</f>
        <v>10</v>
      </c>
      <c r="R61" s="33">
        <f>IF(VLOOKUP($B61,'S 2 H NET'!$B$6:$J$165,8,FALSE)="","",(VLOOKUP($B61,'S 2 H NET'!$B$6:$J$165,8,FALSE)))</f>
        <v>31</v>
      </c>
      <c r="S61" s="45">
        <f>IF(R61="","",SUM(Q61:R61))</f>
        <v>41</v>
      </c>
      <c r="T61" s="33">
        <f>IF(VLOOKUP($B61,'S 2 H BRUT'!$B$6:$J$165,9,FALSE)="","",(VLOOKUP($B61,'S 2 H BRUT'!$B$6:$J$165,9,FALSE)))</f>
        <v>6</v>
      </c>
      <c r="U61" s="33">
        <f>IF(VLOOKUP($B61,'S 2 H NET'!$B$6:$J$165,9,FALSE)="","",(VLOOKUP($B61,'S 2 H NET'!$B$6:$J$165,9,FALSE)))</f>
        <v>27</v>
      </c>
      <c r="V61" s="45">
        <f>IF(U61="","",SUM(T61:U61))</f>
        <v>33</v>
      </c>
      <c r="W61" s="33" t="str">
        <f>IF(VLOOKUP($B61,'S 2 H BRUT'!$B$6:$M$165,10,FALSE)="","",(VLOOKUP($B61,'S 2 H BRUT'!$B$6:$M$165,10,FALSE)))</f>
        <v/>
      </c>
      <c r="X61" s="33" t="str">
        <f>IF(VLOOKUP($B61,'S 2 H NET'!$B$6:$M$165,10,FALSE)="","",(VLOOKUP($B61,'S 2 H NET'!$B$6:$M$165,10,FALSE)))</f>
        <v/>
      </c>
      <c r="Y61" s="45" t="str">
        <f>IF(X61="","",SUM(W61:X61))</f>
        <v/>
      </c>
      <c r="Z61" s="33">
        <f>IF(VLOOKUP($B61,'S 2 H BRUT'!$B$6:$L$165,11,FALSE)="","",(VLOOKUP($B61,'S 2 H BRUT'!$B$6:$L$165,11,FALSE)))</f>
        <v>4</v>
      </c>
      <c r="AA61" s="33">
        <f>IF(VLOOKUP($B61,'S 2 H NET'!$B$6:$L$165,11,FALSE)="","",(VLOOKUP($B61,'S 2 H NET'!$B$6:$L$165,11,FALSE)))</f>
        <v>27</v>
      </c>
      <c r="AB61" s="45">
        <f>IF(AA61="","",SUM(Z61:AA61))</f>
        <v>31</v>
      </c>
      <c r="AC61" s="33">
        <f>IF(VLOOKUP($B61,'S 2 H BRUT'!$B$6:$M$165,12,FALSE)="","",(VLOOKUP($B61,'S 2 H BRUT'!$B$6:$M$165,12,FALSE)))</f>
        <v>4</v>
      </c>
      <c r="AD61" s="33">
        <f>IF(VLOOKUP($B61,'S 2 H NET'!$B$6:$M$165,12,FALSE)="","",(VLOOKUP($B61,'S 2 H NET'!$B$6:$M$165,12,FALSE)))</f>
        <v>16</v>
      </c>
      <c r="AE61" s="45">
        <f>IF(AD61="","",SUM(AC61:AD61))</f>
        <v>20</v>
      </c>
      <c r="AF61" s="33" t="str">
        <f>IF(VLOOKUP($B61,'S 2 H BRUT'!$B$6:$N$165,13,FALSE)="","",(VLOOKUP($B61,'S 2 H BRUT'!$B$6:$N$165,13,FALSE)))</f>
        <v/>
      </c>
      <c r="AG61" s="33" t="str">
        <f>IF(VLOOKUP($B61,'S 2 H NET'!$B$6:$N$165,13,FALSE)="","",(VLOOKUP($B61,'S 2 H NET'!$B$6:$N$165,13,FALSE)))</f>
        <v/>
      </c>
      <c r="AH61" s="45" t="str">
        <f>IF(AG61="","",SUM(AF61:AG61))</f>
        <v/>
      </c>
      <c r="AI61" s="45">
        <f>SUM(G61,J61,M61,P61,S61,V61,Y61,AB61,AE61,AH61)</f>
        <v>233</v>
      </c>
      <c r="AJ61" s="46">
        <f>+COUNT(G61,J61,M61,P61,S61,V61,Y61,AB61,AE61,AH61)</f>
        <v>7</v>
      </c>
      <c r="AK61" s="46">
        <f>IF(AJ61&lt;6,0,+SMALL(($G61,$J61,$M61,$P61,$S61,$V61,$Y61,$AB61,$AE61,$AH61),1))</f>
        <v>20</v>
      </c>
      <c r="AL61" s="46">
        <f>IF(AJ61&lt;7,0,+SMALL(($G61,$J61,$M61,$P61,$S61,$V61,$Y61,$AB61,$AE61,$AH61),2))</f>
        <v>30</v>
      </c>
      <c r="AM61" s="46">
        <f>IF(AJ61&lt;8,0,+SMALL(($G61,$J61,$M61,$P61,$S61,$V61,$Y61,$AB61,$AE61,$AH61),3))</f>
        <v>0</v>
      </c>
      <c r="AN61" s="46">
        <f>IF(AJ61&lt;9,0,+SMALL(($G61,$J61,$M61,$P61,$S61,$V61,$Y61,$AB61,$AE61,$AH61),4))</f>
        <v>0</v>
      </c>
      <c r="AO61" s="46">
        <f>AI61-AK61-AL61-AM61-AN61</f>
        <v>183</v>
      </c>
      <c r="AP61" s="17">
        <f>RANK(AO61,$AO$6:$AO$165,0)</f>
        <v>56</v>
      </c>
    </row>
    <row r="62" spans="2:42" ht="14.4">
      <c r="B62" s="42" t="s">
        <v>32</v>
      </c>
      <c r="C62" s="43"/>
      <c r="D62" s="47" t="s">
        <v>5</v>
      </c>
      <c r="E62" s="33">
        <f>IF(VLOOKUP($B62,'S 2 H BRUT'!$B$6:$E$165,4,FALSE)="","",(VLOOKUP($B62,'S 2 H BRUT'!$B$6:$E$165,4,FALSE)))</f>
        <v>12</v>
      </c>
      <c r="F62" s="33">
        <f>IF(VLOOKUP($B62,'S 2 H NET'!$B$6:E$165,4,FALSE)="","",(VLOOKUP($B62,'S 2 H NET'!$B$6:$E$165,4,FALSE)))</f>
        <v>27</v>
      </c>
      <c r="G62" s="45">
        <f>IF(F62="","",SUM(E62:F62))</f>
        <v>39</v>
      </c>
      <c r="H62" s="33">
        <f>IF(VLOOKUP($B62,'S 2 H BRUT'!$B$6:$F$165,5,FALSE)="","",(VLOOKUP($B62,'S 2 H BRUT'!$B$6:$F$165,5,FALSE)))</f>
        <v>10</v>
      </c>
      <c r="I62" s="33">
        <f>IF(VLOOKUP($B62,'S 2 H NET'!$B$6:$F$165,5,FALSE)="","",(VLOOKUP($B62,'S 2 H NET'!$B$6:$F$165,5,FALSE)))</f>
        <v>27</v>
      </c>
      <c r="J62" s="45">
        <f>IF(I62="","",SUM(H62:I62))</f>
        <v>37</v>
      </c>
      <c r="K62" s="33" t="str">
        <f>IF(VLOOKUP($B62,'S 2 H BRUT'!$B$6:$G$165,6,FALSE)="","",(VLOOKUP($B62,'S 2 H BRUT'!$B$6:$G$165,6,FALSE)))</f>
        <v/>
      </c>
      <c r="L62" s="33" t="str">
        <f>IF(VLOOKUP($B62,'S 2 H NET'!$B$6:$G$165,6,FALSE)="","",(VLOOKUP($B62,'S 2 H NET'!$B$6:$G$165,6,FALSE)))</f>
        <v/>
      </c>
      <c r="M62" s="45" t="str">
        <f>IF(L62="","",SUM(K62:L62))</f>
        <v/>
      </c>
      <c r="N62" s="33" t="str">
        <f>IF(VLOOKUP($B62,'S 2 H BRUT'!$B$6:$H$165,7,FALSE)="","",(VLOOKUP($B62,'S 2 H BRUT'!$B$6:$H$165,7,FALSE)))</f>
        <v/>
      </c>
      <c r="O62" s="33" t="str">
        <f>IF(VLOOKUP($B62,'S 2 H NET'!$B$6:$H$165,7,FALSE)="","",(VLOOKUP($B62,'S 2 H NET'!$B$6:$H$165,7,FALSE)))</f>
        <v/>
      </c>
      <c r="P62" s="45" t="str">
        <f>IF(O62="","",SUM(N62:O62))</f>
        <v/>
      </c>
      <c r="Q62" s="33" t="str">
        <f>IF(VLOOKUP($B62,'S 2 H BRUT'!$B$6:$J$165,8,FALSE)="","",(VLOOKUP($B62,'S 2 H BRUT'!$B$6:$J$165,8,FALSE)))</f>
        <v/>
      </c>
      <c r="R62" s="33" t="str">
        <f>IF(VLOOKUP($B62,'S 2 H NET'!$B$6:$J$165,8,FALSE)="","",(VLOOKUP($B62,'S 2 H NET'!$B$6:$J$165,8,FALSE)))</f>
        <v/>
      </c>
      <c r="S62" s="45" t="str">
        <f>IF(R62="","",SUM(Q62:R62))</f>
        <v/>
      </c>
      <c r="T62" s="33">
        <f>IF(VLOOKUP($B62,'S 2 H BRUT'!$B$6:$J$165,9,FALSE)="","",(VLOOKUP($B62,'S 2 H BRUT'!$B$6:$J$165,9,FALSE)))</f>
        <v>17</v>
      </c>
      <c r="U62" s="33">
        <f>IF(VLOOKUP($B62,'S 2 H NET'!$B$6:$J$165,9,FALSE)="","",(VLOOKUP($B62,'S 2 H NET'!$B$6:$J$165,9,FALSE)))</f>
        <v>29</v>
      </c>
      <c r="V62" s="45">
        <f>IF(U62="","",SUM(T62:U62))</f>
        <v>46</v>
      </c>
      <c r="W62" s="33" t="str">
        <f>IF(VLOOKUP($B62,'S 2 H BRUT'!$B$6:$M$165,10,FALSE)="","",(VLOOKUP($B62,'S 2 H BRUT'!$B$6:$M$165,10,FALSE)))</f>
        <v/>
      </c>
      <c r="X62" s="33" t="str">
        <f>IF(VLOOKUP($B62,'S 2 H NET'!$B$6:$M$165,10,FALSE)="","",(VLOOKUP($B62,'S 2 H NET'!$B$6:$M$165,10,FALSE)))</f>
        <v/>
      </c>
      <c r="Y62" s="45" t="str">
        <f>IF(X62="","",SUM(W62:X62))</f>
        <v/>
      </c>
      <c r="Z62" s="33">
        <f>IF(VLOOKUP($B62,'S 2 H BRUT'!$B$6:$L$165,11,FALSE)="","",(VLOOKUP($B62,'S 2 H BRUT'!$B$6:$L$165,11,FALSE)))</f>
        <v>20</v>
      </c>
      <c r="AA62" s="33">
        <f>IF(VLOOKUP($B62,'S 2 H NET'!$B$6:$L$165,11,FALSE)="","",(VLOOKUP($B62,'S 2 H NET'!$B$6:$L$165,11,FALSE)))</f>
        <v>40</v>
      </c>
      <c r="AB62" s="45">
        <f>IF(AA62="","",SUM(Z62:AA62))</f>
        <v>60</v>
      </c>
      <c r="AC62" s="33" t="str">
        <f>IF(VLOOKUP($B62,'S 2 H BRUT'!$B$6:$M$165,12,FALSE)="","",(VLOOKUP($B62,'S 2 H BRUT'!$B$6:$M$165,12,FALSE)))</f>
        <v/>
      </c>
      <c r="AD62" s="33" t="str">
        <f>IF(VLOOKUP($B62,'S 2 H NET'!$B$6:$M$165,12,FALSE)="","",(VLOOKUP($B62,'S 2 H NET'!$B$6:$M$165,12,FALSE)))</f>
        <v/>
      </c>
      <c r="AE62" s="45" t="str">
        <f>IF(AD62="","",SUM(AC62:AD62))</f>
        <v/>
      </c>
      <c r="AF62" s="33" t="str">
        <f>IF(VLOOKUP($B62,'S 2 H BRUT'!$B$6:$N$165,13,FALSE)="","",(VLOOKUP($B62,'S 2 H BRUT'!$B$6:$N$165,13,FALSE)))</f>
        <v/>
      </c>
      <c r="AG62" s="33" t="str">
        <f>IF(VLOOKUP($B62,'S 2 H NET'!$B$6:$N$165,13,FALSE)="","",(VLOOKUP($B62,'S 2 H NET'!$B$6:$N$165,13,FALSE)))</f>
        <v/>
      </c>
      <c r="AH62" s="45" t="str">
        <f>IF(AG62="","",SUM(AF62:AG62))</f>
        <v/>
      </c>
      <c r="AI62" s="45">
        <f>SUM(G62,J62,M62,P62,S62,V62,Y62,AB62,AE62,AH62)</f>
        <v>182</v>
      </c>
      <c r="AJ62" s="46">
        <f>+COUNT(G62,J62,M62,P62,S62,V62,Y62,AB62,AE62,AH62)</f>
        <v>4</v>
      </c>
      <c r="AK62" s="46">
        <f>IF(AJ62&lt;6,0,+SMALL(($G62,$J62,$M62,$P62,$S62,$V62,$Y62,$AB62,$AE62,$AH62),1))</f>
        <v>0</v>
      </c>
      <c r="AL62" s="46">
        <f>IF(AJ62&lt;7,0,+SMALL(($G62,$J62,$M62,$P62,$S62,$V62,$Y62,$AB62,$AE62,$AH62),2))</f>
        <v>0</v>
      </c>
      <c r="AM62" s="46">
        <f>IF(AJ62&lt;8,0,+SMALL(($G62,$J62,$M62,$P62,$S62,$V62,$Y62,$AB62,$AE62,$AH62),3))</f>
        <v>0</v>
      </c>
      <c r="AN62" s="46">
        <f>IF(AJ62&lt;9,0,+SMALL(($G62,$J62,$M62,$P62,$S62,$V62,$Y62,$AB62,$AE62,$AH62),4))</f>
        <v>0</v>
      </c>
      <c r="AO62" s="46">
        <f>AI62-AK62-AL62-AM62-AN62</f>
        <v>182</v>
      </c>
      <c r="AP62" s="17">
        <f>RANK(AO62,$AO$6:$AO$165,0)</f>
        <v>57</v>
      </c>
    </row>
    <row r="63" spans="2:42" ht="14.4">
      <c r="B63" s="42" t="s">
        <v>109</v>
      </c>
      <c r="C63" s="43"/>
      <c r="D63" s="47" t="s">
        <v>33</v>
      </c>
      <c r="E63" s="33">
        <f>IF(VLOOKUP($B63,'S 2 H BRUT'!$B$6:$E$165,4,FALSE)="","",(VLOOKUP($B63,'S 2 H BRUT'!$B$6:$E$165,4,FALSE)))</f>
        <v>13</v>
      </c>
      <c r="F63" s="33">
        <f>IF(VLOOKUP($B63,'S 2 H NET'!$B$6:E$165,4,FALSE)="","",(VLOOKUP($B63,'S 2 H NET'!$B$6:$E$165,4,FALSE)))</f>
        <v>34</v>
      </c>
      <c r="G63" s="45">
        <f>IF(F63="","",SUM(E63:F63))</f>
        <v>47</v>
      </c>
      <c r="H63" s="33" t="str">
        <f>IF(VLOOKUP($B63,'S 2 H BRUT'!$B$6:$F$165,5,FALSE)="","",(VLOOKUP($B63,'S 2 H BRUT'!$B$6:$F$165,5,FALSE)))</f>
        <v/>
      </c>
      <c r="I63" s="33" t="str">
        <f>IF(VLOOKUP($B63,'S 2 H NET'!$B$6:$F$165,5,FALSE)="","",(VLOOKUP($B63,'S 2 H NET'!$B$6:$F$165,5,FALSE)))</f>
        <v/>
      </c>
      <c r="J63" s="45" t="str">
        <f>IF(I63="","",SUM(H63:I63))</f>
        <v/>
      </c>
      <c r="K63" s="33">
        <f>IF(VLOOKUP($B63,'S 2 H BRUT'!$B$6:$G$165,6,FALSE)="","",(VLOOKUP($B63,'S 2 H BRUT'!$B$6:$G$165,6,FALSE)))</f>
        <v>6</v>
      </c>
      <c r="L63" s="33">
        <f>IF(VLOOKUP($B63,'S 2 H NET'!$B$6:$G$165,6,FALSE)="","",(VLOOKUP($B63,'S 2 H NET'!$B$6:$G$165,6,FALSE)))</f>
        <v>24</v>
      </c>
      <c r="M63" s="45">
        <f>IF(L63="","",SUM(K63:L63))</f>
        <v>30</v>
      </c>
      <c r="N63" s="33">
        <f>IF(VLOOKUP($B63,'S 2 H BRUT'!$B$6:$H$165,7,FALSE)="","",(VLOOKUP($B63,'S 2 H BRUT'!$B$6:$H$165,7,FALSE)))</f>
        <v>14</v>
      </c>
      <c r="O63" s="33">
        <f>IF(VLOOKUP($B63,'S 2 H NET'!$B$6:$H$165,7,FALSE)="","",(VLOOKUP($B63,'S 2 H NET'!$B$6:$H$165,7,FALSE)))</f>
        <v>38</v>
      </c>
      <c r="P63" s="45">
        <f>IF(O63="","",SUM(N63:O63))</f>
        <v>52</v>
      </c>
      <c r="Q63" s="33" t="str">
        <f>IF(VLOOKUP($B63,'S 2 H BRUT'!$B$6:$J$165,8,FALSE)="","",(VLOOKUP($B63,'S 2 H BRUT'!$B$6:$J$165,8,FALSE)))</f>
        <v/>
      </c>
      <c r="R63" s="33" t="str">
        <f>IF(VLOOKUP($B63,'S 2 H NET'!$B$6:$J$165,8,FALSE)="","",(VLOOKUP($B63,'S 2 H NET'!$B$6:$J$165,8,FALSE)))</f>
        <v/>
      </c>
      <c r="S63" s="45" t="str">
        <f>IF(R63="","",SUM(Q63:R63))</f>
        <v/>
      </c>
      <c r="T63" s="33" t="str">
        <f>IF(VLOOKUP($B63,'S 2 H BRUT'!$B$6:$J$165,9,FALSE)="","",(VLOOKUP($B63,'S 2 H BRUT'!$B$6:$J$165,9,FALSE)))</f>
        <v/>
      </c>
      <c r="U63" s="33" t="str">
        <f>IF(VLOOKUP($B63,'S 2 H NET'!$B$6:$J$165,9,FALSE)="","",(VLOOKUP($B63,'S 2 H NET'!$B$6:$J$165,9,FALSE)))</f>
        <v/>
      </c>
      <c r="V63" s="45" t="str">
        <f>IF(U63="","",SUM(T63:U63))</f>
        <v/>
      </c>
      <c r="W63" s="33" t="str">
        <f>IF(VLOOKUP($B63,'S 2 H BRUT'!$B$6:$M$165,10,FALSE)="","",(VLOOKUP($B63,'S 2 H BRUT'!$B$6:$M$165,10,FALSE)))</f>
        <v/>
      </c>
      <c r="X63" s="33" t="str">
        <f>IF(VLOOKUP($B63,'S 2 H NET'!$B$6:$M$165,10,FALSE)="","",(VLOOKUP($B63,'S 2 H NET'!$B$6:$M$165,10,FALSE)))</f>
        <v/>
      </c>
      <c r="Y63" s="45" t="str">
        <f>IF(X63="","",SUM(W63:X63))</f>
        <v/>
      </c>
      <c r="Z63" s="33">
        <f>IF(VLOOKUP($B63,'S 2 H BRUT'!$B$6:$L$165,11,FALSE)="","",(VLOOKUP($B63,'S 2 H BRUT'!$B$6:$L$165,11,FALSE)))</f>
        <v>13</v>
      </c>
      <c r="AA63" s="33">
        <f>IF(VLOOKUP($B63,'S 2 H NET'!$B$6:$L$165,11,FALSE)="","",(VLOOKUP($B63,'S 2 H NET'!$B$6:$L$165,11,FALSE)))</f>
        <v>34</v>
      </c>
      <c r="AB63" s="45">
        <f>IF(AA63="","",SUM(Z63:AA63))</f>
        <v>47</v>
      </c>
      <c r="AC63" s="33" t="str">
        <f>IF(VLOOKUP($B63,'S 2 H BRUT'!$B$6:$M$165,12,FALSE)="","",(VLOOKUP($B63,'S 2 H BRUT'!$B$6:$M$165,12,FALSE)))</f>
        <v/>
      </c>
      <c r="AD63" s="33" t="str">
        <f>IF(VLOOKUP($B63,'S 2 H NET'!$B$6:$M$165,12,FALSE)="","",(VLOOKUP($B63,'S 2 H NET'!$B$6:$M$165,12,FALSE)))</f>
        <v/>
      </c>
      <c r="AE63" s="45" t="str">
        <f>IF(AD63="","",SUM(AC63:AD63))</f>
        <v/>
      </c>
      <c r="AF63" s="33" t="str">
        <f>IF(VLOOKUP($B63,'S 2 H BRUT'!$B$6:$N$165,13,FALSE)="","",(VLOOKUP($B63,'S 2 H BRUT'!$B$6:$N$165,13,FALSE)))</f>
        <v/>
      </c>
      <c r="AG63" s="33" t="str">
        <f>IF(VLOOKUP($B63,'S 2 H NET'!$B$6:$N$165,13,FALSE)="","",(VLOOKUP($B63,'S 2 H NET'!$B$6:$N$165,13,FALSE)))</f>
        <v/>
      </c>
      <c r="AH63" s="45" t="str">
        <f>IF(AG63="","",SUM(AF63:AG63))</f>
        <v/>
      </c>
      <c r="AI63" s="45">
        <f>SUM(G63,J63,M63,P63,S63,V63,Y63,AB63,AE63,AH63)</f>
        <v>176</v>
      </c>
      <c r="AJ63" s="46">
        <f>+COUNT(G63,J63,M63,P63,S63,V63,Y63,AB63,AE63,AH63)</f>
        <v>4</v>
      </c>
      <c r="AK63" s="46">
        <f>IF(AJ63&lt;6,0,+SMALL(($G63,$J63,$M63,$P63,$S63,$V63,$Y63,$AB63,$AE63,$AH63),1))</f>
        <v>0</v>
      </c>
      <c r="AL63" s="46">
        <f>IF(AJ63&lt;7,0,+SMALL(($G63,$J63,$M63,$P63,$S63,$V63,$Y63,$AB63,$AE63,$AH63),2))</f>
        <v>0</v>
      </c>
      <c r="AM63" s="46">
        <f>IF(AJ63&lt;8,0,+SMALL(($G63,$J63,$M63,$P63,$S63,$V63,$Y63,$AB63,$AE63,$AH63),3))</f>
        <v>0</v>
      </c>
      <c r="AN63" s="46">
        <f>IF(AJ63&lt;9,0,+SMALL(($G63,$J63,$M63,$P63,$S63,$V63,$Y63,$AB63,$AE63,$AH63),4))</f>
        <v>0</v>
      </c>
      <c r="AO63" s="46">
        <f>AI63-AK63-AL63-AM63-AN63</f>
        <v>176</v>
      </c>
      <c r="AP63" s="17">
        <f>RANK(AO63,$AO$6:$AO$165,0)</f>
        <v>58</v>
      </c>
    </row>
    <row r="64" spans="2:42" ht="14.4">
      <c r="B64" s="42" t="s">
        <v>100</v>
      </c>
      <c r="C64" s="33"/>
      <c r="D64" s="57" t="s">
        <v>79</v>
      </c>
      <c r="E64" s="33" t="str">
        <f>IF(VLOOKUP($B64,'S 2 H BRUT'!$B$6:$E$165,4,FALSE)="","",(VLOOKUP($B64,'S 2 H BRUT'!$B$6:$E$165,4,FALSE)))</f>
        <v/>
      </c>
      <c r="F64" s="33" t="str">
        <f>IF(VLOOKUP($B64,'S 2 H NET'!$B$6:E$165,4,FALSE)="","",(VLOOKUP($B64,'S 2 H NET'!$B$6:$E$165,4,FALSE)))</f>
        <v/>
      </c>
      <c r="G64" s="45" t="str">
        <f>IF(F64="","",SUM(E64:F64))</f>
        <v/>
      </c>
      <c r="H64" s="33">
        <f>IF(VLOOKUP($B64,'S 2 H BRUT'!$B$6:$F$165,5,FALSE)="","",(VLOOKUP($B64,'S 2 H BRUT'!$B$6:$F$165,5,FALSE)))</f>
        <v>5</v>
      </c>
      <c r="I64" s="33">
        <f>IF(VLOOKUP($B64,'S 2 H NET'!$B$6:$F$165,5,FALSE)="","",(VLOOKUP($B64,'S 2 H NET'!$B$6:$F$165,5,FALSE)))</f>
        <v>33</v>
      </c>
      <c r="J64" s="45">
        <f>IF(I64="","",SUM(H64:I64))</f>
        <v>38</v>
      </c>
      <c r="K64" s="33">
        <f>IF(VLOOKUP($B64,'S 2 H BRUT'!$B$6:$G$165,6,FALSE)="","",(VLOOKUP($B64,'S 2 H BRUT'!$B$6:$G$165,6,FALSE)))</f>
        <v>7</v>
      </c>
      <c r="L64" s="33">
        <f>IF(VLOOKUP($B64,'S 2 H NET'!$B$6:$G$165,6,FALSE)="","",(VLOOKUP($B64,'S 2 H NET'!$B$6:$G$165,6,FALSE)))</f>
        <v>36</v>
      </c>
      <c r="M64" s="45">
        <f>IF(L64="","",SUM(K64:L64))</f>
        <v>43</v>
      </c>
      <c r="N64" s="33" t="str">
        <f>IF(VLOOKUP($B64,'S 2 H BRUT'!$B$6:$H$165,7,FALSE)="","",(VLOOKUP($B64,'S 2 H BRUT'!$B$6:$H$165,7,FALSE)))</f>
        <v/>
      </c>
      <c r="O64" s="33" t="str">
        <f>IF(VLOOKUP($B64,'S 2 H NET'!$B$6:$H$165,7,FALSE)="","",(VLOOKUP($B64,'S 2 H NET'!$B$6:$H$165,7,FALSE)))</f>
        <v/>
      </c>
      <c r="P64" s="45" t="str">
        <f>IF(O64="","",SUM(N64:O64))</f>
        <v/>
      </c>
      <c r="Q64" s="33" t="str">
        <f>IF(VLOOKUP($B64,'S 2 H BRUT'!$B$6:$J$165,8,FALSE)="","",(VLOOKUP($B64,'S 2 H BRUT'!$B$6:$J$165,8,FALSE)))</f>
        <v/>
      </c>
      <c r="R64" s="33" t="str">
        <f>IF(VLOOKUP($B64,'S 2 H NET'!$B$6:$J$165,8,FALSE)="","",(VLOOKUP($B64,'S 2 H NET'!$B$6:$J$165,8,FALSE)))</f>
        <v/>
      </c>
      <c r="S64" s="45" t="str">
        <f>IF(R64="","",SUM(Q64:R64))</f>
        <v/>
      </c>
      <c r="T64" s="33">
        <f>IF(VLOOKUP($B64,'S 2 H BRUT'!$B$6:$J$165,9,FALSE)="","",(VLOOKUP($B64,'S 2 H BRUT'!$B$6:$J$165,9,FALSE)))</f>
        <v>6</v>
      </c>
      <c r="U64" s="33">
        <f>IF(VLOOKUP($B64,'S 2 H NET'!$B$6:$J$165,9,FALSE)="","",(VLOOKUP($B64,'S 2 H NET'!$B$6:$J$165,9,FALSE)))</f>
        <v>33</v>
      </c>
      <c r="V64" s="45">
        <f>IF(U64="","",SUM(T64:U64))</f>
        <v>39</v>
      </c>
      <c r="W64" s="33" t="str">
        <f>IF(VLOOKUP($B64,'S 2 H BRUT'!$B$6:$M$165,10,FALSE)="","",(VLOOKUP($B64,'S 2 H BRUT'!$B$6:$M$165,10,FALSE)))</f>
        <v/>
      </c>
      <c r="X64" s="33" t="str">
        <f>IF(VLOOKUP($B64,'S 2 H NET'!$B$6:$M$165,10,FALSE)="","",(VLOOKUP($B64,'S 2 H NET'!$B$6:$M$165,10,FALSE)))</f>
        <v/>
      </c>
      <c r="Y64" s="45" t="str">
        <f>IF(X64="","",SUM(W64:X64))</f>
        <v/>
      </c>
      <c r="Z64" s="33">
        <f>IF(VLOOKUP($B64,'S 2 H BRUT'!$B$6:$L$165,11,FALSE)="","",(VLOOKUP($B64,'S 2 H BRUT'!$B$6:$L$165,11,FALSE)))</f>
        <v>3</v>
      </c>
      <c r="AA64" s="33">
        <f>IF(VLOOKUP($B64,'S 2 H NET'!$B$6:$L$165,11,FALSE)="","",(VLOOKUP($B64,'S 2 H NET'!$B$6:$L$165,11,FALSE)))</f>
        <v>22</v>
      </c>
      <c r="AB64" s="45">
        <f>IF(AA64="","",SUM(Z64:AA64))</f>
        <v>25</v>
      </c>
      <c r="AC64" s="33">
        <f>IF(VLOOKUP($B64,'S 2 H BRUT'!$B$6:$M$165,12,FALSE)="","",(VLOOKUP($B64,'S 2 H BRUT'!$B$6:$M$165,12,FALSE)))</f>
        <v>5</v>
      </c>
      <c r="AD64" s="33">
        <f>IF(VLOOKUP($B64,'S 2 H NET'!$B$6:$M$165,12,FALSE)="","",(VLOOKUP($B64,'S 2 H NET'!$B$6:$M$165,12,FALSE)))</f>
        <v>25</v>
      </c>
      <c r="AE64" s="45">
        <f>IF(AD64="","",SUM(AC64:AD64))</f>
        <v>30</v>
      </c>
      <c r="AF64" s="33" t="str">
        <f>IF(VLOOKUP($B64,'S 2 H BRUT'!$B$6:$N$165,13,FALSE)="","",(VLOOKUP($B64,'S 2 H BRUT'!$B$6:$N$165,13,FALSE)))</f>
        <v/>
      </c>
      <c r="AG64" s="33" t="str">
        <f>IF(VLOOKUP($B64,'S 2 H NET'!$B$6:$N$165,13,FALSE)="","",(VLOOKUP($B64,'S 2 H NET'!$B$6:$N$165,13,FALSE)))</f>
        <v/>
      </c>
      <c r="AH64" s="45" t="str">
        <f>IF(AG64="","",SUM(AF64:AG64))</f>
        <v/>
      </c>
      <c r="AI64" s="45">
        <f>SUM(G64,J64,M64,P64,S64,V64,Y64,AB64,AE64,AH64)</f>
        <v>175</v>
      </c>
      <c r="AJ64" s="46">
        <f>+COUNT(G64,J64,M64,P64,S64,V64,Y64,AB64,AE64,AH64)</f>
        <v>5</v>
      </c>
      <c r="AK64" s="46">
        <f>IF(AJ64&lt;6,0,+SMALL(($G64,$J64,$M64,$P64,$S64,$V64,$Y64,$AB64,$AE64,$AH64),1))</f>
        <v>0</v>
      </c>
      <c r="AL64" s="46">
        <f>IF(AJ64&lt;7,0,+SMALL(($G64,$J64,$M64,$P64,$S64,$V64,$Y64,$AB64,$AE64,$AH64),2))</f>
        <v>0</v>
      </c>
      <c r="AM64" s="46">
        <f>IF(AJ64&lt;8,0,+SMALL(($G64,$J64,$M64,$P64,$S64,$V64,$Y64,$AB64,$AE64,$AH64),3))</f>
        <v>0</v>
      </c>
      <c r="AN64" s="46">
        <f>IF(AJ64&lt;9,0,+SMALL(($G64,$J64,$M64,$P64,$S64,$V64,$Y64,$AB64,$AE64,$AH64),4))</f>
        <v>0</v>
      </c>
      <c r="AO64" s="46">
        <f>AI64-AK64-AL64-AM64-AN64</f>
        <v>175</v>
      </c>
      <c r="AP64" s="17">
        <f>RANK(AO64,$AO$6:$AO$165,0)</f>
        <v>59</v>
      </c>
    </row>
    <row r="65" spans="2:42" ht="14.4">
      <c r="B65" s="42" t="s">
        <v>345</v>
      </c>
      <c r="C65" s="33"/>
      <c r="D65" s="158" t="s">
        <v>334</v>
      </c>
      <c r="E65" s="33">
        <f>IF(VLOOKUP($B65,'S 2 H BRUT'!$B$6:$E$165,4,FALSE)="","",(VLOOKUP($B65,'S 2 H BRUT'!$B$6:$E$165,4,FALSE)))</f>
        <v>5</v>
      </c>
      <c r="F65" s="33">
        <f>IF(VLOOKUP($B65,'S 2 H NET'!$B$6:E$165,4,FALSE)="","",(VLOOKUP($B65,'S 2 H NET'!$B$6:$E$165,4,FALSE)))</f>
        <v>23</v>
      </c>
      <c r="G65" s="45">
        <f>IF(F65="","",SUM(E65:F65))</f>
        <v>28</v>
      </c>
      <c r="H65" s="33">
        <f>IF(VLOOKUP($B65,'S 2 H BRUT'!$B$6:$F$165,5,FALSE)="","",(VLOOKUP($B65,'S 2 H BRUT'!$B$6:$F$165,5,FALSE)))</f>
        <v>4</v>
      </c>
      <c r="I65" s="33">
        <f>IF(VLOOKUP($B65,'S 2 H NET'!$B$6:$F$165,5,FALSE)="","",(VLOOKUP($B65,'S 2 H NET'!$B$6:$F$165,5,FALSE)))</f>
        <v>27</v>
      </c>
      <c r="J65" s="45">
        <f>IF(I65="","",SUM(H65:I65))</f>
        <v>31</v>
      </c>
      <c r="K65" s="33">
        <f>IF(VLOOKUP($B65,'S 2 H BRUT'!$B$6:$G$165,6,FALSE)="","",(VLOOKUP($B65,'S 2 H BRUT'!$B$6:$G$165,6,FALSE)))</f>
        <v>5</v>
      </c>
      <c r="L65" s="33">
        <f>IF(VLOOKUP($B65,'S 2 H NET'!$B$6:$G$165,6,FALSE)="","",(VLOOKUP($B65,'S 2 H NET'!$B$6:$G$165,6,FALSE)))</f>
        <v>28</v>
      </c>
      <c r="M65" s="45">
        <f>IF(L65="","",SUM(K65:L65))</f>
        <v>33</v>
      </c>
      <c r="N65" s="33" t="str">
        <f>IF(VLOOKUP($B65,'S 2 H BRUT'!$B$6:$H$165,7,FALSE)="","",(VLOOKUP($B65,'S 2 H BRUT'!$B$6:$H$165,7,FALSE)))</f>
        <v/>
      </c>
      <c r="O65" s="33">
        <f>IF(VLOOKUP($B65,'S 2 H NET'!$B$6:$H$165,7,FALSE)="","",(VLOOKUP($B65,'S 2 H NET'!$B$6:$H$165,7,FALSE)))</f>
        <v>35</v>
      </c>
      <c r="P65" s="45">
        <f>IF(O65="","",SUM(N65:O65))</f>
        <v>35</v>
      </c>
      <c r="Q65" s="33">
        <f>IF(VLOOKUP($B65,'S 2 H BRUT'!$B$6:$J$165,8,FALSE)="","",(VLOOKUP($B65,'S 2 H BRUT'!$B$6:$J$165,8,FALSE)))</f>
        <v>8</v>
      </c>
      <c r="R65" s="33">
        <f>IF(VLOOKUP($B65,'S 2 H NET'!$B$6:$J$165,8,FALSE)="","",(VLOOKUP($B65,'S 2 H NET'!$B$6:$J$165,8,FALSE)))</f>
        <v>33</v>
      </c>
      <c r="S65" s="45">
        <f>IF(R65="","",SUM(Q65:R65))</f>
        <v>41</v>
      </c>
      <c r="T65" s="33">
        <f>IF(VLOOKUP($B65,'S 2 H BRUT'!$B$6:$J$165,9,FALSE)="","",(VLOOKUP($B65,'S 2 H BRUT'!$B$6:$J$165,9,FALSE)))</f>
        <v>5</v>
      </c>
      <c r="U65" s="33">
        <f>IF(VLOOKUP($B65,'S 2 H NET'!$B$6:$J$165,9,FALSE)="","",(VLOOKUP($B65,'S 2 H NET'!$B$6:$J$165,9,FALSE)))</f>
        <v>30</v>
      </c>
      <c r="V65" s="45">
        <f>IF(U65="","",SUM(T65:U65))</f>
        <v>35</v>
      </c>
      <c r="W65" s="33" t="str">
        <f>IF(VLOOKUP($B65,'S 2 H BRUT'!$B$6:$M$165,10,FALSE)="","",(VLOOKUP($B65,'S 2 H BRUT'!$B$6:$M$165,10,FALSE)))</f>
        <v/>
      </c>
      <c r="X65" s="33" t="str">
        <f>IF(VLOOKUP($B65,'S 2 H NET'!$B$6:$M$165,10,FALSE)="","",(VLOOKUP($B65,'S 2 H NET'!$B$6:$M$165,10,FALSE)))</f>
        <v/>
      </c>
      <c r="Y65" s="45" t="str">
        <f>IF(X65="","",SUM(W65:X65))</f>
        <v/>
      </c>
      <c r="Z65" s="33">
        <f>IF(VLOOKUP($B65,'S 2 H BRUT'!$B$6:$L$165,11,FALSE)="","",(VLOOKUP($B65,'S 2 H BRUT'!$B$6:$L$165,11,FALSE)))</f>
        <v>4</v>
      </c>
      <c r="AA65" s="33">
        <f>IF(VLOOKUP($B65,'S 2 H NET'!$B$6:$L$165,11,FALSE)="","",(VLOOKUP($B65,'S 2 H NET'!$B$6:$L$165,11,FALSE)))</f>
        <v>27</v>
      </c>
      <c r="AB65" s="45">
        <f>IF(AA65="","",SUM(Z65:AA65))</f>
        <v>31</v>
      </c>
      <c r="AC65" s="33">
        <f>IF(VLOOKUP($B65,'S 2 H BRUT'!$B$6:$M$165,12,FALSE)="","",(VLOOKUP($B65,'S 2 H BRUT'!$B$6:$M$165,12,FALSE)))</f>
        <v>4</v>
      </c>
      <c r="AD65" s="33">
        <f>IF(VLOOKUP($B65,'S 2 H NET'!$B$6:$M$165,12,FALSE)="","",(VLOOKUP($B65,'S 2 H NET'!$B$6:$M$165,12,FALSE)))</f>
        <v>24</v>
      </c>
      <c r="AE65" s="45">
        <f>IF(AD65="","",SUM(AC65:AD65))</f>
        <v>28</v>
      </c>
      <c r="AF65" s="33" t="str">
        <f>IF(VLOOKUP($B65,'S 2 H BRUT'!$B$6:$N$165,13,FALSE)="","",(VLOOKUP($B65,'S 2 H BRUT'!$B$6:$N$165,13,FALSE)))</f>
        <v/>
      </c>
      <c r="AG65" s="33" t="str">
        <f>IF(VLOOKUP($B65,'S 2 H NET'!$B$6:$N$165,13,FALSE)="","",(VLOOKUP($B65,'S 2 H NET'!$B$6:$N$165,13,FALSE)))</f>
        <v/>
      </c>
      <c r="AH65" s="45" t="str">
        <f>IF(AG65="","",SUM(AF65:AG65))</f>
        <v/>
      </c>
      <c r="AI65" s="45">
        <f>SUM(G65,J65,M65,P65,S65,V65,Y65,AB65,AE65,AH65)</f>
        <v>262</v>
      </c>
      <c r="AJ65" s="46">
        <f>+COUNT(G65,J65,M65,P65,S65,V65,Y65,AB65,AE65,AH65)</f>
        <v>8</v>
      </c>
      <c r="AK65" s="46">
        <f>IF(AJ65&lt;6,0,+SMALL(($G65,$J65,$M65,$P65,$S65,$V65,$Y65,$AB65,$AE65,$AH65),1))</f>
        <v>28</v>
      </c>
      <c r="AL65" s="46">
        <f>IF(AJ65&lt;7,0,+SMALL(($G65,$J65,$M65,$P65,$S65,$V65,$Y65,$AB65,$AE65,$AH65),2))</f>
        <v>28</v>
      </c>
      <c r="AM65" s="46">
        <f>IF(AJ65&lt;8,0,+SMALL(($G65,$J65,$M65,$P65,$S65,$V65,$Y65,$AB65,$AE65,$AH65),3))</f>
        <v>31</v>
      </c>
      <c r="AN65" s="46">
        <f>IF(AJ65&lt;9,0,+SMALL(($G65,$J65,$M65,$P65,$S65,$V65,$Y65,$AB65,$AE65,$AH65),4))</f>
        <v>0</v>
      </c>
      <c r="AO65" s="46">
        <f>AI65-AK65-AL65-AM65-AN65</f>
        <v>175</v>
      </c>
      <c r="AP65" s="17">
        <f>RANK(AO65,$AO$6:$AO$165,0)</f>
        <v>59</v>
      </c>
    </row>
    <row r="66" spans="2:42" ht="14.4">
      <c r="B66" s="42" t="s">
        <v>346</v>
      </c>
      <c r="C66" s="33"/>
      <c r="D66" s="158" t="s">
        <v>334</v>
      </c>
      <c r="E66" s="33">
        <f>IF(VLOOKUP($B66,'S 2 H BRUT'!$B$6:$E$165,4,FALSE)="","",(VLOOKUP($B66,'S 2 H BRUT'!$B$6:$E$165,4,FALSE)))</f>
        <v>6</v>
      </c>
      <c r="F66" s="33">
        <f>IF(VLOOKUP($B66,'S 2 H NET'!$B$6:E$165,4,FALSE)="","",(VLOOKUP($B66,'S 2 H NET'!$B$6:$E$165,4,FALSE)))</f>
        <v>30</v>
      </c>
      <c r="G66" s="45">
        <f>IF(F66="","",SUM(E66:F66))</f>
        <v>36</v>
      </c>
      <c r="H66" s="33">
        <f>IF(VLOOKUP($B66,'S 2 H BRUT'!$B$6:$F$165,5,FALSE)="","",(VLOOKUP($B66,'S 2 H BRUT'!$B$6:$F$165,5,FALSE)))</f>
        <v>4</v>
      </c>
      <c r="I66" s="33">
        <f>IF(VLOOKUP($B66,'S 2 H NET'!$B$6:$F$165,5,FALSE)="","",(VLOOKUP($B66,'S 2 H NET'!$B$6:$F$165,5,FALSE)))</f>
        <v>28</v>
      </c>
      <c r="J66" s="45">
        <f>IF(I66="","",SUM(H66:I66))</f>
        <v>32</v>
      </c>
      <c r="K66" s="33">
        <f>IF(VLOOKUP($B66,'S 2 H BRUT'!$B$6:$G$165,6,FALSE)="","",(VLOOKUP($B66,'S 2 H BRUT'!$B$6:$G$165,6,FALSE)))</f>
        <v>2</v>
      </c>
      <c r="L66" s="33">
        <f>IF(VLOOKUP($B66,'S 2 H NET'!$B$6:$G$165,6,FALSE)="","",(VLOOKUP($B66,'S 2 H NET'!$B$6:$G$165,6,FALSE)))</f>
        <v>22</v>
      </c>
      <c r="M66" s="45">
        <f>IF(L66="","",SUM(K66:L66))</f>
        <v>24</v>
      </c>
      <c r="N66" s="33" t="str">
        <f>IF(VLOOKUP($B66,'S 2 H BRUT'!$B$6:$H$165,7,FALSE)="","",(VLOOKUP($B66,'S 2 H BRUT'!$B$6:$H$165,7,FALSE)))</f>
        <v/>
      </c>
      <c r="O66" s="33" t="str">
        <f>IF(VLOOKUP($B66,'S 2 H NET'!$B$6:$H$165,7,FALSE)="","",(VLOOKUP($B66,'S 2 H NET'!$B$6:$H$165,7,FALSE)))</f>
        <v/>
      </c>
      <c r="P66" s="45" t="str">
        <f>IF(O66="","",SUM(N66:O66))</f>
        <v/>
      </c>
      <c r="Q66" s="33">
        <f>IF(VLOOKUP($B66,'S 2 H BRUT'!$B$6:$J$165,8,FALSE)="","",(VLOOKUP($B66,'S 2 H BRUT'!$B$6:$J$165,8,FALSE)))</f>
        <v>7</v>
      </c>
      <c r="R66" s="33">
        <f>IF(VLOOKUP($B66,'S 2 H NET'!$B$6:$J$165,8,FALSE)="","",(VLOOKUP($B66,'S 2 H NET'!$B$6:$J$165,8,FALSE)))</f>
        <v>33</v>
      </c>
      <c r="S66" s="45">
        <f>IF(R66="","",SUM(Q66:R66))</f>
        <v>40</v>
      </c>
      <c r="T66" s="33">
        <f>IF(VLOOKUP($B66,'S 2 H BRUT'!$B$6:$J$165,9,FALSE)="","",(VLOOKUP($B66,'S 2 H BRUT'!$B$6:$J$165,9,FALSE)))</f>
        <v>7</v>
      </c>
      <c r="U66" s="33">
        <f>IF(VLOOKUP($B66,'S 2 H NET'!$B$6:$J$165,9,FALSE)="","",(VLOOKUP($B66,'S 2 H NET'!$B$6:$J$165,9,FALSE)))</f>
        <v>29</v>
      </c>
      <c r="V66" s="45">
        <f>IF(U66="","",SUM(T66:U66))</f>
        <v>36</v>
      </c>
      <c r="W66" s="33">
        <f>IF(VLOOKUP($B66,'S 2 H BRUT'!$B$6:$M$165,10,FALSE)="","",(VLOOKUP($B66,'S 2 H BRUT'!$B$6:$M$165,10,FALSE)))</f>
        <v>5</v>
      </c>
      <c r="X66" s="33">
        <f>IF(VLOOKUP($B66,'S 2 H NET'!$B$6:$M$165,10,FALSE)="","",(VLOOKUP($B66,'S 2 H NET'!$B$6:$M$165,10,FALSE)))</f>
        <v>26</v>
      </c>
      <c r="Y66" s="45">
        <f>IF(X66="","",SUM(W66:X66))</f>
        <v>31</v>
      </c>
      <c r="Z66" s="33">
        <f>IF(VLOOKUP($B66,'S 2 H BRUT'!$B$6:$L$165,11,FALSE)="","",(VLOOKUP($B66,'S 2 H BRUT'!$B$6:$L$165,11,FALSE)))</f>
        <v>2</v>
      </c>
      <c r="AA66" s="33">
        <f>IF(VLOOKUP($B66,'S 2 H NET'!$B$6:$L$165,11,FALSE)="","",(VLOOKUP($B66,'S 2 H NET'!$B$6:$L$165,11,FALSE)))</f>
        <v>23</v>
      </c>
      <c r="AB66" s="45">
        <f>IF(AA66="","",SUM(Z66:AA66))</f>
        <v>25</v>
      </c>
      <c r="AC66" s="33">
        <f>IF(VLOOKUP($B66,'S 2 H BRUT'!$B$6:$M$165,12,FALSE)="","",(VLOOKUP($B66,'S 2 H BRUT'!$B$6:$M$165,12,FALSE)))</f>
        <v>4</v>
      </c>
      <c r="AD66" s="33">
        <f>IF(VLOOKUP($B66,'S 2 H NET'!$B$6:$M$165,12,FALSE)="","",(VLOOKUP($B66,'S 2 H NET'!$B$6:$M$165,12,FALSE)))</f>
        <v>18</v>
      </c>
      <c r="AE66" s="45">
        <f>IF(AD66="","",SUM(AC66:AD66))</f>
        <v>22</v>
      </c>
      <c r="AF66" s="33" t="str">
        <f>IF(VLOOKUP($B66,'S 2 H BRUT'!$B$6:$N$165,13,FALSE)="","",(VLOOKUP($B66,'S 2 H BRUT'!$B$6:$N$165,13,FALSE)))</f>
        <v/>
      </c>
      <c r="AG66" s="33" t="str">
        <f>IF(VLOOKUP($B66,'S 2 H NET'!$B$6:$N$165,13,FALSE)="","",(VLOOKUP($B66,'S 2 H NET'!$B$6:$N$165,13,FALSE)))</f>
        <v/>
      </c>
      <c r="AH66" s="45" t="str">
        <f>IF(AG66="","",SUM(AF66:AG66))</f>
        <v/>
      </c>
      <c r="AI66" s="45">
        <f>SUM(G66,J66,M66,P66,S66,V66,Y66,AB66,AE66,AH66)</f>
        <v>246</v>
      </c>
      <c r="AJ66" s="46">
        <f>+COUNT(G66,J66,M66,P66,S66,V66,Y66,AB66,AE66,AH66)</f>
        <v>8</v>
      </c>
      <c r="AK66" s="46">
        <f>IF(AJ66&lt;6,0,+SMALL(($G66,$J66,$M66,$P66,$S66,$V66,$Y66,$AB66,$AE66,$AH66),1))</f>
        <v>22</v>
      </c>
      <c r="AL66" s="46">
        <f>IF(AJ66&lt;7,0,+SMALL(($G66,$J66,$M66,$P66,$S66,$V66,$Y66,$AB66,$AE66,$AH66),2))</f>
        <v>24</v>
      </c>
      <c r="AM66" s="46">
        <f>IF(AJ66&lt;8,0,+SMALL(($G66,$J66,$M66,$P66,$S66,$V66,$Y66,$AB66,$AE66,$AH66),3))</f>
        <v>25</v>
      </c>
      <c r="AN66" s="46">
        <f>IF(AJ66&lt;9,0,+SMALL(($G66,$J66,$M66,$P66,$S66,$V66,$Y66,$AB66,$AE66,$AH66),4))</f>
        <v>0</v>
      </c>
      <c r="AO66" s="46">
        <f>AI66-AK66-AL66-AM66-AN66</f>
        <v>175</v>
      </c>
      <c r="AP66" s="17">
        <f>RANK(AO66,$AO$6:$AO$165,0)</f>
        <v>59</v>
      </c>
    </row>
    <row r="67" spans="2:42" ht="14.4">
      <c r="B67" s="42" t="s">
        <v>86</v>
      </c>
      <c r="C67" s="33"/>
      <c r="D67" s="57" t="s">
        <v>79</v>
      </c>
      <c r="E67" s="33">
        <f>IF(VLOOKUP($B67,'S 2 H BRUT'!$B$6:$E$165,4,FALSE)="","",(VLOOKUP($B67,'S 2 H BRUT'!$B$6:$E$165,4,FALSE)))</f>
        <v>6</v>
      </c>
      <c r="F67" s="33">
        <f>IF(VLOOKUP($B67,'S 2 H NET'!$B$6:E$165,4,FALSE)="","",(VLOOKUP($B67,'S 2 H NET'!$B$6:$E$165,4,FALSE)))</f>
        <v>28</v>
      </c>
      <c r="G67" s="45">
        <f>IF(F67="","",SUM(E67:F67))</f>
        <v>34</v>
      </c>
      <c r="H67" s="33" t="str">
        <f>IF(VLOOKUP($B67,'S 2 H BRUT'!$B$6:$F$165,5,FALSE)="","",(VLOOKUP($B67,'S 2 H BRUT'!$B$6:$F$165,5,FALSE)))</f>
        <v/>
      </c>
      <c r="I67" s="33" t="str">
        <f>IF(VLOOKUP($B67,'S 2 H NET'!$B$6:$F$165,5,FALSE)="","",(VLOOKUP($B67,'S 2 H NET'!$B$6:$F$165,5,FALSE)))</f>
        <v/>
      </c>
      <c r="J67" s="45" t="str">
        <f>IF(I67="","",SUM(H67:I67))</f>
        <v/>
      </c>
      <c r="K67" s="33">
        <f>IF(VLOOKUP($B67,'S 2 H BRUT'!$B$6:$G$165,6,FALSE)="","",(VLOOKUP($B67,'S 2 H BRUT'!$B$6:$G$165,6,FALSE)))</f>
        <v>1</v>
      </c>
      <c r="L67" s="33">
        <f>IF(VLOOKUP($B67,'S 2 H NET'!$B$6:$G$165,6,FALSE)="","",(VLOOKUP($B67,'S 2 H NET'!$B$6:$G$165,6,FALSE)))</f>
        <v>22</v>
      </c>
      <c r="M67" s="45">
        <f>IF(L67="","",SUM(K67:L67))</f>
        <v>23</v>
      </c>
      <c r="N67" s="33" t="str">
        <f>IF(VLOOKUP($B67,'S 2 H BRUT'!$B$6:$H$165,7,FALSE)="","",(VLOOKUP($B67,'S 2 H BRUT'!$B$6:$H$165,7,FALSE)))</f>
        <v/>
      </c>
      <c r="O67" s="33" t="str">
        <f>IF(VLOOKUP($B67,'S 2 H NET'!$B$6:$H$165,7,FALSE)="","",(VLOOKUP($B67,'S 2 H NET'!$B$6:$H$165,7,FALSE)))</f>
        <v/>
      </c>
      <c r="P67" s="45" t="str">
        <f>IF(O67="","",SUM(N67:O67))</f>
        <v/>
      </c>
      <c r="Q67" s="33">
        <f>IF(VLOOKUP($B67,'S 2 H BRUT'!$B$6:$J$165,8,FALSE)="","",(VLOOKUP($B67,'S 2 H BRUT'!$B$6:$J$165,8,FALSE)))</f>
        <v>6</v>
      </c>
      <c r="R67" s="33">
        <f>IF(VLOOKUP($B67,'S 2 H NET'!$B$6:$J$165,8,FALSE)="","",(VLOOKUP($B67,'S 2 H NET'!$B$6:$J$165,8,FALSE)))</f>
        <v>24</v>
      </c>
      <c r="S67" s="45">
        <f>IF(R67="","",SUM(Q67:R67))</f>
        <v>30</v>
      </c>
      <c r="T67" s="33">
        <f>IF(VLOOKUP($B67,'S 2 H BRUT'!$B$6:$J$165,9,FALSE)="","",(VLOOKUP($B67,'S 2 H BRUT'!$B$6:$J$165,9,FALSE)))</f>
        <v>7</v>
      </c>
      <c r="U67" s="33">
        <f>IF(VLOOKUP($B67,'S 2 H NET'!$B$6:$J$165,9,FALSE)="","",(VLOOKUP($B67,'S 2 H NET'!$B$6:$J$165,9,FALSE)))</f>
        <v>26</v>
      </c>
      <c r="V67" s="45">
        <f>IF(U67="","",SUM(T67:U67))</f>
        <v>33</v>
      </c>
      <c r="W67" s="33" t="str">
        <f>IF(VLOOKUP($B67,'S 2 H BRUT'!$B$6:$M$165,10,FALSE)="","",(VLOOKUP($B67,'S 2 H BRUT'!$B$6:$M$165,10,FALSE)))</f>
        <v/>
      </c>
      <c r="X67" s="33" t="str">
        <f>IF(VLOOKUP($B67,'S 2 H NET'!$B$6:$M$165,10,FALSE)="","",(VLOOKUP($B67,'S 2 H NET'!$B$6:$M$165,10,FALSE)))</f>
        <v/>
      </c>
      <c r="Y67" s="45" t="str">
        <f>IF(X67="","",SUM(W67:X67))</f>
        <v/>
      </c>
      <c r="Z67" s="33">
        <f>IF(VLOOKUP($B67,'S 2 H BRUT'!$B$6:$L$165,11,FALSE)="","",(VLOOKUP($B67,'S 2 H BRUT'!$B$6:$L$165,11,FALSE)))</f>
        <v>9</v>
      </c>
      <c r="AA67" s="33">
        <f>IF(VLOOKUP($B67,'S 2 H NET'!$B$6:$L$165,11,FALSE)="","",(VLOOKUP($B67,'S 2 H NET'!$B$6:$L$165,11,FALSE)))</f>
        <v>32</v>
      </c>
      <c r="AB67" s="45">
        <f>IF(AA67="","",SUM(Z67:AA67))</f>
        <v>41</v>
      </c>
      <c r="AC67" s="33">
        <f>IF(VLOOKUP($B67,'S 2 H BRUT'!$B$6:$M$165,12,FALSE)="","",(VLOOKUP($B67,'S 2 H BRUT'!$B$6:$M$165,12,FALSE)))</f>
        <v>10</v>
      </c>
      <c r="AD67" s="33">
        <f>IF(VLOOKUP($B67,'S 2 H NET'!$B$6:$M$165,12,FALSE)="","",(VLOOKUP($B67,'S 2 H NET'!$B$6:$M$165,12,FALSE)))</f>
        <v>25</v>
      </c>
      <c r="AE67" s="45">
        <f>IF(AD67="","",SUM(AC67:AD67))</f>
        <v>35</v>
      </c>
      <c r="AF67" s="33" t="str">
        <f>IF(VLOOKUP($B67,'S 2 H BRUT'!$B$6:$N$165,13,FALSE)="","",(VLOOKUP($B67,'S 2 H BRUT'!$B$6:$N$165,13,FALSE)))</f>
        <v/>
      </c>
      <c r="AG67" s="33" t="str">
        <f>IF(VLOOKUP($B67,'S 2 H NET'!$B$6:$N$165,13,FALSE)="","",(VLOOKUP($B67,'S 2 H NET'!$B$6:$N$165,13,FALSE)))</f>
        <v/>
      </c>
      <c r="AH67" s="45" t="str">
        <f>IF(AG67="","",SUM(AF67:AG67))</f>
        <v/>
      </c>
      <c r="AI67" s="45">
        <f>SUM(G67,J67,M67,P67,S67,V67,Y67,AB67,AE67,AH67)</f>
        <v>196</v>
      </c>
      <c r="AJ67" s="46">
        <f>+COUNT(G67,J67,M67,P67,S67,V67,Y67,AB67,AE67,AH67)</f>
        <v>6</v>
      </c>
      <c r="AK67" s="46">
        <f>IF(AJ67&lt;6,0,+SMALL(($G67,$J67,$M67,$P67,$S67,$V67,$Y67,$AB67,$AE67,$AH67),1))</f>
        <v>23</v>
      </c>
      <c r="AL67" s="46">
        <f>IF(AJ67&lt;7,0,+SMALL(($G67,$J67,$M67,$P67,$S67,$V67,$Y67,$AB67,$AE67,$AH67),2))</f>
        <v>0</v>
      </c>
      <c r="AM67" s="46">
        <f>IF(AJ67&lt;8,0,+SMALL(($G67,$J67,$M67,$P67,$S67,$V67,$Y67,$AB67,$AE67,$AH67),3))</f>
        <v>0</v>
      </c>
      <c r="AN67" s="46">
        <f>IF(AJ67&lt;9,0,+SMALL(($G67,$J67,$M67,$P67,$S67,$V67,$Y67,$AB67,$AE67,$AH67),4))</f>
        <v>0</v>
      </c>
      <c r="AO67" s="46">
        <f>AI67-AK67-AL67-AM67-AN67</f>
        <v>173</v>
      </c>
      <c r="AP67" s="17">
        <f>RANK(AO67,$AO$6:$AO$165,0)</f>
        <v>62</v>
      </c>
    </row>
    <row r="68" spans="2:42" ht="14.4">
      <c r="B68" s="89" t="s">
        <v>379</v>
      </c>
      <c r="C68" s="33"/>
      <c r="D68" s="57" t="s">
        <v>79</v>
      </c>
      <c r="E68" s="33">
        <f>IF(VLOOKUP($B68,'S 2 H BRUT'!$B$6:$E$165,4,FALSE)="","",(VLOOKUP($B68,'S 2 H BRUT'!$B$6:$E$165,4,FALSE)))</f>
        <v>8</v>
      </c>
      <c r="F68" s="33">
        <f>IF(VLOOKUP($B68,'S 2 H NET'!$B$6:E$165,4,FALSE)="","",(VLOOKUP($B68,'S 2 H NET'!$B$6:$E$165,4,FALSE)))</f>
        <v>29</v>
      </c>
      <c r="G68" s="45">
        <f>IF(F68="","",SUM(E68:F68))</f>
        <v>37</v>
      </c>
      <c r="H68" s="33">
        <f>IF(VLOOKUP($B68,'S 2 H BRUT'!$B$6:$F$165,5,FALSE)="","",(VLOOKUP($B68,'S 2 H BRUT'!$B$6:$F$165,5,FALSE)))</f>
        <v>3</v>
      </c>
      <c r="I68" s="33">
        <f>IF(VLOOKUP($B68,'S 2 H NET'!$B$6:$F$165,5,FALSE)="","",(VLOOKUP($B68,'S 2 H NET'!$B$6:$F$165,5,FALSE)))</f>
        <v>28</v>
      </c>
      <c r="J68" s="45">
        <f>IF(I68="","",SUM(H68:I68))</f>
        <v>31</v>
      </c>
      <c r="K68" s="33">
        <f>IF(VLOOKUP($B68,'S 2 H BRUT'!$B$6:$G$165,6,FALSE)="","",(VLOOKUP($B68,'S 2 H BRUT'!$B$6:$G$165,6,FALSE)))</f>
        <v>7</v>
      </c>
      <c r="L68" s="33">
        <f>IF(VLOOKUP($B68,'S 2 H NET'!$B$6:$G$165,6,FALSE)="","",(VLOOKUP($B68,'S 2 H NET'!$B$6:$G$165,6,FALSE)))</f>
        <v>35</v>
      </c>
      <c r="M68" s="45">
        <f>IF(L68="","",SUM(K68:L68))</f>
        <v>42</v>
      </c>
      <c r="N68" s="33">
        <f>IF(VLOOKUP($B68,'S 2 H BRUT'!$B$6:$H$165,7,FALSE)="","",(VLOOKUP($B68,'S 2 H BRUT'!$B$6:$H$165,7,FALSE)))</f>
        <v>7</v>
      </c>
      <c r="O68" s="33">
        <f>IF(VLOOKUP($B68,'S 2 H NET'!$B$6:$H$165,7,FALSE)="","",(VLOOKUP($B68,'S 2 H NET'!$B$6:$H$165,7,FALSE)))</f>
        <v>32</v>
      </c>
      <c r="P68" s="45">
        <f>IF(O68="","",SUM(N68:O68))</f>
        <v>39</v>
      </c>
      <c r="Q68" s="33" t="str">
        <f>IF(VLOOKUP($B68,'S 2 H BRUT'!$B$6:$J$165,8,FALSE)="","",(VLOOKUP($B68,'S 2 H BRUT'!$B$6:$J$165,8,FALSE)))</f>
        <v/>
      </c>
      <c r="R68" s="33" t="str">
        <f>IF(VLOOKUP($B68,'S 2 H NET'!$B$6:$J$165,8,FALSE)="","",(VLOOKUP($B68,'S 2 H NET'!$B$6:$J$165,8,FALSE)))</f>
        <v/>
      </c>
      <c r="S68" s="45" t="str">
        <f>IF(R68="","",SUM(Q68:R68))</f>
        <v/>
      </c>
      <c r="T68" s="33" t="str">
        <f>IF(VLOOKUP($B68,'S 2 H BRUT'!$B$6:$J$165,9,FALSE)="","",(VLOOKUP($B68,'S 2 H BRUT'!$B$6:$J$165,9,FALSE)))</f>
        <v/>
      </c>
      <c r="U68" s="33" t="str">
        <f>IF(VLOOKUP($B68,'S 2 H NET'!$B$6:$J$165,9,FALSE)="","",(VLOOKUP($B68,'S 2 H NET'!$B$6:$J$165,9,FALSE)))</f>
        <v/>
      </c>
      <c r="V68" s="45" t="str">
        <f>IF(U68="","",SUM(T68:U68))</f>
        <v/>
      </c>
      <c r="W68" s="33">
        <f>IF(VLOOKUP($B68,'S 2 H BRUT'!$B$6:$M$165,10,FALSE)="","",(VLOOKUP($B68,'S 2 H BRUT'!$B$6:$M$165,10,FALSE)))</f>
        <v>4</v>
      </c>
      <c r="X68" s="33">
        <f>IF(VLOOKUP($B68,'S 2 H NET'!$B$6:$M$165,10,FALSE)="","",(VLOOKUP($B68,'S 2 H NET'!$B$6:$M$165,10,FALSE)))</f>
        <v>20</v>
      </c>
      <c r="Y68" s="45">
        <f>IF(X68="","",SUM(W68:X68))</f>
        <v>24</v>
      </c>
      <c r="Z68" s="33" t="str">
        <f>IF(VLOOKUP($B68,'S 2 H BRUT'!$B$6:$L$165,11,FALSE)="","",(VLOOKUP($B68,'S 2 H BRUT'!$B$6:$L$165,11,FALSE)))</f>
        <v/>
      </c>
      <c r="AA68" s="33" t="str">
        <f>IF(VLOOKUP($B68,'S 2 H NET'!$B$6:$L$165,11,FALSE)="","",(VLOOKUP($B68,'S 2 H NET'!$B$6:$L$165,11,FALSE)))</f>
        <v/>
      </c>
      <c r="AB68" s="45" t="str">
        <f>IF(AA68="","",SUM(Z68:AA68))</f>
        <v/>
      </c>
      <c r="AC68" s="33" t="str">
        <f>IF(VLOOKUP($B68,'S 2 H BRUT'!$B$6:$M$165,12,FALSE)="","",(VLOOKUP($B68,'S 2 H BRUT'!$B$6:$M$165,12,FALSE)))</f>
        <v/>
      </c>
      <c r="AD68" s="33" t="str">
        <f>IF(VLOOKUP($B68,'S 2 H NET'!$B$6:$M$165,12,FALSE)="","",(VLOOKUP($B68,'S 2 H NET'!$B$6:$M$165,12,FALSE)))</f>
        <v/>
      </c>
      <c r="AE68" s="45" t="str">
        <f>IF(AD68="","",SUM(AC68:AD68))</f>
        <v/>
      </c>
      <c r="AF68" s="33" t="str">
        <f>IF(VLOOKUP($B68,'S 2 H BRUT'!$B$6:$N$165,13,FALSE)="","",(VLOOKUP($B68,'S 2 H BRUT'!$B$6:$N$165,13,FALSE)))</f>
        <v/>
      </c>
      <c r="AG68" s="33" t="str">
        <f>IF(VLOOKUP($B68,'S 2 H NET'!$B$6:$N$165,13,FALSE)="","",(VLOOKUP($B68,'S 2 H NET'!$B$6:$N$165,13,FALSE)))</f>
        <v/>
      </c>
      <c r="AH68" s="45" t="str">
        <f>IF(AG68="","",SUM(AF68:AG68))</f>
        <v/>
      </c>
      <c r="AI68" s="45">
        <f>SUM(G68,J68,M68,P68,S68,V68,Y68,AB68,AE68,AH68)</f>
        <v>173</v>
      </c>
      <c r="AJ68" s="46">
        <f>+COUNT(G68,J68,M68,P68,S68,V68,Y68,AB68,AE68,AH68)</f>
        <v>5</v>
      </c>
      <c r="AK68" s="46">
        <f>IF(AJ68&lt;6,0,+SMALL(($G68,$J68,$M68,$P68,$S68,$V68,$Y68,$AB68,$AE68,$AH68),1))</f>
        <v>0</v>
      </c>
      <c r="AL68" s="46">
        <f>IF(AJ68&lt;7,0,+SMALL(($G68,$J68,$M68,$P68,$S68,$V68,$Y68,$AB68,$AE68,$AH68),2))</f>
        <v>0</v>
      </c>
      <c r="AM68" s="46">
        <f>IF(AJ68&lt;8,0,+SMALL(($G68,$J68,$M68,$P68,$S68,$V68,$Y68,$AB68,$AE68,$AH68),3))</f>
        <v>0</v>
      </c>
      <c r="AN68" s="46">
        <f>IF(AJ68&lt;9,0,+SMALL(($G68,$J68,$M68,$P68,$S68,$V68,$Y68,$AB68,$AE68,$AH68),4))</f>
        <v>0</v>
      </c>
      <c r="AO68" s="46">
        <f>AI68-AK68-AL68-AM68-AN68</f>
        <v>173</v>
      </c>
      <c r="AP68" s="17">
        <f>RANK(AO68,$AO$6:$AO$165,0)</f>
        <v>62</v>
      </c>
    </row>
    <row r="69" spans="2:42" ht="14.4">
      <c r="B69" s="42" t="s">
        <v>291</v>
      </c>
      <c r="C69" s="33"/>
      <c r="D69" s="64" t="s">
        <v>9</v>
      </c>
      <c r="E69" s="33">
        <f>IF(VLOOKUP($B69,'S 2 H BRUT'!$B$6:$E$165,4,FALSE)="","",(VLOOKUP($B69,'S 2 H BRUT'!$B$6:$E$165,4,FALSE)))</f>
        <v>6</v>
      </c>
      <c r="F69" s="33">
        <f>IF(VLOOKUP($B69,'S 2 H NET'!$B$6:E$165,4,FALSE)="","",(VLOOKUP($B69,'S 2 H NET'!$B$6:$E$165,4,FALSE)))</f>
        <v>29</v>
      </c>
      <c r="G69" s="45">
        <f>IF(F69="","",SUM(E69:F69))</f>
        <v>35</v>
      </c>
      <c r="H69" s="33">
        <f>IF(VLOOKUP($B69,'S 2 H BRUT'!$B$6:$F$165,5,FALSE)="","",(VLOOKUP($B69,'S 2 H BRUT'!$B$6:$F$165,5,FALSE)))</f>
        <v>3</v>
      </c>
      <c r="I69" s="33">
        <f>IF(VLOOKUP($B69,'S 2 H NET'!$B$6:$F$165,5,FALSE)="","",(VLOOKUP($B69,'S 2 H NET'!$B$6:$F$165,5,FALSE)))</f>
        <v>22</v>
      </c>
      <c r="J69" s="45">
        <f>IF(I69="","",SUM(H69:I69))</f>
        <v>25</v>
      </c>
      <c r="K69" s="33">
        <f>IF(VLOOKUP($B69,'S 2 H BRUT'!$B$6:$G$165,6,FALSE)="","",(VLOOKUP($B69,'S 2 H BRUT'!$B$6:$G$165,6,FALSE)))</f>
        <v>3</v>
      </c>
      <c r="L69" s="33">
        <f>IF(VLOOKUP($B69,'S 2 H NET'!$B$6:$G$165,6,FALSE)="","",(VLOOKUP($B69,'S 2 H NET'!$B$6:$G$165,6,FALSE)))</f>
        <v>22</v>
      </c>
      <c r="M69" s="45">
        <f>IF(L69="","",SUM(K69:L69))</f>
        <v>25</v>
      </c>
      <c r="N69" s="33">
        <f>IF(VLOOKUP($B69,'S 2 H BRUT'!$B$6:$H$165,7,FALSE)="","",(VLOOKUP($B69,'S 2 H BRUT'!$B$6:$H$165,7,FALSE)))</f>
        <v>4</v>
      </c>
      <c r="O69" s="33">
        <f>IF(VLOOKUP($B69,'S 2 H NET'!$B$6:$H$165,7,FALSE)="","",(VLOOKUP($B69,'S 2 H NET'!$B$6:$H$165,7,FALSE)))</f>
        <v>24</v>
      </c>
      <c r="P69" s="45">
        <f>IF(O69="","",SUM(N69:O69))</f>
        <v>28</v>
      </c>
      <c r="Q69" s="33">
        <f>IF(VLOOKUP($B69,'S 2 H BRUT'!$B$6:$J$165,8,FALSE)="","",(VLOOKUP($B69,'S 2 H BRUT'!$B$6:$J$165,8,FALSE)))</f>
        <v>9</v>
      </c>
      <c r="R69" s="33">
        <f>IF(VLOOKUP($B69,'S 2 H NET'!$B$6:$J$165,8,FALSE)="","",(VLOOKUP($B69,'S 2 H NET'!$B$6:$J$165,8,FALSE)))</f>
        <v>32</v>
      </c>
      <c r="S69" s="45">
        <f>IF(R69="","",SUM(Q69:R69))</f>
        <v>41</v>
      </c>
      <c r="T69" s="33">
        <f>IF(VLOOKUP($B69,'S 2 H BRUT'!$B$6:$J$165,9,FALSE)="","",(VLOOKUP($B69,'S 2 H BRUT'!$B$6:$J$165,9,FALSE)))</f>
        <v>3</v>
      </c>
      <c r="U69" s="33">
        <f>IF(VLOOKUP($B69,'S 2 H NET'!$B$6:$J$165,9,FALSE)="","",(VLOOKUP($B69,'S 2 H NET'!$B$6:$J$165,9,FALSE)))</f>
        <v>21</v>
      </c>
      <c r="V69" s="45">
        <f>IF(U69="","",SUM(T69:U69))</f>
        <v>24</v>
      </c>
      <c r="W69" s="33">
        <f>IF(VLOOKUP($B69,'S 2 H BRUT'!$B$6:$M$165,10,FALSE)="","",(VLOOKUP($B69,'S 2 H BRUT'!$B$6:$M$165,10,FALSE)))</f>
        <v>9</v>
      </c>
      <c r="X69" s="33">
        <f>IF(VLOOKUP($B69,'S 2 H NET'!$B$6:$M$165,10,FALSE)="","",(VLOOKUP($B69,'S 2 H NET'!$B$6:$M$165,10,FALSE)))</f>
        <v>35</v>
      </c>
      <c r="Y69" s="45">
        <f>IF(X69="","",SUM(W69:X69))</f>
        <v>44</v>
      </c>
      <c r="Z69" s="33" t="str">
        <f>IF(VLOOKUP($B69,'S 2 H BRUT'!$B$6:$L$165,11,FALSE)="","",(VLOOKUP($B69,'S 2 H BRUT'!$B$6:$L$165,11,FALSE)))</f>
        <v/>
      </c>
      <c r="AA69" s="33" t="str">
        <f>IF(VLOOKUP($B69,'S 2 H NET'!$B$6:$L$165,11,FALSE)="","",(VLOOKUP($B69,'S 2 H NET'!$B$6:$L$165,11,FALSE)))</f>
        <v/>
      </c>
      <c r="AB69" s="45" t="str">
        <f>IF(AA69="","",SUM(Z69:AA69))</f>
        <v/>
      </c>
      <c r="AC69" s="33" t="str">
        <f>IF(VLOOKUP($B69,'S 2 H BRUT'!$B$6:$M$165,12,FALSE)="","",(VLOOKUP($B69,'S 2 H BRUT'!$B$6:$M$165,12,FALSE)))</f>
        <v/>
      </c>
      <c r="AD69" s="33" t="str">
        <f>IF(VLOOKUP($B69,'S 2 H NET'!$B$6:$M$165,12,FALSE)="","",(VLOOKUP($B69,'S 2 H NET'!$B$6:$M$165,12,FALSE)))</f>
        <v/>
      </c>
      <c r="AE69" s="45" t="str">
        <f>IF(AD69="","",SUM(AC69:AD69))</f>
        <v/>
      </c>
      <c r="AF69" s="33" t="str">
        <f>IF(VLOOKUP($B69,'S 2 H BRUT'!$B$6:$N$165,13,FALSE)="","",(VLOOKUP($B69,'S 2 H BRUT'!$B$6:$N$165,13,FALSE)))</f>
        <v/>
      </c>
      <c r="AG69" s="33" t="str">
        <f>IF(VLOOKUP($B69,'S 2 H NET'!$B$6:$N$165,13,FALSE)="","",(VLOOKUP($B69,'S 2 H NET'!$B$6:$N$165,13,FALSE)))</f>
        <v/>
      </c>
      <c r="AH69" s="45" t="str">
        <f>IF(AG69="","",SUM(AF69:AG69))</f>
        <v/>
      </c>
      <c r="AI69" s="45">
        <f>SUM(G69,J69,M69,P69,S69,V69,Y69,AB69,AE69,AH69)</f>
        <v>222</v>
      </c>
      <c r="AJ69" s="46">
        <f>+COUNT(G69,J69,M69,P69,S69,V69,Y69,AB69,AE69,AH69)</f>
        <v>7</v>
      </c>
      <c r="AK69" s="46">
        <f>IF(AJ69&lt;6,0,+SMALL(($G69,$J69,$M69,$P69,$S69,$V69,$Y69,$AB69,$AE69,$AH69),1))</f>
        <v>24</v>
      </c>
      <c r="AL69" s="46">
        <f>IF(AJ69&lt;7,0,+SMALL(($G69,$J69,$M69,$P69,$S69,$V69,$Y69,$AB69,$AE69,$AH69),2))</f>
        <v>25</v>
      </c>
      <c r="AM69" s="46">
        <f>IF(AJ69&lt;8,0,+SMALL(($G69,$J69,$M69,$P69,$S69,$V69,$Y69,$AB69,$AE69,$AH69),3))</f>
        <v>0</v>
      </c>
      <c r="AN69" s="46">
        <f>IF(AJ69&lt;9,0,+SMALL(($G69,$J69,$M69,$P69,$S69,$V69,$Y69,$AB69,$AE69,$AH69),4))</f>
        <v>0</v>
      </c>
      <c r="AO69" s="46">
        <f>AI69-AK69-AL69-AM69-AN69</f>
        <v>173</v>
      </c>
      <c r="AP69" s="17">
        <f>RANK(AO69,$AO$6:$AO$165,0)</f>
        <v>62</v>
      </c>
    </row>
    <row r="70" spans="2:42" ht="14.4">
      <c r="B70" s="42" t="s">
        <v>155</v>
      </c>
      <c r="C70" s="43"/>
      <c r="D70" s="61" t="s">
        <v>81</v>
      </c>
      <c r="E70" s="33" t="str">
        <f>IF(VLOOKUP($B70,'S 2 H BRUT'!$B$6:$E$165,4,FALSE)="","",(VLOOKUP($B70,'S 2 H BRUT'!$B$6:$E$165,4,FALSE)))</f>
        <v/>
      </c>
      <c r="F70" s="33" t="str">
        <f>IF(VLOOKUP($B70,'S 2 H NET'!$B$6:E$165,4,FALSE)="","",(VLOOKUP($B70,'S 2 H NET'!$B$6:$E$165,4,FALSE)))</f>
        <v/>
      </c>
      <c r="G70" s="45" t="str">
        <f>IF(F70="","",SUM(E70:F70))</f>
        <v/>
      </c>
      <c r="H70" s="33">
        <f>IF(VLOOKUP($B70,'S 2 H BRUT'!$B$6:$F$165,5,FALSE)="","",(VLOOKUP($B70,'S 2 H BRUT'!$B$6:$F$165,5,FALSE)))</f>
        <v>8</v>
      </c>
      <c r="I70" s="33">
        <f>IF(VLOOKUP($B70,'S 2 H NET'!$B$6:$F$165,5,FALSE)="","",(VLOOKUP($B70,'S 2 H NET'!$B$6:$F$165,5,FALSE)))</f>
        <v>29</v>
      </c>
      <c r="J70" s="45">
        <f>IF(I70="","",SUM(H70:I70))</f>
        <v>37</v>
      </c>
      <c r="K70" s="33" t="str">
        <f>IF(VLOOKUP($B70,'S 2 H BRUT'!$B$6:$G$165,6,FALSE)="","",(VLOOKUP($B70,'S 2 H BRUT'!$B$6:$G$165,6,FALSE)))</f>
        <v/>
      </c>
      <c r="L70" s="33" t="str">
        <f>IF(VLOOKUP($B70,'S 2 H NET'!$B$6:$G$165,6,FALSE)="","",(VLOOKUP($B70,'S 2 H NET'!$B$6:$G$165,6,FALSE)))</f>
        <v/>
      </c>
      <c r="M70" s="45" t="str">
        <f>IF(L70="","",SUM(K70:L70))</f>
        <v/>
      </c>
      <c r="N70" s="33" t="str">
        <f>IF(VLOOKUP($B70,'S 2 H BRUT'!$B$6:$H$165,7,FALSE)="","",(VLOOKUP($B70,'S 2 H BRUT'!$B$6:$H$165,7,FALSE)))</f>
        <v/>
      </c>
      <c r="O70" s="33" t="str">
        <f>IF(VLOOKUP($B70,'S 2 H NET'!$B$6:$H$165,7,FALSE)="","",(VLOOKUP($B70,'S 2 H NET'!$B$6:$H$165,7,FALSE)))</f>
        <v/>
      </c>
      <c r="P70" s="45" t="str">
        <f>IF(O70="","",SUM(N70:O70))</f>
        <v/>
      </c>
      <c r="Q70" s="33">
        <f>IF(VLOOKUP($B70,'S 2 H BRUT'!$B$6:$J$165,8,FALSE)="","",(VLOOKUP($B70,'S 2 H BRUT'!$B$6:$J$165,8,FALSE)))</f>
        <v>12</v>
      </c>
      <c r="R70" s="33">
        <f>IF(VLOOKUP($B70,'S 2 H NET'!$B$6:$J$165,8,FALSE)="","",(VLOOKUP($B70,'S 2 H NET'!$B$6:$J$165,8,FALSE)))</f>
        <v>36</v>
      </c>
      <c r="S70" s="45">
        <f>IF(R70="","",SUM(Q70:R70))</f>
        <v>48</v>
      </c>
      <c r="T70" s="33">
        <f>IF(VLOOKUP($B70,'S 2 H BRUT'!$B$6:$J$165,9,FALSE)="","",(VLOOKUP($B70,'S 2 H BRUT'!$B$6:$J$165,9,FALSE)))</f>
        <v>11</v>
      </c>
      <c r="U70" s="33">
        <f>IF(VLOOKUP($B70,'S 2 H NET'!$B$6:$J$165,9,FALSE)="","",(VLOOKUP($B70,'S 2 H NET'!$B$6:$J$165,9,FALSE)))</f>
        <v>34</v>
      </c>
      <c r="V70" s="45">
        <f>IF(U70="","",SUM(T70:U70))</f>
        <v>45</v>
      </c>
      <c r="W70" s="33" t="str">
        <f>IF(VLOOKUP($B70,'S 2 H BRUT'!$B$6:$M$165,10,FALSE)="","",(VLOOKUP($B70,'S 2 H BRUT'!$B$6:$M$165,10,FALSE)))</f>
        <v/>
      </c>
      <c r="X70" s="33" t="str">
        <f>IF(VLOOKUP($B70,'S 2 H NET'!$B$6:$M$165,10,FALSE)="","",(VLOOKUP($B70,'S 2 H NET'!$B$6:$M$165,10,FALSE)))</f>
        <v/>
      </c>
      <c r="Y70" s="45" t="str">
        <f>IF(X70="","",SUM(W70:X70))</f>
        <v/>
      </c>
      <c r="Z70" s="33">
        <f>IF(VLOOKUP($B70,'S 2 H BRUT'!$B$6:$L$165,11,FALSE)="","",(VLOOKUP($B70,'S 2 H BRUT'!$B$6:$L$165,11,FALSE)))</f>
        <v>10</v>
      </c>
      <c r="AA70" s="33">
        <f>IF(VLOOKUP($B70,'S 2 H NET'!$B$6:$L$165,11,FALSE)="","",(VLOOKUP($B70,'S 2 H NET'!$B$6:$L$165,11,FALSE)))</f>
        <v>31</v>
      </c>
      <c r="AB70" s="45">
        <f>IF(AA70="","",SUM(Z70:AA70))</f>
        <v>41</v>
      </c>
      <c r="AC70" s="33" t="str">
        <f>IF(VLOOKUP($B70,'S 2 H BRUT'!$B$6:$M$165,12,FALSE)="","",(VLOOKUP($B70,'S 2 H BRUT'!$B$6:$M$165,12,FALSE)))</f>
        <v/>
      </c>
      <c r="AD70" s="33" t="str">
        <f>IF(VLOOKUP($B70,'S 2 H NET'!$B$6:$M$165,12,FALSE)="","",(VLOOKUP($B70,'S 2 H NET'!$B$6:$M$165,12,FALSE)))</f>
        <v/>
      </c>
      <c r="AE70" s="45" t="str">
        <f>IF(AD70="","",SUM(AC70:AD70))</f>
        <v/>
      </c>
      <c r="AF70" s="33" t="str">
        <f>IF(VLOOKUP($B70,'S 2 H BRUT'!$B$6:$N$165,13,FALSE)="","",(VLOOKUP($B70,'S 2 H BRUT'!$B$6:$N$165,13,FALSE)))</f>
        <v/>
      </c>
      <c r="AG70" s="33" t="str">
        <f>IF(VLOOKUP($B70,'S 2 H NET'!$B$6:$N$165,13,FALSE)="","",(VLOOKUP($B70,'S 2 H NET'!$B$6:$N$165,13,FALSE)))</f>
        <v/>
      </c>
      <c r="AH70" s="45" t="str">
        <f>IF(AG70="","",SUM(AF70:AG70))</f>
        <v/>
      </c>
      <c r="AI70" s="45">
        <f>SUM(G70,J70,M70,P70,S70,V70,Y70,AB70,AE70,AH70)</f>
        <v>171</v>
      </c>
      <c r="AJ70" s="46">
        <f>+COUNT(G70,J70,M70,P70,S70,V70,Y70,AB70,AE70,AH70)</f>
        <v>4</v>
      </c>
      <c r="AK70" s="46">
        <f>IF(AJ70&lt;6,0,+SMALL(($G70,$J70,$M70,$P70,$S70,$V70,$Y70,$AB70,$AE70,$AH70),1))</f>
        <v>0</v>
      </c>
      <c r="AL70" s="46">
        <f>IF(AJ70&lt;7,0,+SMALL(($G70,$J70,$M70,$P70,$S70,$V70,$Y70,$AB70,$AE70,$AH70),2))</f>
        <v>0</v>
      </c>
      <c r="AM70" s="46">
        <f>IF(AJ70&lt;8,0,+SMALL(($G70,$J70,$M70,$P70,$S70,$V70,$Y70,$AB70,$AE70,$AH70),3))</f>
        <v>0</v>
      </c>
      <c r="AN70" s="46">
        <f>IF(AJ70&lt;9,0,+SMALL(($G70,$J70,$M70,$P70,$S70,$V70,$Y70,$AB70,$AE70,$AH70),4))</f>
        <v>0</v>
      </c>
      <c r="AO70" s="46">
        <f>AI70-AK70-AL70-AM70-AN70</f>
        <v>171</v>
      </c>
      <c r="AP70" s="17">
        <f>RANK(AO70,$AO$6:$AO$165,0)</f>
        <v>65</v>
      </c>
    </row>
    <row r="71" spans="2:42" ht="14.4">
      <c r="B71" s="42" t="s">
        <v>294</v>
      </c>
      <c r="C71" s="43"/>
      <c r="D71" s="61" t="s">
        <v>81</v>
      </c>
      <c r="E71" s="33">
        <f>IF(VLOOKUP($B71,'S 2 H BRUT'!$B$6:$E$165,4,FALSE)="","",(VLOOKUP($B71,'S 2 H BRUT'!$B$6:$E$165,4,FALSE)))</f>
        <v>14</v>
      </c>
      <c r="F71" s="33">
        <f>IF(VLOOKUP($B71,'S 2 H NET'!$B$6:E$165,4,FALSE)="","",(VLOOKUP($B71,'S 2 H NET'!$B$6:$E$165,4,FALSE)))</f>
        <v>36</v>
      </c>
      <c r="G71" s="45">
        <f>IF(F71="","",SUM(E71:F71))</f>
        <v>50</v>
      </c>
      <c r="H71" s="33">
        <f>IF(VLOOKUP($B71,'S 2 H BRUT'!$B$6:$F$165,5,FALSE)="","",(VLOOKUP($B71,'S 2 H BRUT'!$B$6:$F$165,5,FALSE)))</f>
        <v>10</v>
      </c>
      <c r="I71" s="33">
        <f>IF(VLOOKUP($B71,'S 2 H NET'!$B$6:$F$165,5,FALSE)="","",(VLOOKUP($B71,'S 2 H NET'!$B$6:$F$165,5,FALSE)))</f>
        <v>29</v>
      </c>
      <c r="J71" s="45">
        <f>IF(I71="","",SUM(H71:I71))</f>
        <v>39</v>
      </c>
      <c r="K71" s="33" t="str">
        <f>IF(VLOOKUP($B71,'S 2 H BRUT'!$B$6:$G$165,6,FALSE)="","",(VLOOKUP($B71,'S 2 H BRUT'!$B$6:$G$165,6,FALSE)))</f>
        <v/>
      </c>
      <c r="L71" s="33" t="str">
        <f>IF(VLOOKUP($B71,'S 2 H NET'!$B$6:$G$165,6,FALSE)="","",(VLOOKUP($B71,'S 2 H NET'!$B$6:$G$165,6,FALSE)))</f>
        <v/>
      </c>
      <c r="M71" s="45" t="str">
        <f>IF(L71="","",SUM(K71:L71))</f>
        <v/>
      </c>
      <c r="N71" s="33" t="str">
        <f>IF(VLOOKUP($B71,'S 2 H BRUT'!$B$6:$H$165,7,FALSE)="","",(VLOOKUP($B71,'S 2 H BRUT'!$B$6:$H$165,7,FALSE)))</f>
        <v/>
      </c>
      <c r="O71" s="33" t="str">
        <f>IF(VLOOKUP($B71,'S 2 H NET'!$B$6:$H$165,7,FALSE)="","",(VLOOKUP($B71,'S 2 H NET'!$B$6:$H$165,7,FALSE)))</f>
        <v/>
      </c>
      <c r="P71" s="45" t="str">
        <f>IF(O71="","",SUM(N71:O71))</f>
        <v/>
      </c>
      <c r="Q71" s="33">
        <f>IF(VLOOKUP($B71,'S 2 H BRUT'!$B$6:$J$165,8,FALSE)="","",(VLOOKUP($B71,'S 2 H BRUT'!$B$6:$J$165,8,FALSE)))</f>
        <v>11</v>
      </c>
      <c r="R71" s="33">
        <f>IF(VLOOKUP($B71,'S 2 H NET'!$B$6:$J$165,8,FALSE)="","",(VLOOKUP($B71,'S 2 H NET'!$B$6:$J$165,8,FALSE)))</f>
        <v>25</v>
      </c>
      <c r="S71" s="45">
        <f>IF(R71="","",SUM(Q71:R71))</f>
        <v>36</v>
      </c>
      <c r="T71" s="33">
        <f>IF(VLOOKUP($B71,'S 2 H BRUT'!$B$6:$J$165,9,FALSE)="","",(VLOOKUP($B71,'S 2 H BRUT'!$B$6:$J$165,9,FALSE)))</f>
        <v>12</v>
      </c>
      <c r="U71" s="33">
        <f>IF(VLOOKUP($B71,'S 2 H NET'!$B$6:$J$165,9,FALSE)="","",(VLOOKUP($B71,'S 2 H NET'!$B$6:$J$165,9,FALSE)))</f>
        <v>33</v>
      </c>
      <c r="V71" s="45">
        <f>IF(U71="","",SUM(T71:U71))</f>
        <v>45</v>
      </c>
      <c r="W71" s="33" t="str">
        <f>IF(VLOOKUP($B71,'S 2 H BRUT'!$B$6:$M$165,10,FALSE)="","",(VLOOKUP($B71,'S 2 H BRUT'!$B$6:$M$165,10,FALSE)))</f>
        <v/>
      </c>
      <c r="X71" s="33" t="str">
        <f>IF(VLOOKUP($B71,'S 2 H NET'!$B$6:$M$165,10,FALSE)="","",(VLOOKUP($B71,'S 2 H NET'!$B$6:$M$165,10,FALSE)))</f>
        <v/>
      </c>
      <c r="Y71" s="45" t="str">
        <f>IF(X71="","",SUM(W71:X71))</f>
        <v/>
      </c>
      <c r="Z71" s="33" t="str">
        <f>IF(VLOOKUP($B71,'S 2 H BRUT'!$B$6:$L$165,11,FALSE)="","",(VLOOKUP($B71,'S 2 H BRUT'!$B$6:$L$165,11,FALSE)))</f>
        <v/>
      </c>
      <c r="AA71" s="33" t="str">
        <f>IF(VLOOKUP($B71,'S 2 H NET'!$B$6:$L$165,11,FALSE)="","",(VLOOKUP($B71,'S 2 H NET'!$B$6:$L$165,11,FALSE)))</f>
        <v/>
      </c>
      <c r="AB71" s="45" t="str">
        <f>IF(AA71="","",SUM(Z71:AA71))</f>
        <v/>
      </c>
      <c r="AC71" s="33" t="str">
        <f>IF(VLOOKUP($B71,'S 2 H BRUT'!$B$6:$M$165,12,FALSE)="","",(VLOOKUP($B71,'S 2 H BRUT'!$B$6:$M$165,12,FALSE)))</f>
        <v/>
      </c>
      <c r="AD71" s="33" t="str">
        <f>IF(VLOOKUP($B71,'S 2 H NET'!$B$6:$M$165,12,FALSE)="","",(VLOOKUP($B71,'S 2 H NET'!$B$6:$M$165,12,FALSE)))</f>
        <v/>
      </c>
      <c r="AE71" s="45" t="str">
        <f>IF(AD71="","",SUM(AC71:AD71))</f>
        <v/>
      </c>
      <c r="AF71" s="33" t="str">
        <f>IF(VLOOKUP($B71,'S 2 H BRUT'!$B$6:$N$165,13,FALSE)="","",(VLOOKUP($B71,'S 2 H BRUT'!$B$6:$N$165,13,FALSE)))</f>
        <v/>
      </c>
      <c r="AG71" s="33" t="str">
        <f>IF(VLOOKUP($B71,'S 2 H NET'!$B$6:$N$165,13,FALSE)="","",(VLOOKUP($B71,'S 2 H NET'!$B$6:$N$165,13,FALSE)))</f>
        <v/>
      </c>
      <c r="AH71" s="45" t="str">
        <f>IF(AG71="","",SUM(AF71:AG71))</f>
        <v/>
      </c>
      <c r="AI71" s="45">
        <f>SUM(G71,J71,M71,P71,S71,V71,Y71,AB71,AE71,AH71)</f>
        <v>170</v>
      </c>
      <c r="AJ71" s="46">
        <f>+COUNT(G71,J71,M71,P71,S71,V71,Y71,AB71,AE71,AH71)</f>
        <v>4</v>
      </c>
      <c r="AK71" s="46">
        <f>IF(AJ71&lt;6,0,+SMALL(($G71,$J71,$M71,$P71,$S71,$V71,$Y71,$AB71,$AE71,$AH71),1))</f>
        <v>0</v>
      </c>
      <c r="AL71" s="46">
        <f>IF(AJ71&lt;7,0,+SMALL(($G71,$J71,$M71,$P71,$S71,$V71,$Y71,$AB71,$AE71,$AH71),2))</f>
        <v>0</v>
      </c>
      <c r="AM71" s="46">
        <f>IF(AJ71&lt;8,0,+SMALL(($G71,$J71,$M71,$P71,$S71,$V71,$Y71,$AB71,$AE71,$AH71),3))</f>
        <v>0</v>
      </c>
      <c r="AN71" s="46">
        <f>IF(AJ71&lt;9,0,+SMALL(($G71,$J71,$M71,$P71,$S71,$V71,$Y71,$AB71,$AE71,$AH71),4))</f>
        <v>0</v>
      </c>
      <c r="AO71" s="46">
        <f>AI71-AK71-AL71-AM71-AN71</f>
        <v>170</v>
      </c>
      <c r="AP71" s="17">
        <f>RANK(AO71,$AO$6:$AO$165,0)</f>
        <v>66</v>
      </c>
    </row>
    <row r="72" spans="2:42" ht="14.4">
      <c r="B72" s="42" t="s">
        <v>349</v>
      </c>
      <c r="C72" s="43"/>
      <c r="D72" s="61" t="s">
        <v>81</v>
      </c>
      <c r="E72" s="33">
        <f>IF(VLOOKUP($B72,'S 2 H BRUT'!$B$6:$E$165,4,FALSE)="","",(VLOOKUP($B72,'S 2 H BRUT'!$B$6:$E$165,4,FALSE)))</f>
        <v>16</v>
      </c>
      <c r="F72" s="33">
        <f>IF(VLOOKUP($B72,'S 2 H NET'!$B$6:E$165,4,FALSE)="","",(VLOOKUP($B72,'S 2 H NET'!$B$6:$E$165,4,FALSE)))</f>
        <v>29</v>
      </c>
      <c r="G72" s="45">
        <f>IF(F72="","",SUM(E72:F72))</f>
        <v>45</v>
      </c>
      <c r="H72" s="33">
        <f>IF(VLOOKUP($B72,'S 2 H BRUT'!$B$6:$F$165,5,FALSE)="","",(VLOOKUP($B72,'S 2 H BRUT'!$B$6:$F$165,5,FALSE)))</f>
        <v>14</v>
      </c>
      <c r="I72" s="33">
        <f>IF(VLOOKUP($B72,'S 2 H NET'!$B$6:$F$165,5,FALSE)="","",(VLOOKUP($B72,'S 2 H NET'!$B$6:$F$165,5,FALSE)))</f>
        <v>28</v>
      </c>
      <c r="J72" s="45">
        <f>IF(I72="","",SUM(H72:I72))</f>
        <v>42</v>
      </c>
      <c r="K72" s="33">
        <f>IF(VLOOKUP($B72,'S 2 H BRUT'!$B$6:$G$165,6,FALSE)="","",(VLOOKUP($B72,'S 2 H BRUT'!$B$6:$G$165,6,FALSE)))</f>
        <v>12</v>
      </c>
      <c r="L72" s="33">
        <f>IF(VLOOKUP($B72,'S 2 H NET'!$B$6:$G$165,6,FALSE)="","",(VLOOKUP($B72,'S 2 H NET'!$B$6:$G$165,6,FALSE)))</f>
        <v>26</v>
      </c>
      <c r="M72" s="45">
        <f>IF(L72="","",SUM(K72:L72))</f>
        <v>38</v>
      </c>
      <c r="N72" s="33" t="str">
        <f>IF(VLOOKUP($B72,'S 2 H BRUT'!$B$6:$H$165,7,FALSE)="","",(VLOOKUP($B72,'S 2 H BRUT'!$B$6:$H$165,7,FALSE)))</f>
        <v/>
      </c>
      <c r="O72" s="33" t="str">
        <f>IF(VLOOKUP($B72,'S 2 H NET'!$B$6:$H$165,7,FALSE)="","",(VLOOKUP($B72,'S 2 H NET'!$B$6:$H$165,7,FALSE)))</f>
        <v/>
      </c>
      <c r="P72" s="45" t="str">
        <f>IF(O72="","",SUM(N72:O72))</f>
        <v/>
      </c>
      <c r="Q72" s="33">
        <f>IF(VLOOKUP($B72,'S 2 H BRUT'!$B$6:$J$165,8,FALSE)="","",(VLOOKUP($B72,'S 2 H BRUT'!$B$6:$J$165,8,FALSE)))</f>
        <v>15</v>
      </c>
      <c r="R72" s="33">
        <f>IF(VLOOKUP($B72,'S 2 H NET'!$B$6:$J$165,8,FALSE)="","",(VLOOKUP($B72,'S 2 H NET'!$B$6:$J$165,8,FALSE)))</f>
        <v>28</v>
      </c>
      <c r="S72" s="45">
        <f>IF(R72="","",SUM(Q72:R72))</f>
        <v>43</v>
      </c>
      <c r="T72" s="33" t="str">
        <f>IF(VLOOKUP($B72,'S 2 H BRUT'!$B$6:$J$165,9,FALSE)="","",(VLOOKUP($B72,'S 2 H BRUT'!$B$6:$J$165,9,FALSE)))</f>
        <v/>
      </c>
      <c r="U72" s="33" t="str">
        <f>IF(VLOOKUP($B72,'S 2 H NET'!$B$6:$J$165,9,FALSE)="","",(VLOOKUP($B72,'S 2 H NET'!$B$6:$J$165,9,FALSE)))</f>
        <v/>
      </c>
      <c r="V72" s="45" t="str">
        <f>IF(U72="","",SUM(T72:U72))</f>
        <v/>
      </c>
      <c r="W72" s="33" t="str">
        <f>IF(VLOOKUP($B72,'S 2 H BRUT'!$B$6:$M$165,10,FALSE)="","",(VLOOKUP($B72,'S 2 H BRUT'!$B$6:$M$165,10,FALSE)))</f>
        <v/>
      </c>
      <c r="X72" s="33" t="str">
        <f>IF(VLOOKUP($B72,'S 2 H NET'!$B$6:$M$165,10,FALSE)="","",(VLOOKUP($B72,'S 2 H NET'!$B$6:$M$165,10,FALSE)))</f>
        <v/>
      </c>
      <c r="Y72" s="45" t="str">
        <f>IF(X72="","",SUM(W72:X72))</f>
        <v/>
      </c>
      <c r="Z72" s="33" t="str">
        <f>IF(VLOOKUP($B72,'S 2 H BRUT'!$B$6:$L$165,11,FALSE)="","",(VLOOKUP($B72,'S 2 H BRUT'!$B$6:$L$165,11,FALSE)))</f>
        <v/>
      </c>
      <c r="AA72" s="33" t="str">
        <f>IF(VLOOKUP($B72,'S 2 H NET'!$B$6:$L$165,11,FALSE)="","",(VLOOKUP($B72,'S 2 H NET'!$B$6:$L$165,11,FALSE)))</f>
        <v/>
      </c>
      <c r="AB72" s="45" t="str">
        <f>IF(AA72="","",SUM(Z72:AA72))</f>
        <v/>
      </c>
      <c r="AC72" s="33" t="str">
        <f>IF(VLOOKUP($B72,'S 2 H BRUT'!$B$6:$M$165,12,FALSE)="","",(VLOOKUP($B72,'S 2 H BRUT'!$B$6:$M$165,12,FALSE)))</f>
        <v/>
      </c>
      <c r="AD72" s="33" t="str">
        <f>IF(VLOOKUP($B72,'S 2 H NET'!$B$6:$M$165,12,FALSE)="","",(VLOOKUP($B72,'S 2 H NET'!$B$6:$M$165,12,FALSE)))</f>
        <v/>
      </c>
      <c r="AE72" s="45" t="str">
        <f>IF(AD72="","",SUM(AC72:AD72))</f>
        <v/>
      </c>
      <c r="AF72" s="33" t="str">
        <f>IF(VLOOKUP($B72,'S 2 H BRUT'!$B$6:$N$165,13,FALSE)="","",(VLOOKUP($B72,'S 2 H BRUT'!$B$6:$N$165,13,FALSE)))</f>
        <v/>
      </c>
      <c r="AG72" s="33" t="str">
        <f>IF(VLOOKUP($B72,'S 2 H NET'!$B$6:$N$165,13,FALSE)="","",(VLOOKUP($B72,'S 2 H NET'!$B$6:$N$165,13,FALSE)))</f>
        <v/>
      </c>
      <c r="AH72" s="45" t="str">
        <f>IF(AG72="","",SUM(AF72:AG72))</f>
        <v/>
      </c>
      <c r="AI72" s="45">
        <f>SUM(G72,J72,M72,P72,S72,V72,Y72,AB72,AE72,AH72)</f>
        <v>168</v>
      </c>
      <c r="AJ72" s="46">
        <f>+COUNT(G72,J72,M72,P72,S72,V72,Y72,AB72,AE72,AH72)</f>
        <v>4</v>
      </c>
      <c r="AK72" s="46">
        <f>IF(AJ72&lt;6,0,+SMALL(($G72,$J72,$M72,$P72,$S72,$V72,$Y72,$AB72,$AE72,$AH72),1))</f>
        <v>0</v>
      </c>
      <c r="AL72" s="46">
        <f>IF(AJ72&lt;7,0,+SMALL(($G72,$J72,$M72,$P72,$S72,$V72,$Y72,$AB72,$AE72,$AH72),2))</f>
        <v>0</v>
      </c>
      <c r="AM72" s="46">
        <f>IF(AJ72&lt;8,0,+SMALL(($G72,$J72,$M72,$P72,$S72,$V72,$Y72,$AB72,$AE72,$AH72),3))</f>
        <v>0</v>
      </c>
      <c r="AN72" s="46">
        <f>IF(AJ72&lt;9,0,+SMALL(($G72,$J72,$M72,$P72,$S72,$V72,$Y72,$AB72,$AE72,$AH72),4))</f>
        <v>0</v>
      </c>
      <c r="AO72" s="46">
        <f>AI72-AK72-AL72-AM72-AN72</f>
        <v>168</v>
      </c>
      <c r="AP72" s="17">
        <f>RANK(AO72,$AO$6:$AO$165,0)</f>
        <v>67</v>
      </c>
    </row>
    <row r="73" spans="2:42" ht="14.4">
      <c r="B73" s="89" t="s">
        <v>251</v>
      </c>
      <c r="C73" s="33"/>
      <c r="D73" s="57" t="s">
        <v>79</v>
      </c>
      <c r="E73" s="33">
        <f>IF(VLOOKUP($B73,'S 2 H BRUT'!$B$6:$E$165,4,FALSE)="","",(VLOOKUP($B73,'S 2 H BRUT'!$B$6:$E$165,4,FALSE)))</f>
        <v>14</v>
      </c>
      <c r="F73" s="33">
        <f>IF(VLOOKUP($B73,'S 2 H NET'!$B$6:E$165,4,FALSE)="","",(VLOOKUP($B73,'S 2 H NET'!$B$6:$E$165,4,FALSE)))</f>
        <v>25</v>
      </c>
      <c r="G73" s="45">
        <f>IF(F73="","",SUM(E73:F73))</f>
        <v>39</v>
      </c>
      <c r="H73" s="33" t="str">
        <f>IF(VLOOKUP($B73,'S 2 H BRUT'!$B$6:$F$165,5,FALSE)="","",(VLOOKUP($B73,'S 2 H BRUT'!$B$6:$F$165,5,FALSE)))</f>
        <v/>
      </c>
      <c r="I73" s="33" t="str">
        <f>IF(VLOOKUP($B73,'S 2 H NET'!$B$6:$F$165,5,FALSE)="","",(VLOOKUP($B73,'S 2 H NET'!$B$6:$F$165,5,FALSE)))</f>
        <v/>
      </c>
      <c r="J73" s="45" t="str">
        <f>IF(I73="","",SUM(H73:I73))</f>
        <v/>
      </c>
      <c r="K73" s="33" t="str">
        <f>IF(VLOOKUP($B73,'S 2 H BRUT'!$B$6:$G$165,6,FALSE)="","",(VLOOKUP($B73,'S 2 H BRUT'!$B$6:$G$165,6,FALSE)))</f>
        <v/>
      </c>
      <c r="L73" s="33" t="str">
        <f>IF(VLOOKUP($B73,'S 2 H NET'!$B$6:$G$165,6,FALSE)="","",(VLOOKUP($B73,'S 2 H NET'!$B$6:$G$165,6,FALSE)))</f>
        <v/>
      </c>
      <c r="M73" s="45" t="str">
        <f>IF(L73="","",SUM(K73:L73))</f>
        <v/>
      </c>
      <c r="N73" s="33">
        <f>IF(VLOOKUP($B73,'S 2 H BRUT'!$B$6:$H$165,7,FALSE)="","",(VLOOKUP($B73,'S 2 H BRUT'!$B$6:$H$165,7,FALSE)))</f>
        <v>15</v>
      </c>
      <c r="O73" s="33">
        <f>IF(VLOOKUP($B73,'S 2 H NET'!$B$6:$H$165,7,FALSE)="","",(VLOOKUP($B73,'S 2 H NET'!$B$6:$H$165,7,FALSE)))</f>
        <v>31</v>
      </c>
      <c r="P73" s="45">
        <f>IF(O73="","",SUM(N73:O73))</f>
        <v>46</v>
      </c>
      <c r="Q73" s="33" t="str">
        <f>IF(VLOOKUP($B73,'S 2 H BRUT'!$B$6:$J$165,8,FALSE)="","",(VLOOKUP($B73,'S 2 H BRUT'!$B$6:$J$165,8,FALSE)))</f>
        <v/>
      </c>
      <c r="R73" s="33" t="str">
        <f>IF(VLOOKUP($B73,'S 2 H NET'!$B$6:$J$165,8,FALSE)="","",(VLOOKUP($B73,'S 2 H NET'!$B$6:$J$165,8,FALSE)))</f>
        <v/>
      </c>
      <c r="S73" s="45" t="str">
        <f>IF(R73="","",SUM(Q73:R73))</f>
        <v/>
      </c>
      <c r="T73" s="33">
        <f>IF(VLOOKUP($B73,'S 2 H BRUT'!$B$6:$J$165,9,FALSE)="","",(VLOOKUP($B73,'S 2 H BRUT'!$B$6:$J$165,9,FALSE)))</f>
        <v>13</v>
      </c>
      <c r="U73" s="33">
        <f>IF(VLOOKUP($B73,'S 2 H NET'!$B$6:$J$165,9,FALSE)="","",(VLOOKUP($B73,'S 2 H NET'!$B$6:$J$165,9,FALSE)))</f>
        <v>20</v>
      </c>
      <c r="V73" s="45">
        <f>IF(U73="","",SUM(T73:U73))</f>
        <v>33</v>
      </c>
      <c r="W73" s="33" t="str">
        <f>IF(VLOOKUP($B73,'S 2 H BRUT'!$B$6:$M$165,10,FALSE)="","",(VLOOKUP($B73,'S 2 H BRUT'!$B$6:$M$165,10,FALSE)))</f>
        <v/>
      </c>
      <c r="X73" s="33" t="str">
        <f>IF(VLOOKUP($B73,'S 2 H NET'!$B$6:$M$165,10,FALSE)="","",(VLOOKUP($B73,'S 2 H NET'!$B$6:$M$165,10,FALSE)))</f>
        <v/>
      </c>
      <c r="Y73" s="45" t="str">
        <f>IF(X73="","",SUM(W73:X73))</f>
        <v/>
      </c>
      <c r="Z73" s="33">
        <f>IF(VLOOKUP($B73,'S 2 H BRUT'!$B$6:$L$165,11,FALSE)="","",(VLOOKUP($B73,'S 2 H BRUT'!$B$6:$L$165,11,FALSE)))</f>
        <v>18</v>
      </c>
      <c r="AA73" s="33">
        <f>IF(VLOOKUP($B73,'S 2 H NET'!$B$6:$L$165,11,FALSE)="","",(VLOOKUP($B73,'S 2 H NET'!$B$6:$L$165,11,FALSE)))</f>
        <v>31</v>
      </c>
      <c r="AB73" s="45">
        <f>IF(AA73="","",SUM(Z73:AA73))</f>
        <v>49</v>
      </c>
      <c r="AC73" s="33" t="str">
        <f>IF(VLOOKUP($B73,'S 2 H BRUT'!$B$6:$M$165,12,FALSE)="","",(VLOOKUP($B73,'S 2 H BRUT'!$B$6:$M$165,12,FALSE)))</f>
        <v/>
      </c>
      <c r="AD73" s="33" t="str">
        <f>IF(VLOOKUP($B73,'S 2 H NET'!$B$6:$M$165,12,FALSE)="","",(VLOOKUP($B73,'S 2 H NET'!$B$6:$M$165,12,FALSE)))</f>
        <v/>
      </c>
      <c r="AE73" s="45" t="str">
        <f>IF(AD73="","",SUM(AC73:AD73))</f>
        <v/>
      </c>
      <c r="AF73" s="33" t="str">
        <f>IF(VLOOKUP($B73,'S 2 H BRUT'!$B$6:$N$165,13,FALSE)="","",(VLOOKUP($B73,'S 2 H BRUT'!$B$6:$N$165,13,FALSE)))</f>
        <v/>
      </c>
      <c r="AG73" s="33" t="str">
        <f>IF(VLOOKUP($B73,'S 2 H NET'!$B$6:$N$165,13,FALSE)="","",(VLOOKUP($B73,'S 2 H NET'!$B$6:$N$165,13,FALSE)))</f>
        <v/>
      </c>
      <c r="AH73" s="45" t="str">
        <f>IF(AG73="","",SUM(AF73:AG73))</f>
        <v/>
      </c>
      <c r="AI73" s="45">
        <f>SUM(G73,J73,M73,P73,S73,V73,Y73,AB73,AE73,AH73)</f>
        <v>167</v>
      </c>
      <c r="AJ73" s="46">
        <f>+COUNT(G73,J73,M73,P73,S73,V73,Y73,AB73,AE73,AH73)</f>
        <v>4</v>
      </c>
      <c r="AK73" s="46">
        <f>IF(AJ73&lt;6,0,+SMALL(($G73,$J73,$M73,$P73,$S73,$V73,$Y73,$AB73,$AE73,$AH73),1))</f>
        <v>0</v>
      </c>
      <c r="AL73" s="46">
        <f>IF(AJ73&lt;7,0,+SMALL(($G73,$J73,$M73,$P73,$S73,$V73,$Y73,$AB73,$AE73,$AH73),2))</f>
        <v>0</v>
      </c>
      <c r="AM73" s="46">
        <f>IF(AJ73&lt;8,0,+SMALL(($G73,$J73,$M73,$P73,$S73,$V73,$Y73,$AB73,$AE73,$AH73),3))</f>
        <v>0</v>
      </c>
      <c r="AN73" s="46">
        <f>IF(AJ73&lt;9,0,+SMALL(($G73,$J73,$M73,$P73,$S73,$V73,$Y73,$AB73,$AE73,$AH73),4))</f>
        <v>0</v>
      </c>
      <c r="AO73" s="46">
        <f>AI73-AK73-AL73-AM73-AN73</f>
        <v>167</v>
      </c>
      <c r="AP73" s="17">
        <f>RANK(AO73,$AO$6:$AO$165,0)</f>
        <v>68</v>
      </c>
    </row>
    <row r="74" spans="2:42" ht="14.4">
      <c r="B74" s="42" t="s">
        <v>160</v>
      </c>
      <c r="C74" s="33"/>
      <c r="D74" s="41" t="s">
        <v>35</v>
      </c>
      <c r="E74" s="33" t="str">
        <f>IF(VLOOKUP($B74,'S 2 H BRUT'!$B$6:$E$165,4,FALSE)="","",(VLOOKUP($B74,'S 2 H BRUT'!$B$6:$E$165,4,FALSE)))</f>
        <v/>
      </c>
      <c r="F74" s="33" t="str">
        <f>IF(VLOOKUP($B74,'S 2 H NET'!$B$6:E$165,4,FALSE)="","",(VLOOKUP($B74,'S 2 H NET'!$B$6:$E$165,4,FALSE)))</f>
        <v/>
      </c>
      <c r="G74" s="45" t="str">
        <f>IF(F74="","",SUM(E74:F74))</f>
        <v/>
      </c>
      <c r="H74" s="33" t="str">
        <f>IF(VLOOKUP($B74,'S 2 H BRUT'!$B$6:$F$165,5,FALSE)="","",(VLOOKUP($B74,'S 2 H BRUT'!$B$6:$F$165,5,FALSE)))</f>
        <v/>
      </c>
      <c r="I74" s="33" t="str">
        <f>IF(VLOOKUP($B74,'S 2 H NET'!$B$6:$F$165,5,FALSE)="","",(VLOOKUP($B74,'S 2 H NET'!$B$6:$F$165,5,FALSE)))</f>
        <v/>
      </c>
      <c r="J74" s="45" t="str">
        <f>IF(I74="","",SUM(H74:I74))</f>
        <v/>
      </c>
      <c r="K74" s="33">
        <f>IF(VLOOKUP($B74,'S 2 H BRUT'!$B$6:$G$165,6,FALSE)="","",(VLOOKUP($B74,'S 2 H BRUT'!$B$6:$G$165,6,FALSE)))</f>
        <v>10</v>
      </c>
      <c r="L74" s="33">
        <f>IF(VLOOKUP($B74,'S 2 H NET'!$B$6:$G$165,6,FALSE)="","",(VLOOKUP($B74,'S 2 H NET'!$B$6:$G$165,6,FALSE)))</f>
        <v>30</v>
      </c>
      <c r="M74" s="45">
        <f>IF(L74="","",SUM(K74:L74))</f>
        <v>40</v>
      </c>
      <c r="N74" s="33">
        <f>IF(VLOOKUP($B74,'S 2 H BRUT'!$B$6:$H$165,7,FALSE)="","",(VLOOKUP($B74,'S 2 H BRUT'!$B$6:$H$165,7,FALSE)))</f>
        <v>14</v>
      </c>
      <c r="O74" s="33">
        <f>IF(VLOOKUP($B74,'S 2 H NET'!$B$6:$H$165,7,FALSE)="","",(VLOOKUP($B74,'S 2 H NET'!$B$6:$H$165,7,FALSE)))</f>
        <v>35</v>
      </c>
      <c r="P74" s="45">
        <f>IF(O74="","",SUM(N74:O74))</f>
        <v>49</v>
      </c>
      <c r="Q74" s="33">
        <f>IF(VLOOKUP($B74,'S 2 H BRUT'!$B$6:$J$165,8,FALSE)="","",(VLOOKUP($B74,'S 2 H BRUT'!$B$6:$J$165,8,FALSE)))</f>
        <v>10</v>
      </c>
      <c r="R74" s="33">
        <f>IF(VLOOKUP($B74,'S 2 H NET'!$B$6:$J$165,8,FALSE)="","",(VLOOKUP($B74,'S 2 H NET'!$B$6:$J$165,8,FALSE)))</f>
        <v>28</v>
      </c>
      <c r="S74" s="45">
        <f>IF(R74="","",SUM(Q74:R74))</f>
        <v>38</v>
      </c>
      <c r="T74" s="33">
        <f>IF(VLOOKUP($B74,'S 2 H BRUT'!$B$6:$J$165,9,FALSE)="","",(VLOOKUP($B74,'S 2 H BRUT'!$B$6:$J$165,9,FALSE)))</f>
        <v>9</v>
      </c>
      <c r="U74" s="33">
        <f>IF(VLOOKUP($B74,'S 2 H NET'!$B$6:$J$165,9,FALSE)="","",(VLOOKUP($B74,'S 2 H NET'!$B$6:$J$165,9,FALSE)))</f>
        <v>27</v>
      </c>
      <c r="V74" s="45">
        <f>IF(U74="","",SUM(T74:U74))</f>
        <v>36</v>
      </c>
      <c r="W74" s="33" t="str">
        <f>IF(VLOOKUP($B74,'S 2 H BRUT'!$B$6:$M$165,10,FALSE)="","",(VLOOKUP($B74,'S 2 H BRUT'!$B$6:$M$165,10,FALSE)))</f>
        <v/>
      </c>
      <c r="X74" s="33" t="str">
        <f>IF(VLOOKUP($B74,'S 2 H NET'!$B$6:$M$165,10,FALSE)="","",(VLOOKUP($B74,'S 2 H NET'!$B$6:$M$165,10,FALSE)))</f>
        <v/>
      </c>
      <c r="Y74" s="45" t="str">
        <f>IF(X74="","",SUM(W74:X74))</f>
        <v/>
      </c>
      <c r="Z74" s="33" t="str">
        <f>IF(VLOOKUP($B74,'S 2 H BRUT'!$B$6:$L$165,11,FALSE)="","",(VLOOKUP($B74,'S 2 H BRUT'!$B$6:$L$165,11,FALSE)))</f>
        <v/>
      </c>
      <c r="AA74" s="33" t="str">
        <f>IF(VLOOKUP($B74,'S 2 H NET'!$B$6:$L$165,11,FALSE)="","",(VLOOKUP($B74,'S 2 H NET'!$B$6:$L$165,11,FALSE)))</f>
        <v/>
      </c>
      <c r="AB74" s="45" t="str">
        <f>IF(AA74="","",SUM(Z74:AA74))</f>
        <v/>
      </c>
      <c r="AC74" s="33" t="str">
        <f>IF(VLOOKUP($B74,'S 2 H BRUT'!$B$6:$M$165,12,FALSE)="","",(VLOOKUP($B74,'S 2 H BRUT'!$B$6:$M$165,12,FALSE)))</f>
        <v/>
      </c>
      <c r="AD74" s="33" t="str">
        <f>IF(VLOOKUP($B74,'S 2 H NET'!$B$6:$M$165,12,FALSE)="","",(VLOOKUP($B74,'S 2 H NET'!$B$6:$M$165,12,FALSE)))</f>
        <v/>
      </c>
      <c r="AE74" s="45" t="str">
        <f>IF(AD74="","",SUM(AC74:AD74))</f>
        <v/>
      </c>
      <c r="AF74" s="33" t="str">
        <f>IF(VLOOKUP($B74,'S 2 H BRUT'!$B$6:$N$165,13,FALSE)="","",(VLOOKUP($B74,'S 2 H BRUT'!$B$6:$N$165,13,FALSE)))</f>
        <v/>
      </c>
      <c r="AG74" s="33" t="str">
        <f>IF(VLOOKUP($B74,'S 2 H NET'!$B$6:$N$165,13,FALSE)="","",(VLOOKUP($B74,'S 2 H NET'!$B$6:$N$165,13,FALSE)))</f>
        <v/>
      </c>
      <c r="AH74" s="45" t="str">
        <f>IF(AG74="","",SUM(AF74:AG74))</f>
        <v/>
      </c>
      <c r="AI74" s="45">
        <f>SUM(G74,J74,M74,P74,S74,V74,Y74,AB74,AE74,AH74)</f>
        <v>163</v>
      </c>
      <c r="AJ74" s="46">
        <f>+COUNT(G74,J74,M74,P74,S74,V74,Y74,AB74,AE74,AH74)</f>
        <v>4</v>
      </c>
      <c r="AK74" s="46">
        <f>IF(AJ74&lt;6,0,+SMALL(($G74,$J74,$M74,$P74,$S74,$V74,$Y74,$AB74,$AE74,$AH74),1))</f>
        <v>0</v>
      </c>
      <c r="AL74" s="46">
        <f>IF(AJ74&lt;7,0,+SMALL(($G74,$J74,$M74,$P74,$S74,$V74,$Y74,$AB74,$AE74,$AH74),2))</f>
        <v>0</v>
      </c>
      <c r="AM74" s="46">
        <f>IF(AJ74&lt;8,0,+SMALL(($G74,$J74,$M74,$P74,$S74,$V74,$Y74,$AB74,$AE74,$AH74),3))</f>
        <v>0</v>
      </c>
      <c r="AN74" s="46">
        <f>IF(AJ74&lt;9,0,+SMALL(($G74,$J74,$M74,$P74,$S74,$V74,$Y74,$AB74,$AE74,$AH74),4))</f>
        <v>0</v>
      </c>
      <c r="AO74" s="46">
        <f>AI74-AK74-AL74-AM74-AN74</f>
        <v>163</v>
      </c>
      <c r="AP74" s="17">
        <f>RANK(AO74,$AO$6:$AO$165,0)</f>
        <v>69</v>
      </c>
    </row>
    <row r="75" spans="2:42" ht="14.4">
      <c r="B75" s="42" t="s">
        <v>118</v>
      </c>
      <c r="C75" s="33"/>
      <c r="D75" s="40" t="s">
        <v>18</v>
      </c>
      <c r="E75" s="33">
        <f>IF(VLOOKUP($B75,'S 2 H BRUT'!$B$6:$E$165,4,FALSE)="","",(VLOOKUP($B75,'S 2 H BRUT'!$B$6:$E$165,4,FALSE)))</f>
        <v>12</v>
      </c>
      <c r="F75" s="33">
        <f>IF(VLOOKUP($B75,'S 2 H NET'!$B$6:E$165,4,FALSE)="","",(VLOOKUP($B75,'S 2 H NET'!$B$6:$E$165,4,FALSE)))</f>
        <v>29</v>
      </c>
      <c r="G75" s="45">
        <f>IF(F75="","",SUM(E75:F75))</f>
        <v>41</v>
      </c>
      <c r="H75" s="33" t="str">
        <f>IF(VLOOKUP($B75,'S 2 H BRUT'!$B$6:$F$165,5,FALSE)="","",(VLOOKUP($B75,'S 2 H BRUT'!$B$6:$F$165,5,FALSE)))</f>
        <v/>
      </c>
      <c r="I75" s="33" t="str">
        <f>IF(VLOOKUP($B75,'S 2 H NET'!$B$6:$F$165,5,FALSE)="","",(VLOOKUP($B75,'S 2 H NET'!$B$6:$F$165,5,FALSE)))</f>
        <v/>
      </c>
      <c r="J75" s="45" t="str">
        <f>IF(I75="","",SUM(H75:I75))</f>
        <v/>
      </c>
      <c r="K75" s="33">
        <f>IF(VLOOKUP($B75,'S 2 H BRUT'!$B$6:$G$165,6,FALSE)="","",(VLOOKUP($B75,'S 2 H BRUT'!$B$6:$G$165,6,FALSE)))</f>
        <v>6</v>
      </c>
      <c r="L75" s="33">
        <f>IF(VLOOKUP($B75,'S 2 H NET'!$B$6:$G$165,6,FALSE)="","",(VLOOKUP($B75,'S 2 H NET'!$B$6:$G$165,6,FALSE)))</f>
        <v>26</v>
      </c>
      <c r="M75" s="45">
        <f>IF(L75="","",SUM(K75:L75))</f>
        <v>32</v>
      </c>
      <c r="N75" s="33">
        <f>IF(VLOOKUP($B75,'S 2 H BRUT'!$B$6:$H$165,7,FALSE)="","",(VLOOKUP($B75,'S 2 H BRUT'!$B$6:$H$165,7,FALSE)))</f>
        <v>14</v>
      </c>
      <c r="O75" s="33">
        <f>IF(VLOOKUP($B75,'S 2 H NET'!$B$6:$H$165,7,FALSE)="","",(VLOOKUP($B75,'S 2 H NET'!$B$6:$H$165,7,FALSE)))</f>
        <v>31</v>
      </c>
      <c r="P75" s="45">
        <f>IF(O75="","",SUM(N75:O75))</f>
        <v>45</v>
      </c>
      <c r="Q75" s="33" t="str">
        <f>IF(VLOOKUP($B75,'S 2 H BRUT'!$B$6:$J$165,8,FALSE)="","",(VLOOKUP($B75,'S 2 H BRUT'!$B$6:$J$165,8,FALSE)))</f>
        <v/>
      </c>
      <c r="R75" s="33" t="str">
        <f>IF(VLOOKUP($B75,'S 2 H NET'!$B$6:$J$165,8,FALSE)="","",(VLOOKUP($B75,'S 2 H NET'!$B$6:$J$165,8,FALSE)))</f>
        <v/>
      </c>
      <c r="S75" s="45" t="str">
        <f>IF(R75="","",SUM(Q75:R75))</f>
        <v/>
      </c>
      <c r="T75" s="33">
        <f>IF(VLOOKUP($B75,'S 2 H BRUT'!$B$6:$J$165,9,FALSE)="","",(VLOOKUP($B75,'S 2 H BRUT'!$B$6:$J$165,9,FALSE)))</f>
        <v>14</v>
      </c>
      <c r="U75" s="33">
        <f>IF(VLOOKUP($B75,'S 2 H NET'!$B$6:$J$165,9,FALSE)="","",(VLOOKUP($B75,'S 2 H NET'!$B$6:$J$165,9,FALSE)))</f>
        <v>30</v>
      </c>
      <c r="V75" s="45">
        <f>IF(U75="","",SUM(T75:U75))</f>
        <v>44</v>
      </c>
      <c r="W75" s="33" t="str">
        <f>IF(VLOOKUP($B75,'S 2 H BRUT'!$B$6:$M$165,10,FALSE)="","",(VLOOKUP($B75,'S 2 H BRUT'!$B$6:$M$165,10,FALSE)))</f>
        <v/>
      </c>
      <c r="X75" s="33" t="str">
        <f>IF(VLOOKUP($B75,'S 2 H NET'!$B$6:$M$165,10,FALSE)="","",(VLOOKUP($B75,'S 2 H NET'!$B$6:$M$165,10,FALSE)))</f>
        <v/>
      </c>
      <c r="Y75" s="45" t="str">
        <f>IF(X75="","",SUM(W75:X75))</f>
        <v/>
      </c>
      <c r="Z75" s="33" t="str">
        <f>IF(VLOOKUP($B75,'S 2 H BRUT'!$B$6:$L$165,11,FALSE)="","",(VLOOKUP($B75,'S 2 H BRUT'!$B$6:$L$165,11,FALSE)))</f>
        <v/>
      </c>
      <c r="AA75" s="33" t="str">
        <f>IF(VLOOKUP($B75,'S 2 H NET'!$B$6:$L$165,11,FALSE)="","",(VLOOKUP($B75,'S 2 H NET'!$B$6:$L$165,11,FALSE)))</f>
        <v/>
      </c>
      <c r="AB75" s="45" t="str">
        <f>IF(AA75="","",SUM(Z75:AA75))</f>
        <v/>
      </c>
      <c r="AC75" s="33" t="str">
        <f>IF(VLOOKUP($B75,'S 2 H BRUT'!$B$6:$M$165,12,FALSE)="","",(VLOOKUP($B75,'S 2 H BRUT'!$B$6:$M$165,12,FALSE)))</f>
        <v/>
      </c>
      <c r="AD75" s="33" t="str">
        <f>IF(VLOOKUP($B75,'S 2 H NET'!$B$6:$M$165,12,FALSE)="","",(VLOOKUP($B75,'S 2 H NET'!$B$6:$M$165,12,FALSE)))</f>
        <v/>
      </c>
      <c r="AE75" s="45" t="str">
        <f>IF(AD75="","",SUM(AC75:AD75))</f>
        <v/>
      </c>
      <c r="AF75" s="33" t="str">
        <f>IF(VLOOKUP($B75,'S 2 H BRUT'!$B$6:$N$165,13,FALSE)="","",(VLOOKUP($B75,'S 2 H BRUT'!$B$6:$N$165,13,FALSE)))</f>
        <v/>
      </c>
      <c r="AG75" s="33" t="str">
        <f>IF(VLOOKUP($B75,'S 2 H NET'!$B$6:$N$165,13,FALSE)="","",(VLOOKUP($B75,'S 2 H NET'!$B$6:$N$165,13,FALSE)))</f>
        <v/>
      </c>
      <c r="AH75" s="45" t="str">
        <f>IF(AG75="","",SUM(AF75:AG75))</f>
        <v/>
      </c>
      <c r="AI75" s="45">
        <f>SUM(G75,J75,M75,P75,S75,V75,Y75,AB75,AE75,AH75)</f>
        <v>162</v>
      </c>
      <c r="AJ75" s="46">
        <f>+COUNT(G75,J75,M75,P75,S75,V75,Y75,AB75,AE75,AH75)</f>
        <v>4</v>
      </c>
      <c r="AK75" s="46">
        <f>IF(AJ75&lt;6,0,+SMALL(($G75,$J75,$M75,$P75,$S75,$V75,$Y75,$AB75,$AE75,$AH75),1))</f>
        <v>0</v>
      </c>
      <c r="AL75" s="46">
        <f>IF(AJ75&lt;7,0,+SMALL(($G75,$J75,$M75,$P75,$S75,$V75,$Y75,$AB75,$AE75,$AH75),2))</f>
        <v>0</v>
      </c>
      <c r="AM75" s="46">
        <f>IF(AJ75&lt;8,0,+SMALL(($G75,$J75,$M75,$P75,$S75,$V75,$Y75,$AB75,$AE75,$AH75),3))</f>
        <v>0</v>
      </c>
      <c r="AN75" s="46">
        <f>IF(AJ75&lt;9,0,+SMALL(($G75,$J75,$M75,$P75,$S75,$V75,$Y75,$AB75,$AE75,$AH75),4))</f>
        <v>0</v>
      </c>
      <c r="AO75" s="46">
        <f>AI75-AK75-AL75-AM75-AN75</f>
        <v>162</v>
      </c>
      <c r="AP75" s="17">
        <f>RANK(AO75,$AO$6:$AO$165,0)</f>
        <v>70</v>
      </c>
    </row>
    <row r="76" spans="2:42" ht="14.4">
      <c r="B76" s="42" t="s">
        <v>347</v>
      </c>
      <c r="C76" s="33"/>
      <c r="D76" s="158" t="s">
        <v>334</v>
      </c>
      <c r="E76" s="33">
        <f>IF(VLOOKUP($B76,'S 2 H BRUT'!$B$6:$E$165,4,FALSE)="","",(VLOOKUP($B76,'S 2 H BRUT'!$B$6:$E$165,4,FALSE)))</f>
        <v>2</v>
      </c>
      <c r="F76" s="33">
        <f>IF(VLOOKUP($B76,'S 2 H NET'!$B$6:E$165,4,FALSE)="","",(VLOOKUP($B76,'S 2 H NET'!$B$6:$E$165,4,FALSE)))</f>
        <v>19</v>
      </c>
      <c r="G76" s="45">
        <f>IF(F76="","",SUM(E76:F76))</f>
        <v>21</v>
      </c>
      <c r="H76" s="33">
        <f>IF(VLOOKUP($B76,'S 2 H BRUT'!$B$6:$F$165,5,FALSE)="","",(VLOOKUP($B76,'S 2 H BRUT'!$B$6:$F$165,5,FALSE)))</f>
        <v>3</v>
      </c>
      <c r="I76" s="33">
        <f>IF(VLOOKUP($B76,'S 2 H NET'!$B$6:$F$165,5,FALSE)="","",(VLOOKUP($B76,'S 2 H NET'!$B$6:$F$165,5,FALSE)))</f>
        <v>19</v>
      </c>
      <c r="J76" s="45">
        <f>IF(I76="","",SUM(H76:I76))</f>
        <v>22</v>
      </c>
      <c r="K76" s="33">
        <f>IF(VLOOKUP($B76,'S 2 H BRUT'!$B$6:$G$165,6,FALSE)="","",(VLOOKUP($B76,'S 2 H BRUT'!$B$6:$G$165,6,FALSE)))</f>
        <v>3</v>
      </c>
      <c r="L76" s="33">
        <f>IF(VLOOKUP($B76,'S 2 H NET'!$B$6:$G$165,6,FALSE)="","",(VLOOKUP($B76,'S 2 H NET'!$B$6:$G$165,6,FALSE)))</f>
        <v>26</v>
      </c>
      <c r="M76" s="45">
        <f>IF(L76="","",SUM(K76:L76))</f>
        <v>29</v>
      </c>
      <c r="N76" s="33" t="str">
        <f>IF(VLOOKUP($B76,'S 2 H BRUT'!$B$6:$H$165,7,FALSE)="","",(VLOOKUP($B76,'S 2 H BRUT'!$B$6:$H$165,7,FALSE)))</f>
        <v/>
      </c>
      <c r="O76" s="33" t="str">
        <f>IF(VLOOKUP($B76,'S 2 H NET'!$B$6:$H$165,7,FALSE)="","",(VLOOKUP($B76,'S 2 H NET'!$B$6:$H$165,7,FALSE)))</f>
        <v/>
      </c>
      <c r="P76" s="45" t="str">
        <f>IF(O76="","",SUM(N76:O76))</f>
        <v/>
      </c>
      <c r="Q76" s="33">
        <f>IF(VLOOKUP($B76,'S 2 H BRUT'!$B$6:$J$165,8,FALSE)="","",(VLOOKUP($B76,'S 2 H BRUT'!$B$6:$J$165,8,FALSE)))</f>
        <v>9</v>
      </c>
      <c r="R76" s="33">
        <f>IF(VLOOKUP($B76,'S 2 H NET'!$B$6:$J$165,8,FALSE)="","",(VLOOKUP($B76,'S 2 H NET'!$B$6:$J$165,8,FALSE)))</f>
        <v>39</v>
      </c>
      <c r="S76" s="45">
        <f>IF(R76="","",SUM(Q76:R76))</f>
        <v>48</v>
      </c>
      <c r="T76" s="33">
        <f>IF(VLOOKUP($B76,'S 2 H BRUT'!$B$6:$J$165,9,FALSE)="","",(VLOOKUP($B76,'S 2 H BRUT'!$B$6:$J$165,9,FALSE)))</f>
        <v>6</v>
      </c>
      <c r="U76" s="33">
        <f>IF(VLOOKUP($B76,'S 2 H NET'!$B$6:$J$165,9,FALSE)="","",(VLOOKUP($B76,'S 2 H NET'!$B$6:$J$165,9,FALSE)))</f>
        <v>26</v>
      </c>
      <c r="V76" s="45">
        <f>IF(U76="","",SUM(T76:U76))</f>
        <v>32</v>
      </c>
      <c r="W76" s="33" t="str">
        <f>IF(VLOOKUP($B76,'S 2 H BRUT'!$B$6:$M$165,10,FALSE)="","",(VLOOKUP($B76,'S 2 H BRUT'!$B$6:$M$165,10,FALSE)))</f>
        <v/>
      </c>
      <c r="X76" s="33" t="str">
        <f>IF(VLOOKUP($B76,'S 2 H NET'!$B$6:$M$165,10,FALSE)="","",(VLOOKUP($B76,'S 2 H NET'!$B$6:$M$165,10,FALSE)))</f>
        <v/>
      </c>
      <c r="Y76" s="45" t="str">
        <f>IF(X76="","",SUM(W76:X76))</f>
        <v/>
      </c>
      <c r="Z76" s="33">
        <f>IF(VLOOKUP($B76,'S 2 H BRUT'!$B$6:$L$165,11,FALSE)="","",(VLOOKUP($B76,'S 2 H BRUT'!$B$6:$L$165,11,FALSE)))</f>
        <v>4</v>
      </c>
      <c r="AA76" s="33">
        <f>IF(VLOOKUP($B76,'S 2 H NET'!$B$6:$L$165,11,FALSE)="","",(VLOOKUP($B76,'S 2 H NET'!$B$6:$L$165,11,FALSE)))</f>
        <v>26</v>
      </c>
      <c r="AB76" s="45">
        <f>IF(AA76="","",SUM(Z76:AA76))</f>
        <v>30</v>
      </c>
      <c r="AC76" s="33">
        <f>IF(VLOOKUP($B76,'S 2 H BRUT'!$B$6:$M$165,12,FALSE)="","",(VLOOKUP($B76,'S 2 H BRUT'!$B$6:$M$165,12,FALSE)))</f>
        <v>4</v>
      </c>
      <c r="AD76" s="33">
        <f>IF(VLOOKUP($B76,'S 2 H NET'!$B$6:$M$165,12,FALSE)="","",(VLOOKUP($B76,'S 2 H NET'!$B$6:$M$165,12,FALSE)))</f>
        <v>19</v>
      </c>
      <c r="AE76" s="45">
        <f>IF(AD76="","",SUM(AC76:AD76))</f>
        <v>23</v>
      </c>
      <c r="AF76" s="33" t="str">
        <f>IF(VLOOKUP($B76,'S 2 H BRUT'!$B$6:$N$165,13,FALSE)="","",(VLOOKUP($B76,'S 2 H BRUT'!$B$6:$N$165,13,FALSE)))</f>
        <v/>
      </c>
      <c r="AG76" s="33" t="str">
        <f>IF(VLOOKUP($B76,'S 2 H NET'!$B$6:$N$165,13,FALSE)="","",(VLOOKUP($B76,'S 2 H NET'!$B$6:$N$165,13,FALSE)))</f>
        <v/>
      </c>
      <c r="AH76" s="45" t="str">
        <f>IF(AG76="","",SUM(AF76:AG76))</f>
        <v/>
      </c>
      <c r="AI76" s="45">
        <f>SUM(G76,J76,M76,P76,S76,V76,Y76,AB76,AE76,AH76)</f>
        <v>205</v>
      </c>
      <c r="AJ76" s="46">
        <f>+COUNT(G76,J76,M76,P76,S76,V76,Y76,AB76,AE76,AH76)</f>
        <v>7</v>
      </c>
      <c r="AK76" s="46">
        <f>IF(AJ76&lt;6,0,+SMALL(($G76,$J76,$M76,$P76,$S76,$V76,$Y76,$AB76,$AE76,$AH76),1))</f>
        <v>21</v>
      </c>
      <c r="AL76" s="46">
        <f>IF(AJ76&lt;7,0,+SMALL(($G76,$J76,$M76,$P76,$S76,$V76,$Y76,$AB76,$AE76,$AH76),2))</f>
        <v>22</v>
      </c>
      <c r="AM76" s="46">
        <f>IF(AJ76&lt;8,0,+SMALL(($G76,$J76,$M76,$P76,$S76,$V76,$Y76,$AB76,$AE76,$AH76),3))</f>
        <v>0</v>
      </c>
      <c r="AN76" s="46">
        <f>IF(AJ76&lt;9,0,+SMALL(($G76,$J76,$M76,$P76,$S76,$V76,$Y76,$AB76,$AE76,$AH76),4))</f>
        <v>0</v>
      </c>
      <c r="AO76" s="46">
        <f>AI76-AK76-AL76-AM76-AN76</f>
        <v>162</v>
      </c>
      <c r="AP76" s="17">
        <f>RANK(AO76,$AO$6:$AO$165,0)</f>
        <v>70</v>
      </c>
    </row>
    <row r="77" spans="2:42" ht="14.4">
      <c r="B77" s="42" t="s">
        <v>102</v>
      </c>
      <c r="C77" s="33"/>
      <c r="D77" s="41" t="s">
        <v>35</v>
      </c>
      <c r="E77" s="33" t="str">
        <f>IF(VLOOKUP($B77,'S 2 H BRUT'!$B$6:$E$165,4,FALSE)="","",(VLOOKUP($B77,'S 2 H BRUT'!$B$6:$E$165,4,FALSE)))</f>
        <v/>
      </c>
      <c r="F77" s="33" t="str">
        <f>IF(VLOOKUP($B77,'S 2 H NET'!$B$6:E$165,4,FALSE)="","",(VLOOKUP($B77,'S 2 H NET'!$B$6:$E$165,4,FALSE)))</f>
        <v/>
      </c>
      <c r="G77" s="45" t="str">
        <f>IF(F77="","",SUM(E77:F77))</f>
        <v/>
      </c>
      <c r="H77" s="33">
        <f>IF(VLOOKUP($B77,'S 2 H BRUT'!$B$6:$F$165,5,FALSE)="","",(VLOOKUP($B77,'S 2 H BRUT'!$B$6:$F$165,5,FALSE)))</f>
        <v>12</v>
      </c>
      <c r="I77" s="33">
        <f>IF(VLOOKUP($B77,'S 2 H NET'!$B$6:$F$165,5,FALSE)="","",(VLOOKUP($B77,'S 2 H NET'!$B$6:$F$165,5,FALSE)))</f>
        <v>32</v>
      </c>
      <c r="J77" s="45">
        <f>IF(I77="","",SUM(H77:I77))</f>
        <v>44</v>
      </c>
      <c r="K77" s="33">
        <f>IF(VLOOKUP($B77,'S 2 H BRUT'!$B$6:$G$165,6,FALSE)="","",(VLOOKUP($B77,'S 2 H BRUT'!$B$6:$G$165,6,FALSE)))</f>
        <v>11</v>
      </c>
      <c r="L77" s="33">
        <f>IF(VLOOKUP($B77,'S 2 H NET'!$B$6:$G$165,6,FALSE)="","",(VLOOKUP($B77,'S 2 H NET'!$B$6:$G$165,6,FALSE)))</f>
        <v>29</v>
      </c>
      <c r="M77" s="45">
        <f>IF(L77="","",SUM(K77:L77))</f>
        <v>40</v>
      </c>
      <c r="N77" s="33">
        <f>IF(VLOOKUP($B77,'S 2 H BRUT'!$B$6:$H$165,7,FALSE)="","",(VLOOKUP($B77,'S 2 H BRUT'!$B$6:$H$165,7,FALSE)))</f>
        <v>14</v>
      </c>
      <c r="O77" s="33">
        <f>IF(VLOOKUP($B77,'S 2 H NET'!$B$6:$H$165,7,FALSE)="","",(VLOOKUP($B77,'S 2 H NET'!$B$6:$H$165,7,FALSE)))</f>
        <v>33</v>
      </c>
      <c r="P77" s="45">
        <f>IF(O77="","",SUM(N77:O77))</f>
        <v>47</v>
      </c>
      <c r="Q77" s="33" t="str">
        <f>IF(VLOOKUP($B77,'S 2 H BRUT'!$B$6:$J$165,8,FALSE)="","",(VLOOKUP($B77,'S 2 H BRUT'!$B$6:$J$165,8,FALSE)))</f>
        <v/>
      </c>
      <c r="R77" s="33" t="str">
        <f>IF(VLOOKUP($B77,'S 2 H NET'!$B$6:$J$165,8,FALSE)="","",(VLOOKUP($B77,'S 2 H NET'!$B$6:$J$165,8,FALSE)))</f>
        <v/>
      </c>
      <c r="S77" s="45" t="str">
        <f>IF(R77="","",SUM(Q77:R77))</f>
        <v/>
      </c>
      <c r="T77" s="33">
        <f>IF(VLOOKUP($B77,'S 2 H BRUT'!$B$6:$J$165,9,FALSE)="","",(VLOOKUP($B77,'S 2 H BRUT'!$B$6:$J$165,9,FALSE)))</f>
        <v>5</v>
      </c>
      <c r="U77" s="33">
        <f>IF(VLOOKUP($B77,'S 2 H NET'!$B$6:$J$165,9,FALSE)="","",(VLOOKUP($B77,'S 2 H NET'!$B$6:$J$165,9,FALSE)))</f>
        <v>21</v>
      </c>
      <c r="V77" s="45">
        <f>IF(U77="","",SUM(T77:U77))</f>
        <v>26</v>
      </c>
      <c r="W77" s="33" t="str">
        <f>IF(VLOOKUP($B77,'S 2 H BRUT'!$B$6:$M$165,10,FALSE)="","",(VLOOKUP($B77,'S 2 H BRUT'!$B$6:$M$165,10,FALSE)))</f>
        <v/>
      </c>
      <c r="X77" s="33" t="str">
        <f>IF(VLOOKUP($B77,'S 2 H NET'!$B$6:$M$165,10,FALSE)="","",(VLOOKUP($B77,'S 2 H NET'!$B$6:$M$165,10,FALSE)))</f>
        <v/>
      </c>
      <c r="Y77" s="45" t="str">
        <f>IF(X77="","",SUM(W77:X77))</f>
        <v/>
      </c>
      <c r="Z77" s="33" t="str">
        <f>IF(VLOOKUP($B77,'S 2 H BRUT'!$B$6:$L$165,11,FALSE)="","",(VLOOKUP($B77,'S 2 H BRUT'!$B$6:$L$165,11,FALSE)))</f>
        <v/>
      </c>
      <c r="AA77" s="33" t="str">
        <f>IF(VLOOKUP($B77,'S 2 H NET'!$B$6:$L$165,11,FALSE)="","",(VLOOKUP($B77,'S 2 H NET'!$B$6:$L$165,11,FALSE)))</f>
        <v/>
      </c>
      <c r="AB77" s="45" t="str">
        <f>IF(AA77="","",SUM(Z77:AA77))</f>
        <v/>
      </c>
      <c r="AC77" s="33" t="str">
        <f>IF(VLOOKUP($B77,'S 2 H BRUT'!$B$6:$M$165,12,FALSE)="","",(VLOOKUP($B77,'S 2 H BRUT'!$B$6:$M$165,12,FALSE)))</f>
        <v/>
      </c>
      <c r="AD77" s="33" t="str">
        <f>IF(VLOOKUP($B77,'S 2 H NET'!$B$6:$M$165,12,FALSE)="","",(VLOOKUP($B77,'S 2 H NET'!$B$6:$M$165,12,FALSE)))</f>
        <v/>
      </c>
      <c r="AE77" s="45" t="str">
        <f>IF(AD77="","",SUM(AC77:AD77))</f>
        <v/>
      </c>
      <c r="AF77" s="33" t="str">
        <f>IF(VLOOKUP($B77,'S 2 H BRUT'!$B$6:$N$165,13,FALSE)="","",(VLOOKUP($B77,'S 2 H BRUT'!$B$6:$N$165,13,FALSE)))</f>
        <v/>
      </c>
      <c r="AG77" s="33" t="str">
        <f>IF(VLOOKUP($B77,'S 2 H NET'!$B$6:$N$165,13,FALSE)="","",(VLOOKUP($B77,'S 2 H NET'!$B$6:$N$165,13,FALSE)))</f>
        <v/>
      </c>
      <c r="AH77" s="45" t="str">
        <f>IF(AG77="","",SUM(AF77:AG77))</f>
        <v/>
      </c>
      <c r="AI77" s="45">
        <f>SUM(G77,J77,M77,P77,S77,V77,Y77,AB77,AE77,AH77)</f>
        <v>157</v>
      </c>
      <c r="AJ77" s="46">
        <f>+COUNT(G77,J77,M77,P77,S77,V77,Y77,AB77,AE77,AH77)</f>
        <v>4</v>
      </c>
      <c r="AK77" s="46">
        <f>IF(AJ77&lt;6,0,+SMALL(($G77,$J77,$M77,$P77,$S77,$V77,$Y77,$AB77,$AE77,$AH77),1))</f>
        <v>0</v>
      </c>
      <c r="AL77" s="46">
        <f>IF(AJ77&lt;7,0,+SMALL(($G77,$J77,$M77,$P77,$S77,$V77,$Y77,$AB77,$AE77,$AH77),2))</f>
        <v>0</v>
      </c>
      <c r="AM77" s="46">
        <f>IF(AJ77&lt;8,0,+SMALL(($G77,$J77,$M77,$P77,$S77,$V77,$Y77,$AB77,$AE77,$AH77),3))</f>
        <v>0</v>
      </c>
      <c r="AN77" s="46">
        <f>IF(AJ77&lt;9,0,+SMALL(($G77,$J77,$M77,$P77,$S77,$V77,$Y77,$AB77,$AE77,$AH77),4))</f>
        <v>0</v>
      </c>
      <c r="AO77" s="46">
        <f>AI77-AK77-AL77-AM77-AN77</f>
        <v>157</v>
      </c>
      <c r="AP77" s="17">
        <f>RANK(AO77,$AO$6:$AO$165,0)</f>
        <v>72</v>
      </c>
    </row>
    <row r="78" spans="2:42" ht="14.4">
      <c r="B78" s="42" t="s">
        <v>335</v>
      </c>
      <c r="C78" s="33"/>
      <c r="D78" s="158" t="s">
        <v>334</v>
      </c>
      <c r="E78" s="33" t="str">
        <f>IF(VLOOKUP($B78,'S 2 H BRUT'!$B$6:$E$165,4,FALSE)="","",(VLOOKUP($B78,'S 2 H BRUT'!$B$6:$E$165,4,FALSE)))</f>
        <v/>
      </c>
      <c r="F78" s="33" t="str">
        <f>IF(VLOOKUP($B78,'S 2 H NET'!$B$6:E$165,4,FALSE)="","",(VLOOKUP($B78,'S 2 H NET'!$B$6:$E$165,4,FALSE)))</f>
        <v/>
      </c>
      <c r="G78" s="45" t="str">
        <f>IF(F78="","",SUM(E78:F78))</f>
        <v/>
      </c>
      <c r="H78" s="33">
        <f>IF(VLOOKUP($B78,'S 2 H BRUT'!$B$6:$F$165,5,FALSE)="","",(VLOOKUP($B78,'S 2 H BRUT'!$B$6:$F$165,5,FALSE)))</f>
        <v>19</v>
      </c>
      <c r="I78" s="33">
        <f>IF(VLOOKUP($B78,'S 2 H NET'!$B$6:$F$165,5,FALSE)="","",(VLOOKUP($B78,'S 2 H NET'!$B$6:$F$165,5,FALSE)))</f>
        <v>32</v>
      </c>
      <c r="J78" s="45">
        <f>IF(I78="","",SUM(H78:I78))</f>
        <v>51</v>
      </c>
      <c r="K78" s="33" t="str">
        <f>IF(VLOOKUP($B78,'S 2 H BRUT'!$B$6:$G$165,6,FALSE)="","",(VLOOKUP($B78,'S 2 H BRUT'!$B$6:$G$165,6,FALSE)))</f>
        <v/>
      </c>
      <c r="L78" s="33" t="str">
        <f>IF(VLOOKUP($B78,'S 2 H NET'!$B$6:$G$165,6,FALSE)="","",(VLOOKUP($B78,'S 2 H NET'!$B$6:$G$165,6,FALSE)))</f>
        <v/>
      </c>
      <c r="M78" s="45" t="str">
        <f>IF(L78="","",SUM(K78:L78))</f>
        <v/>
      </c>
      <c r="N78" s="33">
        <f>IF(VLOOKUP($B78,'S 2 H BRUT'!$B$6:$H$165,7,FALSE)="","",(VLOOKUP($B78,'S 2 H BRUT'!$B$6:$H$165,7,FALSE)))</f>
        <v>17</v>
      </c>
      <c r="O78" s="33">
        <f>IF(VLOOKUP($B78,'S 2 H NET'!$B$6:$H$165,7,FALSE)="","",(VLOOKUP($B78,'S 2 H NET'!$B$6:$H$165,7,FALSE)))</f>
        <v>32</v>
      </c>
      <c r="P78" s="45">
        <f>IF(O78="","",SUM(N78:O78))</f>
        <v>49</v>
      </c>
      <c r="Q78" s="33">
        <f>IF(VLOOKUP($B78,'S 2 H BRUT'!$B$6:$J$165,8,FALSE)="","",(VLOOKUP($B78,'S 2 H BRUT'!$B$6:$J$165,8,FALSE)))</f>
        <v>21</v>
      </c>
      <c r="R78" s="33">
        <f>IF(VLOOKUP($B78,'S 2 H NET'!$B$6:$J$165,8,FALSE)="","",(VLOOKUP($B78,'S 2 H NET'!$B$6:$J$165,8,FALSE)))</f>
        <v>36</v>
      </c>
      <c r="S78" s="45">
        <f>IF(R78="","",SUM(Q78:R78))</f>
        <v>57</v>
      </c>
      <c r="T78" s="33" t="str">
        <f>IF(VLOOKUP($B78,'S 2 H BRUT'!$B$6:$J$165,9,FALSE)="","",(VLOOKUP($B78,'S 2 H BRUT'!$B$6:$J$165,9,FALSE)))</f>
        <v/>
      </c>
      <c r="U78" s="33" t="str">
        <f>IF(VLOOKUP($B78,'S 2 H NET'!$B$6:$J$165,9,FALSE)="","",(VLOOKUP($B78,'S 2 H NET'!$B$6:$J$165,9,FALSE)))</f>
        <v/>
      </c>
      <c r="V78" s="45" t="str">
        <f>IF(U78="","",SUM(T78:U78))</f>
        <v/>
      </c>
      <c r="W78" s="33" t="str">
        <f>IF(VLOOKUP($B78,'S 2 H BRUT'!$B$6:$M$165,10,FALSE)="","",(VLOOKUP($B78,'S 2 H BRUT'!$B$6:$M$165,10,FALSE)))</f>
        <v/>
      </c>
      <c r="X78" s="33" t="str">
        <f>IF(VLOOKUP($B78,'S 2 H NET'!$B$6:$M$165,10,FALSE)="","",(VLOOKUP($B78,'S 2 H NET'!$B$6:$M$165,10,FALSE)))</f>
        <v/>
      </c>
      <c r="Y78" s="45" t="str">
        <f>IF(X78="","",SUM(W78:X78))</f>
        <v/>
      </c>
      <c r="Z78" s="33" t="str">
        <f>IF(VLOOKUP($B78,'S 2 H BRUT'!$B$6:$L$165,11,FALSE)="","",(VLOOKUP($B78,'S 2 H BRUT'!$B$6:$L$165,11,FALSE)))</f>
        <v/>
      </c>
      <c r="AA78" s="33" t="str">
        <f>IF(VLOOKUP($B78,'S 2 H NET'!$B$6:$L$165,11,FALSE)="","",(VLOOKUP($B78,'S 2 H NET'!$B$6:$L$165,11,FALSE)))</f>
        <v/>
      </c>
      <c r="AB78" s="45" t="str">
        <f>IF(AA78="","",SUM(Z78:AA78))</f>
        <v/>
      </c>
      <c r="AC78" s="33" t="str">
        <f>IF(VLOOKUP($B78,'S 2 H BRUT'!$B$6:$M$165,12,FALSE)="","",(VLOOKUP($B78,'S 2 H BRUT'!$B$6:$M$165,12,FALSE)))</f>
        <v/>
      </c>
      <c r="AD78" s="33" t="str">
        <f>IF(VLOOKUP($B78,'S 2 H NET'!$B$6:$M$165,12,FALSE)="","",(VLOOKUP($B78,'S 2 H NET'!$B$6:$M$165,12,FALSE)))</f>
        <v/>
      </c>
      <c r="AE78" s="45" t="str">
        <f>IF(AD78="","",SUM(AC78:AD78))</f>
        <v/>
      </c>
      <c r="AF78" s="33" t="str">
        <f>IF(VLOOKUP($B78,'S 2 H BRUT'!$B$6:$N$165,13,FALSE)="","",(VLOOKUP($B78,'S 2 H BRUT'!$B$6:$N$165,13,FALSE)))</f>
        <v/>
      </c>
      <c r="AG78" s="33" t="str">
        <f>IF(VLOOKUP($B78,'S 2 H NET'!$B$6:$N$165,13,FALSE)="","",(VLOOKUP($B78,'S 2 H NET'!$B$6:$N$165,13,FALSE)))</f>
        <v/>
      </c>
      <c r="AH78" s="45" t="str">
        <f>IF(AG78="","",SUM(AF78:AG78))</f>
        <v/>
      </c>
      <c r="AI78" s="45">
        <f>SUM(G78,J78,M78,P78,S78,V78,Y78,AB78,AE78,AH78)</f>
        <v>157</v>
      </c>
      <c r="AJ78" s="46">
        <f>+COUNT(G78,J78,M78,P78,S78,V78,Y78,AB78,AE78,AH78)</f>
        <v>3</v>
      </c>
      <c r="AK78" s="46">
        <f>IF(AJ78&lt;6,0,+SMALL(($G78,$J78,$M78,$P78,$S78,$V78,$Y78,$AB78,$AE78,$AH78),1))</f>
        <v>0</v>
      </c>
      <c r="AL78" s="46">
        <f>IF(AJ78&lt;7,0,+SMALL(($G78,$J78,$M78,$P78,$S78,$V78,$Y78,$AB78,$AE78,$AH78),2))</f>
        <v>0</v>
      </c>
      <c r="AM78" s="46">
        <f>IF(AJ78&lt;8,0,+SMALL(($G78,$J78,$M78,$P78,$S78,$V78,$Y78,$AB78,$AE78,$AH78),3))</f>
        <v>0</v>
      </c>
      <c r="AN78" s="46">
        <f>IF(AJ78&lt;9,0,+SMALL(($G78,$J78,$M78,$P78,$S78,$V78,$Y78,$AB78,$AE78,$AH78),4))</f>
        <v>0</v>
      </c>
      <c r="AO78" s="46">
        <f>AI78-AK78-AL78-AM78-AN78</f>
        <v>157</v>
      </c>
      <c r="AP78" s="17">
        <f>RANK(AO78,$AO$6:$AO$165,0)</f>
        <v>72</v>
      </c>
    </row>
    <row r="79" spans="2:42" ht="14.4">
      <c r="B79" s="89" t="s">
        <v>373</v>
      </c>
      <c r="C79" s="33"/>
      <c r="D79" s="57" t="s">
        <v>79</v>
      </c>
      <c r="E79" s="33">
        <f>IF(VLOOKUP($B79,'S 2 H BRUT'!$B$6:$E$165,4,FALSE)="","",(VLOOKUP($B79,'S 2 H BRUT'!$B$6:$E$165,4,FALSE)))</f>
        <v>11</v>
      </c>
      <c r="F79" s="33">
        <f>IF(VLOOKUP($B79,'S 2 H NET'!$B$6:E$165,4,FALSE)="","",(VLOOKUP($B79,'S 2 H NET'!$B$6:$E$165,4,FALSE)))</f>
        <v>28</v>
      </c>
      <c r="G79" s="45">
        <f>IF(F79="","",SUM(E79:F79))</f>
        <v>39</v>
      </c>
      <c r="H79" s="33">
        <f>IF(VLOOKUP($B79,'S 2 H BRUT'!$B$6:$F$165,5,FALSE)="","",(VLOOKUP($B79,'S 2 H BRUT'!$B$6:$F$165,5,FALSE)))</f>
        <v>20</v>
      </c>
      <c r="I79" s="33">
        <f>IF(VLOOKUP($B79,'S 2 H NET'!$B$6:$F$165,5,FALSE)="","",(VLOOKUP($B79,'S 2 H NET'!$B$6:$F$165,5,FALSE)))</f>
        <v>41</v>
      </c>
      <c r="J79" s="45">
        <f>IF(I79="","",SUM(H79:I79))</f>
        <v>61</v>
      </c>
      <c r="K79" s="33" t="str">
        <f>IF(VLOOKUP($B79,'S 2 H BRUT'!$B$6:$G$165,6,FALSE)="","",(VLOOKUP($B79,'S 2 H BRUT'!$B$6:$G$165,6,FALSE)))</f>
        <v/>
      </c>
      <c r="L79" s="33" t="str">
        <f>IF(VLOOKUP($B79,'S 2 H NET'!$B$6:$G$165,6,FALSE)="","",(VLOOKUP($B79,'S 2 H NET'!$B$6:$G$165,6,FALSE)))</f>
        <v/>
      </c>
      <c r="M79" s="45" t="str">
        <f>IF(L79="","",SUM(K79:L79))</f>
        <v/>
      </c>
      <c r="N79" s="33" t="str">
        <f>IF(VLOOKUP($B79,'S 2 H BRUT'!$B$6:$H$165,7,FALSE)="","",(VLOOKUP($B79,'S 2 H BRUT'!$B$6:$H$165,7,FALSE)))</f>
        <v/>
      </c>
      <c r="O79" s="33" t="str">
        <f>IF(VLOOKUP($B79,'S 2 H NET'!$B$6:$H$165,7,FALSE)="","",(VLOOKUP($B79,'S 2 H NET'!$B$6:$H$165,7,FALSE)))</f>
        <v/>
      </c>
      <c r="P79" s="45" t="str">
        <f>IF(O79="","",SUM(N79:O79))</f>
        <v/>
      </c>
      <c r="Q79" s="33" t="str">
        <f>IF(VLOOKUP($B79,'S 2 H BRUT'!$B$6:$J$165,8,FALSE)="","",(VLOOKUP($B79,'S 2 H BRUT'!$B$6:$J$165,8,FALSE)))</f>
        <v/>
      </c>
      <c r="R79" s="33" t="str">
        <f>IF(VLOOKUP($B79,'S 2 H NET'!$B$6:$J$165,8,FALSE)="","",(VLOOKUP($B79,'S 2 H NET'!$B$6:$J$165,8,FALSE)))</f>
        <v/>
      </c>
      <c r="S79" s="45" t="str">
        <f>IF(R79="","",SUM(Q79:R79))</f>
        <v/>
      </c>
      <c r="T79" s="33">
        <f>IF(VLOOKUP($B79,'S 2 H BRUT'!$B$6:$J$165,9,FALSE)="","",(VLOOKUP($B79,'S 2 H BRUT'!$B$6:$J$165,9,FALSE)))</f>
        <v>18</v>
      </c>
      <c r="U79" s="33">
        <f>IF(VLOOKUP($B79,'S 2 H NET'!$B$6:$J$165,9,FALSE)="","",(VLOOKUP($B79,'S 2 H NET'!$B$6:$J$165,9,FALSE)))</f>
        <v>38</v>
      </c>
      <c r="V79" s="45">
        <f>IF(U79="","",SUM(T79:U79))</f>
        <v>56</v>
      </c>
      <c r="W79" s="33" t="str">
        <f>IF(VLOOKUP($B79,'S 2 H BRUT'!$B$6:$M$165,10,FALSE)="","",(VLOOKUP($B79,'S 2 H BRUT'!$B$6:$M$165,10,FALSE)))</f>
        <v/>
      </c>
      <c r="X79" s="33" t="str">
        <f>IF(VLOOKUP($B79,'S 2 H NET'!$B$6:$M$165,10,FALSE)="","",(VLOOKUP($B79,'S 2 H NET'!$B$6:$M$165,10,FALSE)))</f>
        <v/>
      </c>
      <c r="Y79" s="45" t="str">
        <f>IF(X79="","",SUM(W79:X79))</f>
        <v/>
      </c>
      <c r="Z79" s="33" t="str">
        <f>IF(VLOOKUP($B79,'S 2 H BRUT'!$B$6:$L$165,11,FALSE)="","",(VLOOKUP($B79,'S 2 H BRUT'!$B$6:$L$165,11,FALSE)))</f>
        <v/>
      </c>
      <c r="AA79" s="33" t="str">
        <f>IF(VLOOKUP($B79,'S 2 H NET'!$B$6:$L$165,11,FALSE)="","",(VLOOKUP($B79,'S 2 H NET'!$B$6:$L$165,11,FALSE)))</f>
        <v/>
      </c>
      <c r="AB79" s="45" t="str">
        <f>IF(AA79="","",SUM(Z79:AA79))</f>
        <v/>
      </c>
      <c r="AC79" s="33" t="str">
        <f>IF(VLOOKUP($B79,'S 2 H BRUT'!$B$6:$M$165,12,FALSE)="","",(VLOOKUP($B79,'S 2 H BRUT'!$B$6:$M$165,12,FALSE)))</f>
        <v/>
      </c>
      <c r="AD79" s="33" t="str">
        <f>IF(VLOOKUP($B79,'S 2 H NET'!$B$6:$M$165,12,FALSE)="","",(VLOOKUP($B79,'S 2 H NET'!$B$6:$M$165,12,FALSE)))</f>
        <v/>
      </c>
      <c r="AE79" s="45" t="str">
        <f>IF(AD79="","",SUM(AC79:AD79))</f>
        <v/>
      </c>
      <c r="AF79" s="33" t="str">
        <f>IF(VLOOKUP($B79,'S 2 H BRUT'!$B$6:$N$165,13,FALSE)="","",(VLOOKUP($B79,'S 2 H BRUT'!$B$6:$N$165,13,FALSE)))</f>
        <v/>
      </c>
      <c r="AG79" s="33" t="str">
        <f>IF(VLOOKUP($B79,'S 2 H NET'!$B$6:$N$165,13,FALSE)="","",(VLOOKUP($B79,'S 2 H NET'!$B$6:$N$165,13,FALSE)))</f>
        <v/>
      </c>
      <c r="AH79" s="45" t="str">
        <f>IF(AG79="","",SUM(AF79:AG79))</f>
        <v/>
      </c>
      <c r="AI79" s="45">
        <f>SUM(G79,J79,M79,P79,S79,V79,Y79,AB79,AE79,AH79)</f>
        <v>156</v>
      </c>
      <c r="AJ79" s="46">
        <f>+COUNT(G79,J79,M79,P79,S79,V79,Y79,AB79,AE79,AH79)</f>
        <v>3</v>
      </c>
      <c r="AK79" s="46">
        <f>IF(AJ79&lt;6,0,+SMALL(($G79,$J79,$M79,$P79,$S79,$V79,$Y79,$AB79,$AE79,$AH79),1))</f>
        <v>0</v>
      </c>
      <c r="AL79" s="46">
        <f>IF(AJ79&lt;7,0,+SMALL(($G79,$J79,$M79,$P79,$S79,$V79,$Y79,$AB79,$AE79,$AH79),2))</f>
        <v>0</v>
      </c>
      <c r="AM79" s="46">
        <f>IF(AJ79&lt;8,0,+SMALL(($G79,$J79,$M79,$P79,$S79,$V79,$Y79,$AB79,$AE79,$AH79),3))</f>
        <v>0</v>
      </c>
      <c r="AN79" s="46">
        <f>IF(AJ79&lt;9,0,+SMALL(($G79,$J79,$M79,$P79,$S79,$V79,$Y79,$AB79,$AE79,$AH79),4))</f>
        <v>0</v>
      </c>
      <c r="AO79" s="46">
        <f>AI79-AK79-AL79-AM79-AN79</f>
        <v>156</v>
      </c>
      <c r="AP79" s="17">
        <f>RANK(AO79,$AO$6:$AO$165,0)</f>
        <v>74</v>
      </c>
    </row>
    <row r="80" spans="2:42" ht="14.4">
      <c r="B80" s="42" t="s">
        <v>6</v>
      </c>
      <c r="C80" s="43"/>
      <c r="D80" s="40" t="s">
        <v>18</v>
      </c>
      <c r="E80" s="33" t="str">
        <f>IF(VLOOKUP($B80,'S 2 H BRUT'!$B$6:$E$165,4,FALSE)="","",(VLOOKUP($B80,'S 2 H BRUT'!$B$6:$E$165,4,FALSE)))</f>
        <v/>
      </c>
      <c r="F80" s="33" t="str">
        <f>IF(VLOOKUP($B80,'S 2 H NET'!$B$6:E$165,4,FALSE)="","",(VLOOKUP($B80,'S 2 H NET'!$B$6:$E$165,4,FALSE)))</f>
        <v/>
      </c>
      <c r="G80" s="45" t="str">
        <f>IF(F80="","",SUM(E80:F80))</f>
        <v/>
      </c>
      <c r="H80" s="33" t="str">
        <f>IF(VLOOKUP($B80,'S 2 H BRUT'!$B$6:$F$165,5,FALSE)="","",(VLOOKUP($B80,'S 2 H BRUT'!$B$6:$F$165,5,FALSE)))</f>
        <v/>
      </c>
      <c r="I80" s="33" t="str">
        <f>IF(VLOOKUP($B80,'S 2 H NET'!$B$6:$F$165,5,FALSE)="","",(VLOOKUP($B80,'S 2 H NET'!$B$6:$F$165,5,FALSE)))</f>
        <v/>
      </c>
      <c r="J80" s="45" t="str">
        <f>IF(I80="","",SUM(H80:I80))</f>
        <v/>
      </c>
      <c r="K80" s="33" t="str">
        <f>IF(VLOOKUP($B80,'S 2 H BRUT'!$B$6:$G$165,6,FALSE)="","",(VLOOKUP($B80,'S 2 H BRUT'!$B$6:$G$165,6,FALSE)))</f>
        <v/>
      </c>
      <c r="L80" s="33" t="str">
        <f>IF(VLOOKUP($B80,'S 2 H NET'!$B$6:$G$165,6,FALSE)="","",(VLOOKUP($B80,'S 2 H NET'!$B$6:$G$165,6,FALSE)))</f>
        <v/>
      </c>
      <c r="M80" s="45" t="str">
        <f>IF(L80="","",SUM(K80:L80))</f>
        <v/>
      </c>
      <c r="N80" s="33">
        <f>IF(VLOOKUP($B80,'S 2 H BRUT'!$B$6:$H$165,7,FALSE)="","",(VLOOKUP($B80,'S 2 H BRUT'!$B$6:$H$165,7,FALSE)))</f>
        <v>20</v>
      </c>
      <c r="O80" s="33">
        <f>IF(VLOOKUP($B80,'S 2 H NET'!$B$6:$H$165,7,FALSE)="","",(VLOOKUP($B80,'S 2 H NET'!$B$6:$H$165,7,FALSE)))</f>
        <v>34</v>
      </c>
      <c r="P80" s="45">
        <f>IF(O80="","",SUM(N80:O80))</f>
        <v>54</v>
      </c>
      <c r="Q80" s="33" t="str">
        <f>IF(VLOOKUP($B80,'S 2 H BRUT'!$B$6:$J$165,8,FALSE)="","",(VLOOKUP($B80,'S 2 H BRUT'!$B$6:$J$165,8,FALSE)))</f>
        <v/>
      </c>
      <c r="R80" s="33" t="str">
        <f>IF(VLOOKUP($B80,'S 2 H NET'!$B$6:$J$165,8,FALSE)="","",(VLOOKUP($B80,'S 2 H NET'!$B$6:$J$165,8,FALSE)))</f>
        <v/>
      </c>
      <c r="S80" s="45" t="str">
        <f>IF(R80="","",SUM(Q80:R80))</f>
        <v/>
      </c>
      <c r="T80" s="33">
        <f>IF(VLOOKUP($B80,'S 2 H BRUT'!$B$6:$J$165,9,FALSE)="","",(VLOOKUP($B80,'S 2 H BRUT'!$B$6:$J$165,9,FALSE)))</f>
        <v>10</v>
      </c>
      <c r="U80" s="33">
        <f>IF(VLOOKUP($B80,'S 2 H NET'!$B$6:$J$165,9,FALSE)="","",(VLOOKUP($B80,'S 2 H NET'!$B$6:$J$165,9,FALSE)))</f>
        <v>21</v>
      </c>
      <c r="V80" s="45">
        <f>IF(U80="","",SUM(T80:U80))</f>
        <v>31</v>
      </c>
      <c r="W80" s="33">
        <f>IF(VLOOKUP($B80,'S 2 H BRUT'!$B$6:$M$165,10,FALSE)="","",(VLOOKUP($B80,'S 2 H BRUT'!$B$6:$M$165,10,FALSE)))</f>
        <v>14</v>
      </c>
      <c r="X80" s="33">
        <f>IF(VLOOKUP($B80,'S 2 H NET'!$B$6:$M$165,10,FALSE)="","",(VLOOKUP($B80,'S 2 H NET'!$B$6:$M$165,10,FALSE)))</f>
        <v>25</v>
      </c>
      <c r="Y80" s="45">
        <f>IF(X80="","",SUM(W80:X80))</f>
        <v>39</v>
      </c>
      <c r="Z80" s="33">
        <f>IF(VLOOKUP($B80,'S 2 H BRUT'!$B$6:$L$165,11,FALSE)="","",(VLOOKUP($B80,'S 2 H BRUT'!$B$6:$L$165,11,FALSE)))</f>
        <v>7</v>
      </c>
      <c r="AA80" s="33">
        <f>IF(VLOOKUP($B80,'S 2 H NET'!$B$6:$L$165,11,FALSE)="","",(VLOOKUP($B80,'S 2 H NET'!$B$6:$L$165,11,FALSE)))</f>
        <v>19</v>
      </c>
      <c r="AB80" s="45">
        <f>IF(AA80="","",SUM(Z80:AA80))</f>
        <v>26</v>
      </c>
      <c r="AC80" s="33" t="str">
        <f>IF(VLOOKUP($B80,'S 2 H BRUT'!$B$6:$M$165,12,FALSE)="","",(VLOOKUP($B80,'S 2 H BRUT'!$B$6:$M$165,12,FALSE)))</f>
        <v/>
      </c>
      <c r="AD80" s="33" t="str">
        <f>IF(VLOOKUP($B80,'S 2 H NET'!$B$6:$M$165,12,FALSE)="","",(VLOOKUP($B80,'S 2 H NET'!$B$6:$M$165,12,FALSE)))</f>
        <v/>
      </c>
      <c r="AE80" s="45" t="str">
        <f>IF(AD80="","",SUM(AC80:AD80))</f>
        <v/>
      </c>
      <c r="AF80" s="33" t="str">
        <f>IF(VLOOKUP($B80,'S 2 H BRUT'!$B$6:$N$165,13,FALSE)="","",(VLOOKUP($B80,'S 2 H BRUT'!$B$6:$N$165,13,FALSE)))</f>
        <v/>
      </c>
      <c r="AG80" s="33" t="str">
        <f>IF(VLOOKUP($B80,'S 2 H NET'!$B$6:$N$165,13,FALSE)="","",(VLOOKUP($B80,'S 2 H NET'!$B$6:$N$165,13,FALSE)))</f>
        <v/>
      </c>
      <c r="AH80" s="45" t="str">
        <f>IF(AG80="","",SUM(AF80:AG80))</f>
        <v/>
      </c>
      <c r="AI80" s="45">
        <f>SUM(G80,J80,M80,P80,S80,V80,Y80,AB80,AE80,AH80)</f>
        <v>150</v>
      </c>
      <c r="AJ80" s="46">
        <f>+COUNT(G80,J80,M80,P80,S80,V80,Y80,AB80,AE80,AH80)</f>
        <v>4</v>
      </c>
      <c r="AK80" s="46">
        <f>IF(AJ80&lt;6,0,+SMALL(($G80,$J80,$M80,$P80,$S80,$V80,$Y80,$AB80,$AE80,$AH80),1))</f>
        <v>0</v>
      </c>
      <c r="AL80" s="46">
        <f>IF(AJ80&lt;7,0,+SMALL(($G80,$J80,$M80,$P80,$S80,$V80,$Y80,$AB80,$AE80,$AH80),2))</f>
        <v>0</v>
      </c>
      <c r="AM80" s="46">
        <f>IF(AJ80&lt;8,0,+SMALL(($G80,$J80,$M80,$P80,$S80,$V80,$Y80,$AB80,$AE80,$AH80),3))</f>
        <v>0</v>
      </c>
      <c r="AN80" s="46">
        <f>IF(AJ80&lt;9,0,+SMALL(($G80,$J80,$M80,$P80,$S80,$V80,$Y80,$AB80,$AE80,$AH80),4))</f>
        <v>0</v>
      </c>
      <c r="AO80" s="46">
        <f>AI80-AK80-AL80-AM80-AN80</f>
        <v>150</v>
      </c>
      <c r="AP80" s="17">
        <f>RANK(AO80,$AO$6:$AO$165,0)</f>
        <v>75</v>
      </c>
    </row>
    <row r="81" spans="2:42" ht="14.4">
      <c r="B81" s="42" t="s">
        <v>73</v>
      </c>
      <c r="C81" s="33"/>
      <c r="D81" s="40" t="s">
        <v>18</v>
      </c>
      <c r="E81" s="33" t="str">
        <f>IF(VLOOKUP($B81,'S 2 H BRUT'!$B$6:$E$165,4,FALSE)="","",(VLOOKUP($B81,'S 2 H BRUT'!$B$6:$E$165,4,FALSE)))</f>
        <v/>
      </c>
      <c r="F81" s="33" t="str">
        <f>IF(VLOOKUP($B81,'S 2 H NET'!$B$6:E$165,4,FALSE)="","",(VLOOKUP($B81,'S 2 H NET'!$B$6:$E$165,4,FALSE)))</f>
        <v/>
      </c>
      <c r="G81" s="45" t="str">
        <f>IF(F81="","",SUM(E81:F81))</f>
        <v/>
      </c>
      <c r="H81" s="33">
        <f>IF(VLOOKUP($B81,'S 2 H BRUT'!$B$6:$F$165,5,FALSE)="","",(VLOOKUP($B81,'S 2 H BRUT'!$B$6:$F$165,5,FALSE)))</f>
        <v>19</v>
      </c>
      <c r="I81" s="33">
        <f>IF(VLOOKUP($B81,'S 2 H NET'!$B$6:$F$165,5,FALSE)="","",(VLOOKUP($B81,'S 2 H NET'!$B$6:$F$165,5,FALSE)))</f>
        <v>38</v>
      </c>
      <c r="J81" s="45">
        <f>IF(I81="","",SUM(H81:I81))</f>
        <v>57</v>
      </c>
      <c r="K81" s="33">
        <f>IF(VLOOKUP($B81,'S 2 H BRUT'!$B$6:$G$165,6,FALSE)="","",(VLOOKUP($B81,'S 2 H BRUT'!$B$6:$G$165,6,FALSE)))</f>
        <v>15</v>
      </c>
      <c r="L81" s="33">
        <f>IF(VLOOKUP($B81,'S 2 H NET'!$B$6:$G$165,6,FALSE)="","",(VLOOKUP($B81,'S 2 H NET'!$B$6:$G$165,6,FALSE)))</f>
        <v>29</v>
      </c>
      <c r="M81" s="45">
        <f>IF(L81="","",SUM(K81:L81))</f>
        <v>44</v>
      </c>
      <c r="N81" s="33" t="str">
        <f>IF(VLOOKUP($B81,'S 2 H BRUT'!$B$6:$H$165,7,FALSE)="","",(VLOOKUP($B81,'S 2 H BRUT'!$B$6:$H$165,7,FALSE)))</f>
        <v/>
      </c>
      <c r="O81" s="33" t="str">
        <f>IF(VLOOKUP($B81,'S 2 H NET'!$B$6:$H$165,7,FALSE)="","",(VLOOKUP($B81,'S 2 H NET'!$B$6:$H$165,7,FALSE)))</f>
        <v/>
      </c>
      <c r="P81" s="45" t="str">
        <f>IF(O81="","",SUM(N81:O81))</f>
        <v/>
      </c>
      <c r="Q81" s="33" t="str">
        <f>IF(VLOOKUP($B81,'S 2 H BRUT'!$B$6:$J$165,8,FALSE)="","",(VLOOKUP($B81,'S 2 H BRUT'!$B$6:$J$165,8,FALSE)))</f>
        <v/>
      </c>
      <c r="R81" s="33" t="str">
        <f>IF(VLOOKUP($B81,'S 2 H NET'!$B$6:$J$165,8,FALSE)="","",(VLOOKUP($B81,'S 2 H NET'!$B$6:$J$165,8,FALSE)))</f>
        <v/>
      </c>
      <c r="S81" s="45" t="str">
        <f>IF(R81="","",SUM(Q81:R81))</f>
        <v/>
      </c>
      <c r="T81" s="33" t="str">
        <f>IF(VLOOKUP($B81,'S 2 H BRUT'!$B$6:$J$165,9,FALSE)="","",(VLOOKUP($B81,'S 2 H BRUT'!$B$6:$J$165,9,FALSE)))</f>
        <v/>
      </c>
      <c r="U81" s="33" t="str">
        <f>IF(VLOOKUP($B81,'S 2 H NET'!$B$6:$J$165,9,FALSE)="","",(VLOOKUP($B81,'S 2 H NET'!$B$6:$J$165,9,FALSE)))</f>
        <v/>
      </c>
      <c r="V81" s="45" t="str">
        <f>IF(U81="","",SUM(T81:U81))</f>
        <v/>
      </c>
      <c r="W81" s="33" t="str">
        <f>IF(VLOOKUP($B81,'S 2 H BRUT'!$B$6:$M$165,10,FALSE)="","",(VLOOKUP($B81,'S 2 H BRUT'!$B$6:$M$165,10,FALSE)))</f>
        <v/>
      </c>
      <c r="X81" s="33" t="str">
        <f>IF(VLOOKUP($B81,'S 2 H NET'!$B$6:$M$165,10,FALSE)="","",(VLOOKUP($B81,'S 2 H NET'!$B$6:$M$165,10,FALSE)))</f>
        <v/>
      </c>
      <c r="Y81" s="45" t="str">
        <f>IF(X81="","",SUM(W81:X81))</f>
        <v/>
      </c>
      <c r="Z81" s="33">
        <f>IF(VLOOKUP($B81,'S 2 H BRUT'!$B$6:$L$165,11,FALSE)="","",(VLOOKUP($B81,'S 2 H BRUT'!$B$6:$L$165,11,FALSE)))</f>
        <v>14</v>
      </c>
      <c r="AA81" s="33">
        <f>IF(VLOOKUP($B81,'S 2 H NET'!$B$6:$L$165,11,FALSE)="","",(VLOOKUP($B81,'S 2 H NET'!$B$6:$L$165,11,FALSE)))</f>
        <v>33</v>
      </c>
      <c r="AB81" s="45">
        <f>IF(AA81="","",SUM(Z81:AA81))</f>
        <v>47</v>
      </c>
      <c r="AC81" s="33" t="str">
        <f>IF(VLOOKUP($B81,'S 2 H BRUT'!$B$6:$M$165,12,FALSE)="","",(VLOOKUP($B81,'S 2 H BRUT'!$B$6:$M$165,12,FALSE)))</f>
        <v/>
      </c>
      <c r="AD81" s="33" t="str">
        <f>IF(VLOOKUP($B81,'S 2 H NET'!$B$6:$M$165,12,FALSE)="","",(VLOOKUP($B81,'S 2 H NET'!$B$6:$M$165,12,FALSE)))</f>
        <v/>
      </c>
      <c r="AE81" s="45" t="str">
        <f>IF(AD81="","",SUM(AC81:AD81))</f>
        <v/>
      </c>
      <c r="AF81" s="33" t="str">
        <f>IF(VLOOKUP($B81,'S 2 H BRUT'!$B$6:$N$165,13,FALSE)="","",(VLOOKUP($B81,'S 2 H BRUT'!$B$6:$N$165,13,FALSE)))</f>
        <v/>
      </c>
      <c r="AG81" s="33" t="str">
        <f>IF(VLOOKUP($B81,'S 2 H NET'!$B$6:$N$165,13,FALSE)="","",(VLOOKUP($B81,'S 2 H NET'!$B$6:$N$165,13,FALSE)))</f>
        <v/>
      </c>
      <c r="AH81" s="45" t="str">
        <f>IF(AG81="","",SUM(AF81:AG81))</f>
        <v/>
      </c>
      <c r="AI81" s="45">
        <f>SUM(G81,J81,M81,P81,S81,V81,Y81,AB81,AE81,AH81)</f>
        <v>148</v>
      </c>
      <c r="AJ81" s="46">
        <f>+COUNT(G81,J81,M81,P81,S81,V81,Y81,AB81,AE81,AH81)</f>
        <v>3</v>
      </c>
      <c r="AK81" s="46">
        <f>IF(AJ81&lt;6,0,+SMALL(($G81,$J81,$M81,$P81,$S81,$V81,$Y81,$AB81,$AE81,$AH81),1))</f>
        <v>0</v>
      </c>
      <c r="AL81" s="46">
        <f>IF(AJ81&lt;7,0,+SMALL(($G81,$J81,$M81,$P81,$S81,$V81,$Y81,$AB81,$AE81,$AH81),2))</f>
        <v>0</v>
      </c>
      <c r="AM81" s="46">
        <f>IF(AJ81&lt;8,0,+SMALL(($G81,$J81,$M81,$P81,$S81,$V81,$Y81,$AB81,$AE81,$AH81),3))</f>
        <v>0</v>
      </c>
      <c r="AN81" s="46">
        <f>IF(AJ81&lt;9,0,+SMALL(($G81,$J81,$M81,$P81,$S81,$V81,$Y81,$AB81,$AE81,$AH81),4))</f>
        <v>0</v>
      </c>
      <c r="AO81" s="46">
        <f>AI81-AK81-AL81-AM81-AN81</f>
        <v>148</v>
      </c>
      <c r="AP81" s="17">
        <f>RANK(AO81,$AO$6:$AO$165,0)</f>
        <v>76</v>
      </c>
    </row>
    <row r="82" spans="2:42" ht="14.4">
      <c r="B82" s="42" t="s">
        <v>308</v>
      </c>
      <c r="C82" s="33"/>
      <c r="D82" s="64" t="s">
        <v>9</v>
      </c>
      <c r="E82" s="33">
        <f>IF(VLOOKUP($B82,'S 2 H BRUT'!$B$6:$E$165,4,FALSE)="","",(VLOOKUP($B82,'S 2 H BRUT'!$B$6:$E$165,4,FALSE)))</f>
        <v>12</v>
      </c>
      <c r="F82" s="33">
        <f>IF(VLOOKUP($B82,'S 2 H NET'!$B$6:E$165,4,FALSE)="","",(VLOOKUP($B82,'S 2 H NET'!$B$6:$E$165,4,FALSE)))</f>
        <v>27</v>
      </c>
      <c r="G82" s="45">
        <f>IF(F82="","",SUM(E82:F82))</f>
        <v>39</v>
      </c>
      <c r="H82" s="33">
        <f>IF(VLOOKUP($B82,'S 2 H BRUT'!$B$6:$F$165,5,FALSE)="","",(VLOOKUP($B82,'S 2 H BRUT'!$B$6:$F$165,5,FALSE)))</f>
        <v>10</v>
      </c>
      <c r="I82" s="33">
        <f>IF(VLOOKUP($B82,'S 2 H NET'!$B$6:$F$165,5,FALSE)="","",(VLOOKUP($B82,'S 2 H NET'!$B$6:$F$165,5,FALSE)))</f>
        <v>24</v>
      </c>
      <c r="J82" s="45">
        <f>IF(I82="","",SUM(H82:I82))</f>
        <v>34</v>
      </c>
      <c r="K82" s="33">
        <f>IF(VLOOKUP($B82,'S 2 H BRUT'!$B$6:$G$165,6,FALSE)="","",(VLOOKUP($B82,'S 2 H BRUT'!$B$6:$G$165,6,FALSE)))</f>
        <v>7</v>
      </c>
      <c r="L82" s="33">
        <f>IF(VLOOKUP($B82,'S 2 H NET'!$B$6:$G$165,6,FALSE)="","",(VLOOKUP($B82,'S 2 H NET'!$B$6:$G$165,6,FALSE)))</f>
        <v>20</v>
      </c>
      <c r="M82" s="45">
        <f>IF(L82="","",SUM(K82:L82))</f>
        <v>27</v>
      </c>
      <c r="N82" s="33" t="str">
        <f>IF(VLOOKUP($B82,'S 2 H BRUT'!$B$6:$H$165,7,FALSE)="","",(VLOOKUP($B82,'S 2 H BRUT'!$B$6:$H$165,7,FALSE)))</f>
        <v/>
      </c>
      <c r="O82" s="33" t="str">
        <f>IF(VLOOKUP($B82,'S 2 H NET'!$B$6:$H$165,7,FALSE)="","",(VLOOKUP($B82,'S 2 H NET'!$B$6:$H$165,7,FALSE)))</f>
        <v/>
      </c>
      <c r="P82" s="45" t="str">
        <f>IF(O82="","",SUM(N82:O82))</f>
        <v/>
      </c>
      <c r="Q82" s="33" t="str">
        <f>IF(VLOOKUP($B82,'S 2 H BRUT'!$B$6:$J$165,8,FALSE)="","",(VLOOKUP($B82,'S 2 H BRUT'!$B$6:$J$165,8,FALSE)))</f>
        <v/>
      </c>
      <c r="R82" s="33" t="str">
        <f>IF(VLOOKUP($B82,'S 2 H NET'!$B$6:$J$165,8,FALSE)="","",(VLOOKUP($B82,'S 2 H NET'!$B$6:$J$165,8,FALSE)))</f>
        <v/>
      </c>
      <c r="S82" s="45" t="str">
        <f>IF(R82="","",SUM(Q82:R82))</f>
        <v/>
      </c>
      <c r="T82" s="33" t="str">
        <f>IF(VLOOKUP($B82,'S 2 H BRUT'!$B$6:$J$165,9,FALSE)="","",(VLOOKUP($B82,'S 2 H BRUT'!$B$6:$J$165,9,FALSE)))</f>
        <v/>
      </c>
      <c r="U82" s="33" t="str">
        <f>IF(VLOOKUP($B82,'S 2 H NET'!$B$6:$J$165,9,FALSE)="","",(VLOOKUP($B82,'S 2 H NET'!$B$6:$J$165,9,FALSE)))</f>
        <v/>
      </c>
      <c r="V82" s="45" t="str">
        <f>IF(U82="","",SUM(T82:U82))</f>
        <v/>
      </c>
      <c r="W82" s="33">
        <f>IF(VLOOKUP($B82,'S 2 H BRUT'!$B$6:$M$165,10,FALSE)="","",(VLOOKUP($B82,'S 2 H BRUT'!$B$6:$M$165,10,FALSE)))</f>
        <v>6</v>
      </c>
      <c r="X82" s="33">
        <f>IF(VLOOKUP($B82,'S 2 H NET'!$B$6:$M$165,10,FALSE)="","",(VLOOKUP($B82,'S 2 H NET'!$B$6:$M$165,10,FALSE)))</f>
        <v>14</v>
      </c>
      <c r="Y82" s="45">
        <f>IF(X82="","",SUM(W82:X82))</f>
        <v>20</v>
      </c>
      <c r="Z82" s="33">
        <f>IF(VLOOKUP($B82,'S 2 H BRUT'!$B$6:$L$165,11,FALSE)="","",(VLOOKUP($B82,'S 2 H BRUT'!$B$6:$L$165,11,FALSE)))</f>
        <v>6</v>
      </c>
      <c r="AA82" s="33">
        <f>IF(VLOOKUP($B82,'S 2 H NET'!$B$6:$L$165,11,FALSE)="","",(VLOOKUP($B82,'S 2 H NET'!$B$6:$L$165,11,FALSE)))</f>
        <v>22</v>
      </c>
      <c r="AB82" s="45">
        <f>IF(AA82="","",SUM(Z82:AA82))</f>
        <v>28</v>
      </c>
      <c r="AC82" s="33" t="str">
        <f>IF(VLOOKUP($B82,'S 2 H BRUT'!$B$6:$M$165,12,FALSE)="","",(VLOOKUP($B82,'S 2 H BRUT'!$B$6:$M$165,12,FALSE)))</f>
        <v/>
      </c>
      <c r="AD82" s="33" t="str">
        <f>IF(VLOOKUP($B82,'S 2 H NET'!$B$6:$M$165,12,FALSE)="","",(VLOOKUP($B82,'S 2 H NET'!$B$6:$M$165,12,FALSE)))</f>
        <v/>
      </c>
      <c r="AE82" s="45" t="str">
        <f>IF(AD82="","",SUM(AC82:AD82))</f>
        <v/>
      </c>
      <c r="AF82" s="33" t="str">
        <f>IF(VLOOKUP($B82,'S 2 H BRUT'!$B$6:$N$165,13,FALSE)="","",(VLOOKUP($B82,'S 2 H BRUT'!$B$6:$N$165,13,FALSE)))</f>
        <v/>
      </c>
      <c r="AG82" s="33" t="str">
        <f>IF(VLOOKUP($B82,'S 2 H NET'!$B$6:$N$165,13,FALSE)="","",(VLOOKUP($B82,'S 2 H NET'!$B$6:$N$165,13,FALSE)))</f>
        <v/>
      </c>
      <c r="AH82" s="45" t="str">
        <f>IF(AG82="","",SUM(AF82:AG82))</f>
        <v/>
      </c>
      <c r="AI82" s="45">
        <f>SUM(G82,J82,M82,P82,S82,V82,Y82,AB82,AE82,AH82)</f>
        <v>148</v>
      </c>
      <c r="AJ82" s="46">
        <f>+COUNT(G82,J82,M82,P82,S82,V82,Y82,AB82,AE82,AH82)</f>
        <v>5</v>
      </c>
      <c r="AK82" s="46">
        <f>IF(AJ82&lt;6,0,+SMALL(($G82,$J82,$M82,$P82,$S82,$V82,$Y82,$AB82,$AE82,$AH82),1))</f>
        <v>0</v>
      </c>
      <c r="AL82" s="46">
        <f>IF(AJ82&lt;7,0,+SMALL(($G82,$J82,$M82,$P82,$S82,$V82,$Y82,$AB82,$AE82,$AH82),2))</f>
        <v>0</v>
      </c>
      <c r="AM82" s="46">
        <f>IF(AJ82&lt;8,0,+SMALL(($G82,$J82,$M82,$P82,$S82,$V82,$Y82,$AB82,$AE82,$AH82),3))</f>
        <v>0</v>
      </c>
      <c r="AN82" s="46">
        <f>IF(AJ82&lt;9,0,+SMALL(($G82,$J82,$M82,$P82,$S82,$V82,$Y82,$AB82,$AE82,$AH82),4))</f>
        <v>0</v>
      </c>
      <c r="AO82" s="46">
        <f>AI82-AK82-AL82-AM82-AN82</f>
        <v>148</v>
      </c>
      <c r="AP82" s="17">
        <f>RANK(AO82,$AO$6:$AO$165,0)</f>
        <v>76</v>
      </c>
    </row>
    <row r="83" spans="2:42" ht="14.4">
      <c r="B83" s="42" t="s">
        <v>173</v>
      </c>
      <c r="C83" s="33"/>
      <c r="D83" s="38" t="s">
        <v>33</v>
      </c>
      <c r="E83" s="33">
        <f>IF(VLOOKUP($B83,'S 2 H BRUT'!$B$6:$E$165,4,FALSE)="","",(VLOOKUP($B83,'S 2 H BRUT'!$B$6:$E$165,4,FALSE)))</f>
        <v>22</v>
      </c>
      <c r="F83" s="33">
        <f>IF(VLOOKUP($B83,'S 2 H NET'!$B$6:E$165,4,FALSE)="","",(VLOOKUP($B83,'S 2 H NET'!$B$6:$E$165,4,FALSE)))</f>
        <v>30</v>
      </c>
      <c r="G83" s="45">
        <f>IF(F83="","",SUM(E83:F83))</f>
        <v>52</v>
      </c>
      <c r="H83" s="33" t="str">
        <f>IF(VLOOKUP($B83,'S 2 H BRUT'!$B$6:$F$165,5,FALSE)="","",(VLOOKUP($B83,'S 2 H BRUT'!$B$6:$F$165,5,FALSE)))</f>
        <v/>
      </c>
      <c r="I83" s="33" t="str">
        <f>IF(VLOOKUP($B83,'S 2 H NET'!$B$6:$F$165,5,FALSE)="","",(VLOOKUP($B83,'S 2 H NET'!$B$6:$F$165,5,FALSE)))</f>
        <v/>
      </c>
      <c r="J83" s="45" t="str">
        <f>IF(I83="","",SUM(H83:I83))</f>
        <v/>
      </c>
      <c r="K83" s="33">
        <f>IF(VLOOKUP($B83,'S 2 H BRUT'!$B$6:$G$165,6,FALSE)="","",(VLOOKUP($B83,'S 2 H BRUT'!$B$6:$G$165,6,FALSE)))</f>
        <v>19</v>
      </c>
      <c r="L83" s="33">
        <f>IF(VLOOKUP($B83,'S 2 H NET'!$B$6:$G$165,6,FALSE)="","",(VLOOKUP($B83,'S 2 H NET'!$B$6:$G$165,6,FALSE)))</f>
        <v>26</v>
      </c>
      <c r="M83" s="45">
        <f>IF(L83="","",SUM(K83:L83))</f>
        <v>45</v>
      </c>
      <c r="N83" s="33" t="str">
        <f>IF(VLOOKUP($B83,'S 2 H BRUT'!$B$6:$H$165,7,FALSE)="","",(VLOOKUP($B83,'S 2 H BRUT'!$B$6:$H$165,7,FALSE)))</f>
        <v/>
      </c>
      <c r="O83" s="33" t="str">
        <f>IF(VLOOKUP($B83,'S 2 H NET'!$B$6:$H$165,7,FALSE)="","",(VLOOKUP($B83,'S 2 H NET'!$B$6:$H$165,7,FALSE)))</f>
        <v/>
      </c>
      <c r="P83" s="45" t="str">
        <f>IF(O83="","",SUM(N83:O83))</f>
        <v/>
      </c>
      <c r="Q83" s="33" t="str">
        <f>IF(VLOOKUP($B83,'S 2 H BRUT'!$B$6:$J$165,8,FALSE)="","",(VLOOKUP($B83,'S 2 H BRUT'!$B$6:$J$165,8,FALSE)))</f>
        <v/>
      </c>
      <c r="R83" s="33" t="str">
        <f>IF(VLOOKUP($B83,'S 2 H NET'!$B$6:$J$165,8,FALSE)="","",(VLOOKUP($B83,'S 2 H NET'!$B$6:$J$165,8,FALSE)))</f>
        <v/>
      </c>
      <c r="S83" s="45" t="str">
        <f>IF(R83="","",SUM(Q83:R83))</f>
        <v/>
      </c>
      <c r="T83" s="33" t="str">
        <f>IF(VLOOKUP($B83,'S 2 H BRUT'!$B$6:$J$165,9,FALSE)="","",(VLOOKUP($B83,'S 2 H BRUT'!$B$6:$J$165,9,FALSE)))</f>
        <v/>
      </c>
      <c r="U83" s="33" t="str">
        <f>IF(VLOOKUP($B83,'S 2 H NET'!$B$6:$J$165,9,FALSE)="","",(VLOOKUP($B83,'S 2 H NET'!$B$6:$J$165,9,FALSE)))</f>
        <v/>
      </c>
      <c r="V83" s="45" t="str">
        <f>IF(U83="","",SUM(T83:U83))</f>
        <v/>
      </c>
      <c r="W83" s="33" t="str">
        <f>IF(VLOOKUP($B83,'S 2 H BRUT'!$B$6:$M$165,10,FALSE)="","",(VLOOKUP($B83,'S 2 H BRUT'!$B$6:$M$165,10,FALSE)))</f>
        <v/>
      </c>
      <c r="X83" s="33" t="str">
        <f>IF(VLOOKUP($B83,'S 2 H NET'!$B$6:$M$165,10,FALSE)="","",(VLOOKUP($B83,'S 2 H NET'!$B$6:$M$165,10,FALSE)))</f>
        <v/>
      </c>
      <c r="Y83" s="45" t="str">
        <f>IF(X83="","",SUM(W83:X83))</f>
        <v/>
      </c>
      <c r="Z83" s="33">
        <f>IF(VLOOKUP($B83,'S 2 H BRUT'!$B$6:$L$165,11,FALSE)="","",(VLOOKUP($B83,'S 2 H BRUT'!$B$6:$L$165,11,FALSE)))</f>
        <v>19</v>
      </c>
      <c r="AA83" s="33">
        <f>IF(VLOOKUP($B83,'S 2 H NET'!$B$6:$L$165,11,FALSE)="","",(VLOOKUP($B83,'S 2 H NET'!$B$6:$L$165,11,FALSE)))</f>
        <v>29</v>
      </c>
      <c r="AB83" s="45">
        <f>IF(AA83="","",SUM(Z83:AA83))</f>
        <v>48</v>
      </c>
      <c r="AC83" s="33" t="str">
        <f>IF(VLOOKUP($B83,'S 2 H BRUT'!$B$6:$M$165,12,FALSE)="","",(VLOOKUP($B83,'S 2 H BRUT'!$B$6:$M$165,12,FALSE)))</f>
        <v/>
      </c>
      <c r="AD83" s="33" t="str">
        <f>IF(VLOOKUP($B83,'S 2 H NET'!$B$6:$M$165,12,FALSE)="","",(VLOOKUP($B83,'S 2 H NET'!$B$6:$M$165,12,FALSE)))</f>
        <v/>
      </c>
      <c r="AE83" s="45" t="str">
        <f>IF(AD83="","",SUM(AC83:AD83))</f>
        <v/>
      </c>
      <c r="AF83" s="33" t="str">
        <f>IF(VLOOKUP($B83,'S 2 H BRUT'!$B$6:$N$165,13,FALSE)="","",(VLOOKUP($B83,'S 2 H BRUT'!$B$6:$N$165,13,FALSE)))</f>
        <v/>
      </c>
      <c r="AG83" s="33" t="str">
        <f>IF(VLOOKUP($B83,'S 2 H NET'!$B$6:$N$165,13,FALSE)="","",(VLOOKUP($B83,'S 2 H NET'!$B$6:$N$165,13,FALSE)))</f>
        <v/>
      </c>
      <c r="AH83" s="45" t="str">
        <f>IF(AG83="","",SUM(AF83:AG83))</f>
        <v/>
      </c>
      <c r="AI83" s="45">
        <f>SUM(G83,J83,M83,P83,S83,V83,Y83,AB83,AE83,AH83)</f>
        <v>145</v>
      </c>
      <c r="AJ83" s="46">
        <f>+COUNT(G83,J83,M83,P83,S83,V83,Y83,AB83,AE83,AH83)</f>
        <v>3</v>
      </c>
      <c r="AK83" s="46">
        <f>IF(AJ83&lt;6,0,+SMALL(($G83,$J83,$M83,$P83,$S83,$V83,$Y83,$AB83,$AE83,$AH83),1))</f>
        <v>0</v>
      </c>
      <c r="AL83" s="46">
        <f>IF(AJ83&lt;7,0,+SMALL(($G83,$J83,$M83,$P83,$S83,$V83,$Y83,$AB83,$AE83,$AH83),2))</f>
        <v>0</v>
      </c>
      <c r="AM83" s="46">
        <f>IF(AJ83&lt;8,0,+SMALL(($G83,$J83,$M83,$P83,$S83,$V83,$Y83,$AB83,$AE83,$AH83),3))</f>
        <v>0</v>
      </c>
      <c r="AN83" s="46">
        <f>IF(AJ83&lt;9,0,+SMALL(($G83,$J83,$M83,$P83,$S83,$V83,$Y83,$AB83,$AE83,$AH83),4))</f>
        <v>0</v>
      </c>
      <c r="AO83" s="46">
        <f>AI83-AK83-AL83-AM83-AN83</f>
        <v>145</v>
      </c>
      <c r="AP83" s="17">
        <f>RANK(AO83,$AO$6:$AO$165,0)</f>
        <v>78</v>
      </c>
    </row>
    <row r="84" spans="2:42" ht="14.4">
      <c r="B84" s="89" t="s">
        <v>374</v>
      </c>
      <c r="C84" s="33"/>
      <c r="D84" s="57" t="s">
        <v>79</v>
      </c>
      <c r="E84" s="33" t="str">
        <f>IF(VLOOKUP($B84,'S 2 H BRUT'!$B$6:$E$165,4,FALSE)="","",(VLOOKUP($B84,'S 2 H BRUT'!$B$6:$E$165,4,FALSE)))</f>
        <v/>
      </c>
      <c r="F84" s="33" t="str">
        <f>IF(VLOOKUP($B84,'S 2 H NET'!$B$6:E$165,4,FALSE)="","",(VLOOKUP($B84,'S 2 H NET'!$B$6:$E$165,4,FALSE)))</f>
        <v/>
      </c>
      <c r="G84" s="45" t="str">
        <f>IF(F84="","",SUM(E84:F84))</f>
        <v/>
      </c>
      <c r="H84" s="33">
        <f>IF(VLOOKUP($B84,'S 2 H BRUT'!$B$6:$F$165,5,FALSE)="","",(VLOOKUP($B84,'S 2 H BRUT'!$B$6:$F$165,5,FALSE)))</f>
        <v>11</v>
      </c>
      <c r="I84" s="33">
        <f>IF(VLOOKUP($B84,'S 2 H NET'!$B$6:$F$165,5,FALSE)="","",(VLOOKUP($B84,'S 2 H NET'!$B$6:$F$165,5,FALSE)))</f>
        <v>35</v>
      </c>
      <c r="J84" s="45">
        <f>IF(I84="","",SUM(H84:I84))</f>
        <v>46</v>
      </c>
      <c r="K84" s="33">
        <f>IF(VLOOKUP($B84,'S 2 H BRUT'!$B$6:$G$165,6,FALSE)="","",(VLOOKUP($B84,'S 2 H BRUT'!$B$6:$G$165,6,FALSE)))</f>
        <v>9</v>
      </c>
      <c r="L84" s="33">
        <f>IF(VLOOKUP($B84,'S 2 H NET'!$B$6:$G$165,6,FALSE)="","",(VLOOKUP($B84,'S 2 H NET'!$B$6:$G$165,6,FALSE)))</f>
        <v>30</v>
      </c>
      <c r="M84" s="45">
        <f>IF(L84="","",SUM(K84:L84))</f>
        <v>39</v>
      </c>
      <c r="N84" s="33" t="str">
        <f>IF(VLOOKUP($B84,'S 2 H BRUT'!$B$6:$H$165,7,FALSE)="","",(VLOOKUP($B84,'S 2 H BRUT'!$B$6:$H$165,7,FALSE)))</f>
        <v/>
      </c>
      <c r="O84" s="33" t="str">
        <f>IF(VLOOKUP($B84,'S 2 H NET'!$B$6:$H$165,7,FALSE)="","",(VLOOKUP($B84,'S 2 H NET'!$B$6:$H$165,7,FALSE)))</f>
        <v/>
      </c>
      <c r="P84" s="45" t="str">
        <f>IF(O84="","",SUM(N84:O84))</f>
        <v/>
      </c>
      <c r="Q84" s="33" t="str">
        <f>IF(VLOOKUP($B84,'S 2 H BRUT'!$B$6:$J$165,8,FALSE)="","",(VLOOKUP($B84,'S 2 H BRUT'!$B$6:$J$165,8,FALSE)))</f>
        <v/>
      </c>
      <c r="R84" s="33" t="str">
        <f>IF(VLOOKUP($B84,'S 2 H NET'!$B$6:$J$165,8,FALSE)="","",(VLOOKUP($B84,'S 2 H NET'!$B$6:$J$165,8,FALSE)))</f>
        <v/>
      </c>
      <c r="S84" s="45" t="str">
        <f>IF(R84="","",SUM(Q84:R84))</f>
        <v/>
      </c>
      <c r="T84" s="33">
        <f>IF(VLOOKUP($B84,'S 2 H BRUT'!$B$6:$J$165,9,FALSE)="","",(VLOOKUP($B84,'S 2 H BRUT'!$B$6:$J$165,9,FALSE)))</f>
        <v>13</v>
      </c>
      <c r="U84" s="33">
        <f>IF(VLOOKUP($B84,'S 2 H NET'!$B$6:$J$165,9,FALSE)="","",(VLOOKUP($B84,'S 2 H NET'!$B$6:$J$165,9,FALSE)))</f>
        <v>37</v>
      </c>
      <c r="V84" s="45">
        <f>IF(U84="","",SUM(T84:U84))</f>
        <v>50</v>
      </c>
      <c r="W84" s="33" t="str">
        <f>IF(VLOOKUP($B84,'S 2 H BRUT'!$B$6:$M$165,10,FALSE)="","",(VLOOKUP($B84,'S 2 H BRUT'!$B$6:$M$165,10,FALSE)))</f>
        <v/>
      </c>
      <c r="X84" s="33" t="str">
        <f>IF(VLOOKUP($B84,'S 2 H NET'!$B$6:$M$165,10,FALSE)="","",(VLOOKUP($B84,'S 2 H NET'!$B$6:$M$165,10,FALSE)))</f>
        <v/>
      </c>
      <c r="Y84" s="45" t="str">
        <f>IF(X84="","",SUM(W84:X84))</f>
        <v/>
      </c>
      <c r="Z84" s="33" t="str">
        <f>IF(VLOOKUP($B84,'S 2 H BRUT'!$B$6:$L$165,11,FALSE)="","",(VLOOKUP($B84,'S 2 H BRUT'!$B$6:$L$165,11,FALSE)))</f>
        <v/>
      </c>
      <c r="AA84" s="33" t="str">
        <f>IF(VLOOKUP($B84,'S 2 H NET'!$B$6:$L$165,11,FALSE)="","",(VLOOKUP($B84,'S 2 H NET'!$B$6:$L$165,11,FALSE)))</f>
        <v/>
      </c>
      <c r="AB84" s="45" t="str">
        <f>IF(AA84="","",SUM(Z84:AA84))</f>
        <v/>
      </c>
      <c r="AC84" s="33" t="str">
        <f>IF(VLOOKUP($B84,'S 2 H BRUT'!$B$6:$M$165,12,FALSE)="","",(VLOOKUP($B84,'S 2 H BRUT'!$B$6:$M$165,12,FALSE)))</f>
        <v/>
      </c>
      <c r="AD84" s="33" t="str">
        <f>IF(VLOOKUP($B84,'S 2 H NET'!$B$6:$M$165,12,FALSE)="","",(VLOOKUP($B84,'S 2 H NET'!$B$6:$M$165,12,FALSE)))</f>
        <v/>
      </c>
      <c r="AE84" s="45" t="str">
        <f>IF(AD84="","",SUM(AC84:AD84))</f>
        <v/>
      </c>
      <c r="AF84" s="33" t="str">
        <f>IF(VLOOKUP($B84,'S 2 H BRUT'!$B$6:$N$165,13,FALSE)="","",(VLOOKUP($B84,'S 2 H BRUT'!$B$6:$N$165,13,FALSE)))</f>
        <v/>
      </c>
      <c r="AG84" s="33" t="str">
        <f>IF(VLOOKUP($B84,'S 2 H NET'!$B$6:$N$165,13,FALSE)="","",(VLOOKUP($B84,'S 2 H NET'!$B$6:$N$165,13,FALSE)))</f>
        <v/>
      </c>
      <c r="AH84" s="45" t="str">
        <f>IF(AG84="","",SUM(AF84:AG84))</f>
        <v/>
      </c>
      <c r="AI84" s="45">
        <f>SUM(G84,J84,M84,P84,S84,V84,Y84,AB84,AE84,AH84)</f>
        <v>135</v>
      </c>
      <c r="AJ84" s="46">
        <f>+COUNT(G84,J84,M84,P84,S84,V84,Y84,AB84,AE84,AH84)</f>
        <v>3</v>
      </c>
      <c r="AK84" s="46">
        <f>IF(AJ84&lt;6,0,+SMALL(($G84,$J84,$M84,$P84,$S84,$V84,$Y84,$AB84,$AE84,$AH84),1))</f>
        <v>0</v>
      </c>
      <c r="AL84" s="46">
        <f>IF(AJ84&lt;7,0,+SMALL(($G84,$J84,$M84,$P84,$S84,$V84,$Y84,$AB84,$AE84,$AH84),2))</f>
        <v>0</v>
      </c>
      <c r="AM84" s="46">
        <f>IF(AJ84&lt;8,0,+SMALL(($G84,$J84,$M84,$P84,$S84,$V84,$Y84,$AB84,$AE84,$AH84),3))</f>
        <v>0</v>
      </c>
      <c r="AN84" s="46">
        <f>IF(AJ84&lt;9,0,+SMALL(($G84,$J84,$M84,$P84,$S84,$V84,$Y84,$AB84,$AE84,$AH84),4))</f>
        <v>0</v>
      </c>
      <c r="AO84" s="46">
        <f>AI84-AK84-AL84-AM84-AN84</f>
        <v>135</v>
      </c>
      <c r="AP84" s="17">
        <f>RANK(AO84,$AO$6:$AO$165,0)</f>
        <v>79</v>
      </c>
    </row>
    <row r="85" spans="2:42" ht="14.4">
      <c r="B85" s="42" t="s">
        <v>292</v>
      </c>
      <c r="C85" s="43"/>
      <c r="D85" s="61" t="s">
        <v>81</v>
      </c>
      <c r="E85" s="33">
        <f>IF(VLOOKUP($B85,'S 2 H BRUT'!$B$6:$E$165,4,FALSE)="","",(VLOOKUP($B85,'S 2 H BRUT'!$B$6:$E$165,4,FALSE)))</f>
        <v>18</v>
      </c>
      <c r="F85" s="33">
        <f>IF(VLOOKUP($B85,'S 2 H NET'!$B$6:E$165,4,FALSE)="","",(VLOOKUP($B85,'S 2 H NET'!$B$6:$E$165,4,FALSE)))</f>
        <v>28</v>
      </c>
      <c r="G85" s="45">
        <f>IF(F85="","",SUM(E85:F85))</f>
        <v>46</v>
      </c>
      <c r="H85" s="33">
        <f>IF(VLOOKUP($B85,'S 2 H BRUT'!$B$6:$F$165,5,FALSE)="","",(VLOOKUP($B85,'S 2 H BRUT'!$B$6:$F$165,5,FALSE)))</f>
        <v>16</v>
      </c>
      <c r="I85" s="33">
        <f>IF(VLOOKUP($B85,'S 2 H NET'!$B$6:$F$165,5,FALSE)="","",(VLOOKUP($B85,'S 2 H NET'!$B$6:$F$165,5,FALSE)))</f>
        <v>27</v>
      </c>
      <c r="J85" s="45">
        <f>IF(I85="","",SUM(H85:I85))</f>
        <v>43</v>
      </c>
      <c r="K85" s="33" t="str">
        <f>IF(VLOOKUP($B85,'S 2 H BRUT'!$B$6:$G$165,6,FALSE)="","",(VLOOKUP($B85,'S 2 H BRUT'!$B$6:$G$165,6,FALSE)))</f>
        <v/>
      </c>
      <c r="L85" s="33" t="str">
        <f>IF(VLOOKUP($B85,'S 2 H NET'!$B$6:$G$165,6,FALSE)="","",(VLOOKUP($B85,'S 2 H NET'!$B$6:$G$165,6,FALSE)))</f>
        <v/>
      </c>
      <c r="M85" s="45" t="str">
        <f>IF(L85="","",SUM(K85:L85))</f>
        <v/>
      </c>
      <c r="N85" s="33" t="str">
        <f>IF(VLOOKUP($B85,'S 2 H BRUT'!$B$6:$H$165,7,FALSE)="","",(VLOOKUP($B85,'S 2 H BRUT'!$B$6:$H$165,7,FALSE)))</f>
        <v/>
      </c>
      <c r="O85" s="33" t="str">
        <f>IF(VLOOKUP($B85,'S 2 H NET'!$B$6:$H$165,7,FALSE)="","",(VLOOKUP($B85,'S 2 H NET'!$B$6:$H$165,7,FALSE)))</f>
        <v/>
      </c>
      <c r="P85" s="45" t="str">
        <f>IF(O85="","",SUM(N85:O85))</f>
        <v/>
      </c>
      <c r="Q85" s="33" t="str">
        <f>IF(VLOOKUP($B85,'S 2 H BRUT'!$B$6:$J$165,8,FALSE)="","",(VLOOKUP($B85,'S 2 H BRUT'!$B$6:$J$165,8,FALSE)))</f>
        <v/>
      </c>
      <c r="R85" s="33" t="str">
        <f>IF(VLOOKUP($B85,'S 2 H NET'!$B$6:$J$165,8,FALSE)="","",(VLOOKUP($B85,'S 2 H NET'!$B$6:$J$165,8,FALSE)))</f>
        <v/>
      </c>
      <c r="S85" s="45" t="str">
        <f>IF(R85="","",SUM(Q85:R85))</f>
        <v/>
      </c>
      <c r="T85" s="33">
        <f>IF(VLOOKUP($B85,'S 2 H BRUT'!$B$6:$J$165,9,FALSE)="","",(VLOOKUP($B85,'S 2 H BRUT'!$B$6:$J$165,9,FALSE)))</f>
        <v>17</v>
      </c>
      <c r="U85" s="33">
        <f>IF(VLOOKUP($B85,'S 2 H NET'!$B$6:$J$165,9,FALSE)="","",(VLOOKUP($B85,'S 2 H NET'!$B$6:$J$165,9,FALSE)))</f>
        <v>27</v>
      </c>
      <c r="V85" s="45">
        <f>IF(U85="","",SUM(T85:U85))</f>
        <v>44</v>
      </c>
      <c r="W85" s="33" t="str">
        <f>IF(VLOOKUP($B85,'S 2 H BRUT'!$B$6:$M$165,10,FALSE)="","",(VLOOKUP($B85,'S 2 H BRUT'!$B$6:$M$165,10,FALSE)))</f>
        <v/>
      </c>
      <c r="X85" s="33" t="str">
        <f>IF(VLOOKUP($B85,'S 2 H NET'!$B$6:$M$165,10,FALSE)="","",(VLOOKUP($B85,'S 2 H NET'!$B$6:$M$165,10,FALSE)))</f>
        <v/>
      </c>
      <c r="Y85" s="45" t="str">
        <f>IF(X85="","",SUM(W85:X85))</f>
        <v/>
      </c>
      <c r="Z85" s="33" t="str">
        <f>IF(VLOOKUP($B85,'S 2 H BRUT'!$B$6:$L$165,11,FALSE)="","",(VLOOKUP($B85,'S 2 H BRUT'!$B$6:$L$165,11,FALSE)))</f>
        <v/>
      </c>
      <c r="AA85" s="33" t="str">
        <f>IF(VLOOKUP($B85,'S 2 H NET'!$B$6:$L$165,11,FALSE)="","",(VLOOKUP($B85,'S 2 H NET'!$B$6:$L$165,11,FALSE)))</f>
        <v/>
      </c>
      <c r="AB85" s="45" t="str">
        <f>IF(AA85="","",SUM(Z85:AA85))</f>
        <v/>
      </c>
      <c r="AC85" s="33" t="str">
        <f>IF(VLOOKUP($B85,'S 2 H BRUT'!$B$6:$M$165,12,FALSE)="","",(VLOOKUP($B85,'S 2 H BRUT'!$B$6:$M$165,12,FALSE)))</f>
        <v/>
      </c>
      <c r="AD85" s="33" t="str">
        <f>IF(VLOOKUP($B85,'S 2 H NET'!$B$6:$M$165,12,FALSE)="","",(VLOOKUP($B85,'S 2 H NET'!$B$6:$M$165,12,FALSE)))</f>
        <v/>
      </c>
      <c r="AE85" s="45" t="str">
        <f>IF(AD85="","",SUM(AC85:AD85))</f>
        <v/>
      </c>
      <c r="AF85" s="33" t="str">
        <f>IF(VLOOKUP($B85,'S 2 H BRUT'!$B$6:$N$165,13,FALSE)="","",(VLOOKUP($B85,'S 2 H BRUT'!$B$6:$N$165,13,FALSE)))</f>
        <v/>
      </c>
      <c r="AG85" s="33" t="str">
        <f>IF(VLOOKUP($B85,'S 2 H NET'!$B$6:$N$165,13,FALSE)="","",(VLOOKUP($B85,'S 2 H NET'!$B$6:$N$165,13,FALSE)))</f>
        <v/>
      </c>
      <c r="AH85" s="45" t="str">
        <f>IF(AG85="","",SUM(AF85:AG85))</f>
        <v/>
      </c>
      <c r="AI85" s="45">
        <f>SUM(G85,J85,M85,P85,S85,V85,Y85,AB85,AE85,AH85)</f>
        <v>133</v>
      </c>
      <c r="AJ85" s="46">
        <f>+COUNT(G85,J85,M85,P85,S85,V85,Y85,AB85,AE85,AH85)</f>
        <v>3</v>
      </c>
      <c r="AK85" s="46">
        <f>IF(AJ85&lt;6,0,+SMALL(($G85,$J85,$M85,$P85,$S85,$V85,$Y85,$AB85,$AE85,$AH85),1))</f>
        <v>0</v>
      </c>
      <c r="AL85" s="46">
        <f>IF(AJ85&lt;7,0,+SMALL(($G85,$J85,$M85,$P85,$S85,$V85,$Y85,$AB85,$AE85,$AH85),2))</f>
        <v>0</v>
      </c>
      <c r="AM85" s="46">
        <f>IF(AJ85&lt;8,0,+SMALL(($G85,$J85,$M85,$P85,$S85,$V85,$Y85,$AB85,$AE85,$AH85),3))</f>
        <v>0</v>
      </c>
      <c r="AN85" s="46">
        <f>IF(AJ85&lt;9,0,+SMALL(($G85,$J85,$M85,$P85,$S85,$V85,$Y85,$AB85,$AE85,$AH85),4))</f>
        <v>0</v>
      </c>
      <c r="AO85" s="46">
        <f>AI85-AK85-AL85-AM85-AN85</f>
        <v>133</v>
      </c>
      <c r="AP85" s="17">
        <f>RANK(AO85,$AO$6:$AO$165,0)</f>
        <v>80</v>
      </c>
    </row>
    <row r="86" spans="2:42" ht="14.4">
      <c r="B86" s="42" t="s">
        <v>300</v>
      </c>
      <c r="C86" s="43"/>
      <c r="D86" s="61" t="s">
        <v>81</v>
      </c>
      <c r="E86" s="33" t="str">
        <f>IF(VLOOKUP($B86,'S 2 H BRUT'!$B$6:$E$165,4,FALSE)="","",(VLOOKUP($B86,'S 2 H BRUT'!$B$6:$E$165,4,FALSE)))</f>
        <v/>
      </c>
      <c r="F86" s="33" t="str">
        <f>IF(VLOOKUP($B86,'S 2 H NET'!$B$6:E$165,4,FALSE)="","",(VLOOKUP($B86,'S 2 H NET'!$B$6:$E$165,4,FALSE)))</f>
        <v/>
      </c>
      <c r="G86" s="45" t="str">
        <f>IF(F86="","",SUM(E86:F86))</f>
        <v/>
      </c>
      <c r="H86" s="33">
        <f>IF(VLOOKUP($B86,'S 2 H BRUT'!$B$6:$F$165,5,FALSE)="","",(VLOOKUP($B86,'S 2 H BRUT'!$B$6:$F$165,5,FALSE)))</f>
        <v>4</v>
      </c>
      <c r="I86" s="33">
        <f>IF(VLOOKUP($B86,'S 2 H NET'!$B$6:$F$165,5,FALSE)="","",(VLOOKUP($B86,'S 2 H NET'!$B$6:$F$165,5,FALSE)))</f>
        <v>25</v>
      </c>
      <c r="J86" s="45">
        <f>IF(I86="","",SUM(H86:I86))</f>
        <v>29</v>
      </c>
      <c r="K86" s="33" t="str">
        <f>IF(VLOOKUP($B86,'S 2 H BRUT'!$B$6:$G$165,6,FALSE)="","",(VLOOKUP($B86,'S 2 H BRUT'!$B$6:$G$165,6,FALSE)))</f>
        <v/>
      </c>
      <c r="L86" s="33" t="str">
        <f>IF(VLOOKUP($B86,'S 2 H NET'!$B$6:$G$165,6,FALSE)="","",(VLOOKUP($B86,'S 2 H NET'!$B$6:$G$165,6,FALSE)))</f>
        <v/>
      </c>
      <c r="M86" s="45" t="str">
        <f>IF(L86="","",SUM(K86:L86))</f>
        <v/>
      </c>
      <c r="N86" s="33" t="str">
        <f>IF(VLOOKUP($B86,'S 2 H BRUT'!$B$6:$H$165,7,FALSE)="","",(VLOOKUP($B86,'S 2 H BRUT'!$B$6:$H$165,7,FALSE)))</f>
        <v/>
      </c>
      <c r="O86" s="33" t="str">
        <f>IF(VLOOKUP($B86,'S 2 H NET'!$B$6:$H$165,7,FALSE)="","",(VLOOKUP($B86,'S 2 H NET'!$B$6:$H$165,7,FALSE)))</f>
        <v/>
      </c>
      <c r="P86" s="45" t="str">
        <f>IF(O86="","",SUM(N86:O86))</f>
        <v/>
      </c>
      <c r="Q86" s="33" t="str">
        <f>IF(VLOOKUP($B86,'S 2 H BRUT'!$B$6:$J$165,8,FALSE)="","",(VLOOKUP($B86,'S 2 H BRUT'!$B$6:$J$165,8,FALSE)))</f>
        <v/>
      </c>
      <c r="R86" s="33" t="str">
        <f>IF(VLOOKUP($B86,'S 2 H NET'!$B$6:$J$165,8,FALSE)="","",(VLOOKUP($B86,'S 2 H NET'!$B$6:$J$165,8,FALSE)))</f>
        <v/>
      </c>
      <c r="S86" s="45" t="str">
        <f>IF(R86="","",SUM(Q86:R86))</f>
        <v/>
      </c>
      <c r="T86" s="33">
        <f>IF(VLOOKUP($B86,'S 2 H BRUT'!$B$6:$J$165,9,FALSE)="","",(VLOOKUP($B86,'S 2 H BRUT'!$B$6:$J$165,9,FALSE)))</f>
        <v>4</v>
      </c>
      <c r="U86" s="33">
        <f>IF(VLOOKUP($B86,'S 2 H NET'!$B$6:$J$165,9,FALSE)="","",(VLOOKUP($B86,'S 2 H NET'!$B$6:$J$165,9,FALSE)))</f>
        <v>27</v>
      </c>
      <c r="V86" s="45">
        <f>IF(U86="","",SUM(T86:U86))</f>
        <v>31</v>
      </c>
      <c r="W86" s="33">
        <f>IF(VLOOKUP($B86,'S 2 H BRUT'!$B$6:$M$165,10,FALSE)="","",(VLOOKUP($B86,'S 2 H BRUT'!$B$6:$M$165,10,FALSE)))</f>
        <v>3</v>
      </c>
      <c r="X86" s="33">
        <f>IF(VLOOKUP($B86,'S 2 H NET'!$B$6:$M$165,10,FALSE)="","",(VLOOKUP($B86,'S 2 H NET'!$B$6:$M$165,10,FALSE)))</f>
        <v>29</v>
      </c>
      <c r="Y86" s="45">
        <f>IF(X86="","",SUM(W86:X86))</f>
        <v>32</v>
      </c>
      <c r="Z86" s="33">
        <f>IF(VLOOKUP($B86,'S 2 H BRUT'!$B$6:$L$165,11,FALSE)="","",(VLOOKUP($B86,'S 2 H BRUT'!$B$6:$L$165,11,FALSE)))</f>
        <v>6</v>
      </c>
      <c r="AA86" s="33">
        <f>IF(VLOOKUP($B86,'S 2 H NET'!$B$6:$L$165,11,FALSE)="","",(VLOOKUP($B86,'S 2 H NET'!$B$6:$L$165,11,FALSE)))</f>
        <v>35</v>
      </c>
      <c r="AB86" s="45">
        <f>IF(AA86="","",SUM(Z86:AA86))</f>
        <v>41</v>
      </c>
      <c r="AC86" s="33" t="str">
        <f>IF(VLOOKUP($B86,'S 2 H BRUT'!$B$6:$M$165,12,FALSE)="","",(VLOOKUP($B86,'S 2 H BRUT'!$B$6:$M$165,12,FALSE)))</f>
        <v/>
      </c>
      <c r="AD86" s="33" t="str">
        <f>IF(VLOOKUP($B86,'S 2 H NET'!$B$6:$M$165,12,FALSE)="","",(VLOOKUP($B86,'S 2 H NET'!$B$6:$M$165,12,FALSE)))</f>
        <v/>
      </c>
      <c r="AE86" s="45" t="str">
        <f>IF(AD86="","",SUM(AC86:AD86))</f>
        <v/>
      </c>
      <c r="AF86" s="33" t="str">
        <f>IF(VLOOKUP($B86,'S 2 H BRUT'!$B$6:$N$165,13,FALSE)="","",(VLOOKUP($B86,'S 2 H BRUT'!$B$6:$N$165,13,FALSE)))</f>
        <v/>
      </c>
      <c r="AG86" s="33" t="str">
        <f>IF(VLOOKUP($B86,'S 2 H NET'!$B$6:$N$165,13,FALSE)="","",(VLOOKUP($B86,'S 2 H NET'!$B$6:$N$165,13,FALSE)))</f>
        <v/>
      </c>
      <c r="AH86" s="45" t="str">
        <f>IF(AG86="","",SUM(AF86:AG86))</f>
        <v/>
      </c>
      <c r="AI86" s="45">
        <f>SUM(G86,J86,M86,P86,S86,V86,Y86,AB86,AE86,AH86)</f>
        <v>133</v>
      </c>
      <c r="AJ86" s="46">
        <f>+COUNT(G86,J86,M86,P86,S86,V86,Y86,AB86,AE86,AH86)</f>
        <v>4</v>
      </c>
      <c r="AK86" s="46">
        <f>IF(AJ86&lt;6,0,+SMALL(($G86,$J86,$M86,$P86,$S86,$V86,$Y86,$AB86,$AE86,$AH86),1))</f>
        <v>0</v>
      </c>
      <c r="AL86" s="46">
        <f>IF(AJ86&lt;7,0,+SMALL(($G86,$J86,$M86,$P86,$S86,$V86,$Y86,$AB86,$AE86,$AH86),2))</f>
        <v>0</v>
      </c>
      <c r="AM86" s="46">
        <f>IF(AJ86&lt;8,0,+SMALL(($G86,$J86,$M86,$P86,$S86,$V86,$Y86,$AB86,$AE86,$AH86),3))</f>
        <v>0</v>
      </c>
      <c r="AN86" s="46">
        <f>IF(AJ86&lt;9,0,+SMALL(($G86,$J86,$M86,$P86,$S86,$V86,$Y86,$AB86,$AE86,$AH86),4))</f>
        <v>0</v>
      </c>
      <c r="AO86" s="46">
        <f>AI86-AK86-AL86-AM86-AN86</f>
        <v>133</v>
      </c>
      <c r="AP86" s="17">
        <f>RANK(AO86,$AO$6:$AO$165,0)</f>
        <v>80</v>
      </c>
    </row>
    <row r="87" spans="2:42" ht="14.4">
      <c r="B87" s="42" t="s">
        <v>96</v>
      </c>
      <c r="C87" s="43"/>
      <c r="D87" s="47" t="s">
        <v>5</v>
      </c>
      <c r="E87" s="33" t="str">
        <f>IF(VLOOKUP($B87,'S 2 H BRUT'!$B$6:$E$165,4,FALSE)="","",(VLOOKUP($B87,'S 2 H BRUT'!$B$6:$E$165,4,FALSE)))</f>
        <v/>
      </c>
      <c r="F87" s="33" t="str">
        <f>IF(VLOOKUP($B87,'S 2 H NET'!$B$6:E$165,4,FALSE)="","",(VLOOKUP($B87,'S 2 H NET'!$B$6:$E$165,4,FALSE)))</f>
        <v/>
      </c>
      <c r="G87" s="45" t="str">
        <f>IF(F87="","",SUM(E87:F87))</f>
        <v/>
      </c>
      <c r="H87" s="33" t="str">
        <f>IF(VLOOKUP($B87,'S 2 H BRUT'!$B$6:$F$165,5,FALSE)="","",(VLOOKUP($B87,'S 2 H BRUT'!$B$6:$F$165,5,FALSE)))</f>
        <v/>
      </c>
      <c r="I87" s="33" t="str">
        <f>IF(VLOOKUP($B87,'S 2 H NET'!$B$6:$F$165,5,FALSE)="","",(VLOOKUP($B87,'S 2 H NET'!$B$6:$F$165,5,FALSE)))</f>
        <v/>
      </c>
      <c r="J87" s="45" t="str">
        <f>IF(I87="","",SUM(H87:I87))</f>
        <v/>
      </c>
      <c r="K87" s="33">
        <f>IF(VLOOKUP($B87,'S 2 H BRUT'!$B$6:$G$165,6,FALSE)="","",(VLOOKUP($B87,'S 2 H BRUT'!$B$6:$G$165,6,FALSE)))</f>
        <v>3</v>
      </c>
      <c r="L87" s="33">
        <f>IF(VLOOKUP($B87,'S 2 H NET'!$B$6:$G$165,6,FALSE)="","",(VLOOKUP($B87,'S 2 H NET'!$B$6:$G$165,6,FALSE)))</f>
        <v>30</v>
      </c>
      <c r="M87" s="45">
        <f>IF(L87="","",SUM(K87:L87))</f>
        <v>33</v>
      </c>
      <c r="N87" s="33" t="str">
        <f>IF(VLOOKUP($B87,'S 2 H BRUT'!$B$6:$H$165,7,FALSE)="","",(VLOOKUP($B87,'S 2 H BRUT'!$B$6:$H$165,7,FALSE)))</f>
        <v/>
      </c>
      <c r="O87" s="33" t="str">
        <f>IF(VLOOKUP($B87,'S 2 H NET'!$B$6:$H$165,7,FALSE)="","",(VLOOKUP($B87,'S 2 H NET'!$B$6:$H$165,7,FALSE)))</f>
        <v/>
      </c>
      <c r="P87" s="45" t="str">
        <f>IF(O87="","",SUM(N87:O87))</f>
        <v/>
      </c>
      <c r="Q87" s="33">
        <f>IF(VLOOKUP($B87,'S 2 H BRUT'!$B$6:$J$165,8,FALSE)="","",(VLOOKUP($B87,'S 2 H BRUT'!$B$6:$J$165,8,FALSE)))</f>
        <v>7</v>
      </c>
      <c r="R87" s="33">
        <f>IF(VLOOKUP($B87,'S 2 H NET'!$B$6:$J$165,8,FALSE)="","",(VLOOKUP($B87,'S 2 H NET'!$B$6:$J$165,8,FALSE)))</f>
        <v>33</v>
      </c>
      <c r="S87" s="45">
        <f>IF(R87="","",SUM(Q87:R87))</f>
        <v>40</v>
      </c>
      <c r="T87" s="33">
        <f>IF(VLOOKUP($B87,'S 2 H BRUT'!$B$6:$J$165,9,FALSE)="","",(VLOOKUP($B87,'S 2 H BRUT'!$B$6:$J$165,9,FALSE)))</f>
        <v>1</v>
      </c>
      <c r="U87" s="33">
        <f>IF(VLOOKUP($B87,'S 2 H NET'!$B$6:$J$165,9,FALSE)="","",(VLOOKUP($B87,'S 2 H NET'!$B$6:$J$165,9,FALSE)))</f>
        <v>21</v>
      </c>
      <c r="V87" s="45">
        <f>IF(U87="","",SUM(T87:U87))</f>
        <v>22</v>
      </c>
      <c r="W87" s="33" t="str">
        <f>IF(VLOOKUP($B87,'S 2 H BRUT'!$B$6:$M$165,10,FALSE)="","",(VLOOKUP($B87,'S 2 H BRUT'!$B$6:$M$165,10,FALSE)))</f>
        <v/>
      </c>
      <c r="X87" s="33" t="str">
        <f>IF(VLOOKUP($B87,'S 2 H NET'!$B$6:$M$165,10,FALSE)="","",(VLOOKUP($B87,'S 2 H NET'!$B$6:$M$165,10,FALSE)))</f>
        <v/>
      </c>
      <c r="Y87" s="45" t="str">
        <f>IF(X87="","",SUM(W87:X87))</f>
        <v/>
      </c>
      <c r="Z87" s="33">
        <f>IF(VLOOKUP($B87,'S 2 H BRUT'!$B$6:$L$165,11,FALSE)="","",(VLOOKUP($B87,'S 2 H BRUT'!$B$6:$L$165,11,FALSE)))</f>
        <v>4</v>
      </c>
      <c r="AA87" s="33">
        <f>IF(VLOOKUP($B87,'S 2 H NET'!$B$6:$L$165,11,FALSE)="","",(VLOOKUP($B87,'S 2 H NET'!$B$6:$L$165,11,FALSE)))</f>
        <v>33</v>
      </c>
      <c r="AB87" s="45">
        <f>IF(AA87="","",SUM(Z87:AA87))</f>
        <v>37</v>
      </c>
      <c r="AC87" s="33" t="str">
        <f>IF(VLOOKUP($B87,'S 2 H BRUT'!$B$6:$M$165,12,FALSE)="","",(VLOOKUP($B87,'S 2 H BRUT'!$B$6:$M$165,12,FALSE)))</f>
        <v/>
      </c>
      <c r="AD87" s="33" t="str">
        <f>IF(VLOOKUP($B87,'S 2 H NET'!$B$6:$M$165,12,FALSE)="","",(VLOOKUP($B87,'S 2 H NET'!$B$6:$M$165,12,FALSE)))</f>
        <v/>
      </c>
      <c r="AE87" s="45" t="str">
        <f>IF(AD87="","",SUM(AC87:AD87))</f>
        <v/>
      </c>
      <c r="AF87" s="33" t="str">
        <f>IF(VLOOKUP($B87,'S 2 H BRUT'!$B$6:$N$165,13,FALSE)="","",(VLOOKUP($B87,'S 2 H BRUT'!$B$6:$N$165,13,FALSE)))</f>
        <v/>
      </c>
      <c r="AG87" s="33" t="str">
        <f>IF(VLOOKUP($B87,'S 2 H NET'!$B$6:$N$165,13,FALSE)="","",(VLOOKUP($B87,'S 2 H NET'!$B$6:$N$165,13,FALSE)))</f>
        <v/>
      </c>
      <c r="AH87" s="45" t="str">
        <f>IF(AG87="","",SUM(AF87:AG87))</f>
        <v/>
      </c>
      <c r="AI87" s="45">
        <f>SUM(G87,J87,M87,P87,S87,V87,Y87,AB87,AE87,AH87)</f>
        <v>132</v>
      </c>
      <c r="AJ87" s="46">
        <f>+COUNT(G87,J87,M87,P87,S87,V87,Y87,AB87,AE87,AH87)</f>
        <v>4</v>
      </c>
      <c r="AK87" s="46">
        <f>IF(AJ87&lt;6,0,+SMALL(($G87,$J87,$M87,$P87,$S87,$V87,$Y87,$AB87,$AE87,$AH87),1))</f>
        <v>0</v>
      </c>
      <c r="AL87" s="46">
        <f>IF(AJ87&lt;7,0,+SMALL(($G87,$J87,$M87,$P87,$S87,$V87,$Y87,$AB87,$AE87,$AH87),2))</f>
        <v>0</v>
      </c>
      <c r="AM87" s="46">
        <f>IF(AJ87&lt;8,0,+SMALL(($G87,$J87,$M87,$P87,$S87,$V87,$Y87,$AB87,$AE87,$AH87),3))</f>
        <v>0</v>
      </c>
      <c r="AN87" s="46">
        <f>IF(AJ87&lt;9,0,+SMALL(($G87,$J87,$M87,$P87,$S87,$V87,$Y87,$AB87,$AE87,$AH87),4))</f>
        <v>0</v>
      </c>
      <c r="AO87" s="46">
        <f>AI87-AK87-AL87-AM87-AN87</f>
        <v>132</v>
      </c>
      <c r="AP87" s="17">
        <f>RANK(AO87,$AO$6:$AO$165,0)</f>
        <v>82</v>
      </c>
    </row>
    <row r="88" spans="2:42" ht="14.4">
      <c r="B88" s="89" t="s">
        <v>220</v>
      </c>
      <c r="C88" s="33"/>
      <c r="D88" s="40" t="s">
        <v>18</v>
      </c>
      <c r="E88" s="33" t="str">
        <f>IF(VLOOKUP($B88,'S 2 H BRUT'!$B$6:$E$165,4,FALSE)="","",(VLOOKUP($B88,'S 2 H BRUT'!$B$6:$E$165,4,FALSE)))</f>
        <v/>
      </c>
      <c r="F88" s="33" t="str">
        <f>IF(VLOOKUP($B88,'S 2 H NET'!$B$6:E$165,4,FALSE)="","",(VLOOKUP($B88,'S 2 H NET'!$B$6:$E$165,4,FALSE)))</f>
        <v/>
      </c>
      <c r="G88" s="45" t="str">
        <f>IF(F88="","",SUM(E88:F88))</f>
        <v/>
      </c>
      <c r="H88" s="33" t="str">
        <f>IF(VLOOKUP($B88,'S 2 H BRUT'!$B$6:$F$165,5,FALSE)="","",(VLOOKUP($B88,'S 2 H BRUT'!$B$6:$F$165,5,FALSE)))</f>
        <v/>
      </c>
      <c r="I88" s="33" t="str">
        <f>IF(VLOOKUP($B88,'S 2 H NET'!$B$6:$F$165,5,FALSE)="","",(VLOOKUP($B88,'S 2 H NET'!$B$6:$F$165,5,FALSE)))</f>
        <v/>
      </c>
      <c r="J88" s="45" t="str">
        <f>IF(I88="","",SUM(H88:I88))</f>
        <v/>
      </c>
      <c r="K88" s="33" t="str">
        <f>IF(VLOOKUP($B88,'S 2 H BRUT'!$B$6:$G$165,6,FALSE)="","",(VLOOKUP($B88,'S 2 H BRUT'!$B$6:$G$165,6,FALSE)))</f>
        <v/>
      </c>
      <c r="L88" s="33" t="str">
        <f>IF(VLOOKUP($B88,'S 2 H NET'!$B$6:$G$165,6,FALSE)="","",(VLOOKUP($B88,'S 2 H NET'!$B$6:$G$165,6,FALSE)))</f>
        <v/>
      </c>
      <c r="M88" s="45" t="str">
        <f>IF(L88="","",SUM(K88:L88))</f>
        <v/>
      </c>
      <c r="N88" s="33" t="str">
        <f>IF(VLOOKUP($B88,'S 2 H BRUT'!$B$6:$H$165,7,FALSE)="","",(VLOOKUP($B88,'S 2 H BRUT'!$B$6:$H$165,7,FALSE)))</f>
        <v/>
      </c>
      <c r="O88" s="33" t="str">
        <f>IF(VLOOKUP($B88,'S 2 H NET'!$B$6:$H$165,7,FALSE)="","",(VLOOKUP($B88,'S 2 H NET'!$B$6:$H$165,7,FALSE)))</f>
        <v/>
      </c>
      <c r="P88" s="45" t="str">
        <f>IF(O88="","",SUM(N88:O88))</f>
        <v/>
      </c>
      <c r="Q88" s="33">
        <f>IF(VLOOKUP($B88,'S 2 H BRUT'!$B$6:$J$165,8,FALSE)="","",(VLOOKUP($B88,'S 2 H BRUT'!$B$6:$J$165,8,FALSE)))</f>
        <v>15</v>
      </c>
      <c r="R88" s="33">
        <f>IF(VLOOKUP($B88,'S 2 H NET'!$B$6:$J$165,8,FALSE)="","",(VLOOKUP($B88,'S 2 H NET'!$B$6:$J$165,8,FALSE)))</f>
        <v>34</v>
      </c>
      <c r="S88" s="45">
        <f>IF(R88="","",SUM(Q88:R88))</f>
        <v>49</v>
      </c>
      <c r="T88" s="33">
        <f>IF(VLOOKUP($B88,'S 2 H BRUT'!$B$6:$J$165,9,FALSE)="","",(VLOOKUP($B88,'S 2 H BRUT'!$B$6:$J$165,9,FALSE)))</f>
        <v>13</v>
      </c>
      <c r="U88" s="33">
        <f>IF(VLOOKUP($B88,'S 2 H NET'!$B$6:$J$165,9,FALSE)="","",(VLOOKUP($B88,'S 2 H NET'!$B$6:$J$165,9,FALSE)))</f>
        <v>31</v>
      </c>
      <c r="V88" s="45">
        <f>IF(U88="","",SUM(T88:U88))</f>
        <v>44</v>
      </c>
      <c r="W88" s="33" t="str">
        <f>IF(VLOOKUP($B88,'S 2 H BRUT'!$B$6:$M$165,10,FALSE)="","",(VLOOKUP($B88,'S 2 H BRUT'!$B$6:$M$165,10,FALSE)))</f>
        <v/>
      </c>
      <c r="X88" s="33" t="str">
        <f>IF(VLOOKUP($B88,'S 2 H NET'!$B$6:$M$165,10,FALSE)="","",(VLOOKUP($B88,'S 2 H NET'!$B$6:$M$165,10,FALSE)))</f>
        <v/>
      </c>
      <c r="Y88" s="45" t="str">
        <f>IF(X88="","",SUM(W88:X88))</f>
        <v/>
      </c>
      <c r="Z88" s="33">
        <f>IF(VLOOKUP($B88,'S 2 H BRUT'!$B$6:$L$165,11,FALSE)="","",(VLOOKUP($B88,'S 2 H BRUT'!$B$6:$L$165,11,FALSE)))</f>
        <v>12</v>
      </c>
      <c r="AA88" s="33">
        <f>IF(VLOOKUP($B88,'S 2 H NET'!$B$6:$L$165,11,FALSE)="","",(VLOOKUP($B88,'S 2 H NET'!$B$6:$L$165,11,FALSE)))</f>
        <v>27</v>
      </c>
      <c r="AB88" s="45">
        <f>IF(AA88="","",SUM(Z88:AA88))</f>
        <v>39</v>
      </c>
      <c r="AC88" s="33" t="str">
        <f>IF(VLOOKUP($B88,'S 2 H BRUT'!$B$6:$M$165,12,FALSE)="","",(VLOOKUP($B88,'S 2 H BRUT'!$B$6:$M$165,12,FALSE)))</f>
        <v/>
      </c>
      <c r="AD88" s="33" t="str">
        <f>IF(VLOOKUP($B88,'S 2 H NET'!$B$6:$M$165,12,FALSE)="","",(VLOOKUP($B88,'S 2 H NET'!$B$6:$M$165,12,FALSE)))</f>
        <v/>
      </c>
      <c r="AE88" s="45" t="str">
        <f>IF(AD88="","",SUM(AC88:AD88))</f>
        <v/>
      </c>
      <c r="AF88" s="33" t="str">
        <f>IF(VLOOKUP($B88,'S 2 H BRUT'!$B$6:$N$165,13,FALSE)="","",(VLOOKUP($B88,'S 2 H BRUT'!$B$6:$N$165,13,FALSE)))</f>
        <v/>
      </c>
      <c r="AG88" s="33" t="str">
        <f>IF(VLOOKUP($B88,'S 2 H NET'!$B$6:$N$165,13,FALSE)="","",(VLOOKUP($B88,'S 2 H NET'!$B$6:$N$165,13,FALSE)))</f>
        <v/>
      </c>
      <c r="AH88" s="45" t="str">
        <f>IF(AG88="","",SUM(AF88:AG88))</f>
        <v/>
      </c>
      <c r="AI88" s="45">
        <f>SUM(G88,J88,M88,P88,S88,V88,Y88,AB88,AE88,AH88)</f>
        <v>132</v>
      </c>
      <c r="AJ88" s="46">
        <f>+COUNT(G88,J88,M88,P88,S88,V88,Y88,AB88,AE88,AH88)</f>
        <v>3</v>
      </c>
      <c r="AK88" s="46">
        <f>IF(AJ88&lt;6,0,+SMALL(($G88,$J88,$M88,$P88,$S88,$V88,$Y88,$AB88,$AE88,$AH88),1))</f>
        <v>0</v>
      </c>
      <c r="AL88" s="46">
        <f>IF(AJ88&lt;7,0,+SMALL(($G88,$J88,$M88,$P88,$S88,$V88,$Y88,$AB88,$AE88,$AH88),2))</f>
        <v>0</v>
      </c>
      <c r="AM88" s="46">
        <f>IF(AJ88&lt;8,0,+SMALL(($G88,$J88,$M88,$P88,$S88,$V88,$Y88,$AB88,$AE88,$AH88),3))</f>
        <v>0</v>
      </c>
      <c r="AN88" s="46">
        <f>IF(AJ88&lt;9,0,+SMALL(($G88,$J88,$M88,$P88,$S88,$V88,$Y88,$AB88,$AE88,$AH88),4))</f>
        <v>0</v>
      </c>
      <c r="AO88" s="46">
        <f>AI88-AK88-AL88-AM88-AN88</f>
        <v>132</v>
      </c>
      <c r="AP88" s="17">
        <f>RANK(AO88,$AO$6:$AO$165,0)</f>
        <v>82</v>
      </c>
    </row>
    <row r="89" spans="2:42" ht="14.4">
      <c r="B89" s="42" t="s">
        <v>116</v>
      </c>
      <c r="C89" s="33"/>
      <c r="D89" s="40" t="s">
        <v>18</v>
      </c>
      <c r="E89" s="33" t="str">
        <f>IF(VLOOKUP($B89,'S 2 H BRUT'!$B$6:$E$165,4,FALSE)="","",(VLOOKUP($B89,'S 2 H BRUT'!$B$6:$E$165,4,FALSE)))</f>
        <v/>
      </c>
      <c r="F89" s="33" t="str">
        <f>IF(VLOOKUP($B89,'S 2 H NET'!$B$6:E$165,4,FALSE)="","",(VLOOKUP($B89,'S 2 H NET'!$B$6:$E$165,4,FALSE)))</f>
        <v/>
      </c>
      <c r="G89" s="45" t="str">
        <f>IF(F89="","",SUM(E89:F89))</f>
        <v/>
      </c>
      <c r="H89" s="33">
        <f>IF(VLOOKUP($B89,'S 2 H BRUT'!$B$6:$F$165,5,FALSE)="","",(VLOOKUP($B89,'S 2 H BRUT'!$B$6:$F$165,5,FALSE)))</f>
        <v>11</v>
      </c>
      <c r="I89" s="33">
        <f>IF(VLOOKUP($B89,'S 2 H NET'!$B$6:$F$165,5,FALSE)="","",(VLOOKUP($B89,'S 2 H NET'!$B$6:$F$165,5,FALSE)))</f>
        <v>33</v>
      </c>
      <c r="J89" s="45">
        <f>IF(I89="","",SUM(H89:I89))</f>
        <v>44</v>
      </c>
      <c r="K89" s="33" t="str">
        <f>IF(VLOOKUP($B89,'S 2 H BRUT'!$B$6:$G$165,6,FALSE)="","",(VLOOKUP($B89,'S 2 H BRUT'!$B$6:$G$165,6,FALSE)))</f>
        <v/>
      </c>
      <c r="L89" s="33" t="str">
        <f>IF(VLOOKUP($B89,'S 2 H NET'!$B$6:$G$165,6,FALSE)="","",(VLOOKUP($B89,'S 2 H NET'!$B$6:$G$165,6,FALSE)))</f>
        <v/>
      </c>
      <c r="M89" s="45" t="str">
        <f>IF(L89="","",SUM(K89:L89))</f>
        <v/>
      </c>
      <c r="N89" s="33" t="str">
        <f>IF(VLOOKUP($B89,'S 2 H BRUT'!$B$6:$H$165,7,FALSE)="","",(VLOOKUP($B89,'S 2 H BRUT'!$B$6:$H$165,7,FALSE)))</f>
        <v/>
      </c>
      <c r="O89" s="33" t="str">
        <f>IF(VLOOKUP($B89,'S 2 H NET'!$B$6:$H$165,7,FALSE)="","",(VLOOKUP($B89,'S 2 H NET'!$B$6:$H$165,7,FALSE)))</f>
        <v/>
      </c>
      <c r="P89" s="45" t="str">
        <f>IF(O89="","",SUM(N89:O89))</f>
        <v/>
      </c>
      <c r="Q89" s="33">
        <f>IF(VLOOKUP($B89,'S 2 H BRUT'!$B$6:$J$165,8,FALSE)="","",(VLOOKUP($B89,'S 2 H BRUT'!$B$6:$J$165,8,FALSE)))</f>
        <v>11</v>
      </c>
      <c r="R89" s="33">
        <f>IF(VLOOKUP($B89,'S 2 H NET'!$B$6:$J$165,8,FALSE)="","",(VLOOKUP($B89,'S 2 H NET'!$B$6:$J$165,8,FALSE)))</f>
        <v>27</v>
      </c>
      <c r="S89" s="45">
        <f>IF(R89="","",SUM(Q89:R89))</f>
        <v>38</v>
      </c>
      <c r="T89" s="33" t="str">
        <f>IF(VLOOKUP($B89,'S 2 H BRUT'!$B$6:$J$165,9,FALSE)="","",(VLOOKUP($B89,'S 2 H BRUT'!$B$6:$J$165,9,FALSE)))</f>
        <v/>
      </c>
      <c r="U89" s="33" t="str">
        <f>IF(VLOOKUP($B89,'S 2 H NET'!$B$6:$J$165,9,FALSE)="","",(VLOOKUP($B89,'S 2 H NET'!$B$6:$J$165,9,FALSE)))</f>
        <v/>
      </c>
      <c r="V89" s="45" t="str">
        <f>IF(U89="","",SUM(T89:U89))</f>
        <v/>
      </c>
      <c r="W89" s="33" t="str">
        <f>IF(VLOOKUP($B89,'S 2 H BRUT'!$B$6:$M$165,10,FALSE)="","",(VLOOKUP($B89,'S 2 H BRUT'!$B$6:$M$165,10,FALSE)))</f>
        <v/>
      </c>
      <c r="X89" s="33" t="str">
        <f>IF(VLOOKUP($B89,'S 2 H NET'!$B$6:$M$165,10,FALSE)="","",(VLOOKUP($B89,'S 2 H NET'!$B$6:$M$165,10,FALSE)))</f>
        <v/>
      </c>
      <c r="Y89" s="45" t="str">
        <f>IF(X89="","",SUM(W89:X89))</f>
        <v/>
      </c>
      <c r="Z89" s="33">
        <f>IF(VLOOKUP($B89,'S 2 H BRUT'!$B$6:$L$165,11,FALSE)="","",(VLOOKUP($B89,'S 2 H BRUT'!$B$6:$L$165,11,FALSE)))</f>
        <v>12</v>
      </c>
      <c r="AA89" s="33">
        <f>IF(VLOOKUP($B89,'S 2 H NET'!$B$6:$L$165,11,FALSE)="","",(VLOOKUP($B89,'S 2 H NET'!$B$6:$L$165,11,FALSE)))</f>
        <v>32</v>
      </c>
      <c r="AB89" s="45">
        <f>IF(AA89="","",SUM(Z89:AA89))</f>
        <v>44</v>
      </c>
      <c r="AC89" s="33" t="str">
        <f>IF(VLOOKUP($B89,'S 2 H BRUT'!$B$6:$M$165,12,FALSE)="","",(VLOOKUP($B89,'S 2 H BRUT'!$B$6:$M$165,12,FALSE)))</f>
        <v/>
      </c>
      <c r="AD89" s="33" t="str">
        <f>IF(VLOOKUP($B89,'S 2 H NET'!$B$6:$M$165,12,FALSE)="","",(VLOOKUP($B89,'S 2 H NET'!$B$6:$M$165,12,FALSE)))</f>
        <v/>
      </c>
      <c r="AE89" s="45" t="str">
        <f>IF(AD89="","",SUM(AC89:AD89))</f>
        <v/>
      </c>
      <c r="AF89" s="33" t="str">
        <f>IF(VLOOKUP($B89,'S 2 H BRUT'!$B$6:$N$165,13,FALSE)="","",(VLOOKUP($B89,'S 2 H BRUT'!$B$6:$N$165,13,FALSE)))</f>
        <v/>
      </c>
      <c r="AG89" s="33" t="str">
        <f>IF(VLOOKUP($B89,'S 2 H NET'!$B$6:$N$165,13,FALSE)="","",(VLOOKUP($B89,'S 2 H NET'!$B$6:$N$165,13,FALSE)))</f>
        <v/>
      </c>
      <c r="AH89" s="45" t="str">
        <f>IF(AG89="","",SUM(AF89:AG89))</f>
        <v/>
      </c>
      <c r="AI89" s="45">
        <f>SUM(G89,J89,M89,P89,S89,V89,Y89,AB89,AE89,AH89)</f>
        <v>126</v>
      </c>
      <c r="AJ89" s="46">
        <f>+COUNT(G89,J89,M89,P89,S89,V89,Y89,AB89,AE89,AH89)</f>
        <v>3</v>
      </c>
      <c r="AK89" s="46">
        <f>IF(AJ89&lt;6,0,+SMALL(($G89,$J89,$M89,$P89,$S89,$V89,$Y89,$AB89,$AE89,$AH89),1))</f>
        <v>0</v>
      </c>
      <c r="AL89" s="46">
        <f>IF(AJ89&lt;7,0,+SMALL(($G89,$J89,$M89,$P89,$S89,$V89,$Y89,$AB89,$AE89,$AH89),2))</f>
        <v>0</v>
      </c>
      <c r="AM89" s="46">
        <f>IF(AJ89&lt;8,0,+SMALL(($G89,$J89,$M89,$P89,$S89,$V89,$Y89,$AB89,$AE89,$AH89),3))</f>
        <v>0</v>
      </c>
      <c r="AN89" s="46">
        <f>IF(AJ89&lt;9,0,+SMALL(($G89,$J89,$M89,$P89,$S89,$V89,$Y89,$AB89,$AE89,$AH89),4))</f>
        <v>0</v>
      </c>
      <c r="AO89" s="46">
        <f>AI89-AK89-AL89-AM89-AN89</f>
        <v>126</v>
      </c>
      <c r="AP89" s="17">
        <f>RANK(AO89,$AO$6:$AO$165,0)</f>
        <v>84</v>
      </c>
    </row>
    <row r="90" spans="2:42" ht="14.4">
      <c r="B90" s="42" t="s">
        <v>121</v>
      </c>
      <c r="C90" s="33"/>
      <c r="D90" s="41" t="s">
        <v>35</v>
      </c>
      <c r="E90" s="33" t="str">
        <f>IF(VLOOKUP($B90,'S 2 H BRUT'!$B$6:$E$165,4,FALSE)="","",(VLOOKUP($B90,'S 2 H BRUT'!$B$6:$E$165,4,FALSE)))</f>
        <v/>
      </c>
      <c r="F90" s="33" t="str">
        <f>IF(VLOOKUP($B90,'S 2 H NET'!$B$6:E$165,4,FALSE)="","",(VLOOKUP($B90,'S 2 H NET'!$B$6:$E$165,4,FALSE)))</f>
        <v/>
      </c>
      <c r="G90" s="45" t="str">
        <f>IF(F90="","",SUM(E90:F90))</f>
        <v/>
      </c>
      <c r="H90" s="33" t="str">
        <f>IF(VLOOKUP($B90,'S 2 H BRUT'!$B$6:$F$165,5,FALSE)="","",(VLOOKUP($B90,'S 2 H BRUT'!$B$6:$F$165,5,FALSE)))</f>
        <v/>
      </c>
      <c r="I90" s="33" t="str">
        <f>IF(VLOOKUP($B90,'S 2 H NET'!$B$6:$F$165,5,FALSE)="","",(VLOOKUP($B90,'S 2 H NET'!$B$6:$F$165,5,FALSE)))</f>
        <v/>
      </c>
      <c r="J90" s="45" t="str">
        <f>IF(I90="","",SUM(H90:I90))</f>
        <v/>
      </c>
      <c r="K90" s="33">
        <f>IF(VLOOKUP($B90,'S 2 H BRUT'!$B$6:$G$165,6,FALSE)="","",(VLOOKUP($B90,'S 2 H BRUT'!$B$6:$G$165,6,FALSE)))</f>
        <v>10</v>
      </c>
      <c r="L90" s="33">
        <f>IF(VLOOKUP($B90,'S 2 H NET'!$B$6:$G$165,6,FALSE)="","",(VLOOKUP($B90,'S 2 H NET'!$B$6:$G$165,6,FALSE)))</f>
        <v>30</v>
      </c>
      <c r="M90" s="45">
        <f>IF(L90="","",SUM(K90:L90))</f>
        <v>40</v>
      </c>
      <c r="N90" s="33" t="str">
        <f>IF(VLOOKUP($B90,'S 2 H BRUT'!$B$6:$H$165,7,FALSE)="","",(VLOOKUP($B90,'S 2 H BRUT'!$B$6:$H$165,7,FALSE)))</f>
        <v/>
      </c>
      <c r="O90" s="33" t="str">
        <f>IF(VLOOKUP($B90,'S 2 H NET'!$B$6:$H$165,7,FALSE)="","",(VLOOKUP($B90,'S 2 H NET'!$B$6:$H$165,7,FALSE)))</f>
        <v/>
      </c>
      <c r="P90" s="45" t="str">
        <f>IF(O90="","",SUM(N90:O90))</f>
        <v/>
      </c>
      <c r="Q90" s="33">
        <f>IF(VLOOKUP($B90,'S 2 H BRUT'!$B$6:$J$165,8,FALSE)="","",(VLOOKUP($B90,'S 2 H BRUT'!$B$6:$J$165,8,FALSE)))</f>
        <v>10</v>
      </c>
      <c r="R90" s="33">
        <f>IF(VLOOKUP($B90,'S 2 H NET'!$B$6:$J$165,8,FALSE)="","",(VLOOKUP($B90,'S 2 H NET'!$B$6:$J$165,8,FALSE)))</f>
        <v>28</v>
      </c>
      <c r="S90" s="45">
        <f>IF(R90="","",SUM(Q90:R90))</f>
        <v>38</v>
      </c>
      <c r="T90" s="33">
        <f>IF(VLOOKUP($B90,'S 2 H BRUT'!$B$6:$J$165,9,FALSE)="","",(VLOOKUP($B90,'S 2 H BRUT'!$B$6:$J$165,9,FALSE)))</f>
        <v>4</v>
      </c>
      <c r="U90" s="33">
        <f>IF(VLOOKUP($B90,'S 2 H NET'!$B$6:$J$165,9,FALSE)="","",(VLOOKUP($B90,'S 2 H NET'!$B$6:$J$165,9,FALSE)))</f>
        <v>16</v>
      </c>
      <c r="V90" s="45">
        <f>IF(U90="","",SUM(T90:U90))</f>
        <v>20</v>
      </c>
      <c r="W90" s="33" t="str">
        <f>IF(VLOOKUP($B90,'S 2 H BRUT'!$B$6:$M$165,10,FALSE)="","",(VLOOKUP($B90,'S 2 H BRUT'!$B$6:$M$165,10,FALSE)))</f>
        <v/>
      </c>
      <c r="X90" s="33" t="str">
        <f>IF(VLOOKUP($B90,'S 2 H NET'!$B$6:$M$165,10,FALSE)="","",(VLOOKUP($B90,'S 2 H NET'!$B$6:$M$165,10,FALSE)))</f>
        <v/>
      </c>
      <c r="Y90" s="45" t="str">
        <f>IF(X90="","",SUM(W90:X90))</f>
        <v/>
      </c>
      <c r="Z90" s="33">
        <f>IF(VLOOKUP($B90,'S 2 H BRUT'!$B$6:$L$165,11,FALSE)="","",(VLOOKUP($B90,'S 2 H BRUT'!$B$6:$L$165,11,FALSE)))</f>
        <v>6</v>
      </c>
      <c r="AA90" s="33">
        <f>IF(VLOOKUP($B90,'S 2 H NET'!$B$6:$L$165,11,FALSE)="","",(VLOOKUP($B90,'S 2 H NET'!$B$6:$L$165,11,FALSE)))</f>
        <v>21</v>
      </c>
      <c r="AB90" s="45">
        <f>IF(AA90="","",SUM(Z90:AA90))</f>
        <v>27</v>
      </c>
      <c r="AC90" s="33" t="str">
        <f>IF(VLOOKUP($B90,'S 2 H BRUT'!$B$6:$M$165,12,FALSE)="","",(VLOOKUP($B90,'S 2 H BRUT'!$B$6:$M$165,12,FALSE)))</f>
        <v/>
      </c>
      <c r="AD90" s="33" t="str">
        <f>IF(VLOOKUP($B90,'S 2 H NET'!$B$6:$M$165,12,FALSE)="","",(VLOOKUP($B90,'S 2 H NET'!$B$6:$M$165,12,FALSE)))</f>
        <v/>
      </c>
      <c r="AE90" s="45" t="str">
        <f>IF(AD90="","",SUM(AC90:AD90))</f>
        <v/>
      </c>
      <c r="AF90" s="33" t="str">
        <f>IF(VLOOKUP($B90,'S 2 H BRUT'!$B$6:$N$165,13,FALSE)="","",(VLOOKUP($B90,'S 2 H BRUT'!$B$6:$N$165,13,FALSE)))</f>
        <v/>
      </c>
      <c r="AG90" s="33" t="str">
        <f>IF(VLOOKUP($B90,'S 2 H NET'!$B$6:$N$165,13,FALSE)="","",(VLOOKUP($B90,'S 2 H NET'!$B$6:$N$165,13,FALSE)))</f>
        <v/>
      </c>
      <c r="AH90" s="45" t="str">
        <f>IF(AG90="","",SUM(AF90:AG90))</f>
        <v/>
      </c>
      <c r="AI90" s="45">
        <f>SUM(G90,J90,M90,P90,S90,V90,Y90,AB90,AE90,AH90)</f>
        <v>125</v>
      </c>
      <c r="AJ90" s="46">
        <f>+COUNT(G90,J90,M90,P90,S90,V90,Y90,AB90,AE90,AH90)</f>
        <v>4</v>
      </c>
      <c r="AK90" s="46">
        <f>IF(AJ90&lt;6,0,+SMALL(($G90,$J90,$M90,$P90,$S90,$V90,$Y90,$AB90,$AE90,$AH90),1))</f>
        <v>0</v>
      </c>
      <c r="AL90" s="46">
        <f>IF(AJ90&lt;7,0,+SMALL(($G90,$J90,$M90,$P90,$S90,$V90,$Y90,$AB90,$AE90,$AH90),2))</f>
        <v>0</v>
      </c>
      <c r="AM90" s="46">
        <f>IF(AJ90&lt;8,0,+SMALL(($G90,$J90,$M90,$P90,$S90,$V90,$Y90,$AB90,$AE90,$AH90),3))</f>
        <v>0</v>
      </c>
      <c r="AN90" s="46">
        <f>IF(AJ90&lt;9,0,+SMALL(($G90,$J90,$M90,$P90,$S90,$V90,$Y90,$AB90,$AE90,$AH90),4))</f>
        <v>0</v>
      </c>
      <c r="AO90" s="46">
        <f>AI90-AK90-AL90-AM90-AN90</f>
        <v>125</v>
      </c>
      <c r="AP90" s="17">
        <f>RANK(AO90,$AO$6:$AO$165,0)</f>
        <v>85</v>
      </c>
    </row>
    <row r="91" spans="2:42" ht="14.4">
      <c r="B91" s="89" t="s">
        <v>241</v>
      </c>
      <c r="C91" s="33"/>
      <c r="D91" s="62" t="s">
        <v>14</v>
      </c>
      <c r="E91" s="33" t="str">
        <f>IF(VLOOKUP($B91,'S 2 H BRUT'!$B$6:$E$165,4,FALSE)="","",(VLOOKUP($B91,'S 2 H BRUT'!$B$6:$E$165,4,FALSE)))</f>
        <v/>
      </c>
      <c r="F91" s="33" t="str">
        <f>IF(VLOOKUP($B91,'S 2 H NET'!$B$6:E$165,4,FALSE)="","",(VLOOKUP($B91,'S 2 H NET'!$B$6:$E$165,4,FALSE)))</f>
        <v/>
      </c>
      <c r="G91" s="45" t="str">
        <f>IF(F91="","",SUM(E91:F91))</f>
        <v/>
      </c>
      <c r="H91" s="33">
        <f>IF(VLOOKUP($B91,'S 2 H BRUT'!$B$6:$F$165,5,FALSE)="","",(VLOOKUP($B91,'S 2 H BRUT'!$B$6:$F$165,5,FALSE)))</f>
        <v>16</v>
      </c>
      <c r="I91" s="33">
        <f>IF(VLOOKUP($B91,'S 2 H NET'!$B$6:$F$165,5,FALSE)="","",(VLOOKUP($B91,'S 2 H NET'!$B$6:$F$165,5,FALSE)))</f>
        <v>30</v>
      </c>
      <c r="J91" s="45">
        <f>IF(I91="","",SUM(H91:I91))</f>
        <v>46</v>
      </c>
      <c r="K91" s="33" t="str">
        <f>IF(VLOOKUP($B91,'S 2 H BRUT'!$B$6:$G$165,6,FALSE)="","",(VLOOKUP($B91,'S 2 H BRUT'!$B$6:$G$165,6,FALSE)))</f>
        <v/>
      </c>
      <c r="L91" s="33" t="str">
        <f>IF(VLOOKUP($B91,'S 2 H NET'!$B$6:$G$165,6,FALSE)="","",(VLOOKUP($B91,'S 2 H NET'!$B$6:$G$165,6,FALSE)))</f>
        <v/>
      </c>
      <c r="M91" s="45" t="str">
        <f>IF(L91="","",SUM(K91:L91))</f>
        <v/>
      </c>
      <c r="N91" s="33">
        <f>IF(VLOOKUP($B91,'S 2 H BRUT'!$B$6:$H$165,7,FALSE)="","",(VLOOKUP($B91,'S 2 H BRUT'!$B$6:$H$165,7,FALSE)))</f>
        <v>12</v>
      </c>
      <c r="O91" s="33">
        <f>IF(VLOOKUP($B91,'S 2 H NET'!$B$6:$H$165,7,FALSE)="","",(VLOOKUP($B91,'S 2 H NET'!$B$6:$H$165,7,FALSE)))</f>
        <v>26</v>
      </c>
      <c r="P91" s="45">
        <f>IF(O91="","",SUM(N91:O91))</f>
        <v>38</v>
      </c>
      <c r="Q91" s="33" t="str">
        <f>IF(VLOOKUP($B91,'S 2 H BRUT'!$B$6:$J$165,8,FALSE)="","",(VLOOKUP($B91,'S 2 H BRUT'!$B$6:$J$165,8,FALSE)))</f>
        <v/>
      </c>
      <c r="R91" s="33" t="str">
        <f>IF(VLOOKUP($B91,'S 2 H NET'!$B$6:$J$165,8,FALSE)="","",(VLOOKUP($B91,'S 2 H NET'!$B$6:$J$165,8,FALSE)))</f>
        <v/>
      </c>
      <c r="S91" s="45" t="str">
        <f>IF(R91="","",SUM(Q91:R91))</f>
        <v/>
      </c>
      <c r="T91" s="33" t="str">
        <f>IF(VLOOKUP($B91,'S 2 H BRUT'!$B$6:$J$165,9,FALSE)="","",(VLOOKUP($B91,'S 2 H BRUT'!$B$6:$J$165,9,FALSE)))</f>
        <v/>
      </c>
      <c r="U91" s="33" t="str">
        <f>IF(VLOOKUP($B91,'S 2 H NET'!$B$6:$J$165,9,FALSE)="","",(VLOOKUP($B91,'S 2 H NET'!$B$6:$J$165,9,FALSE)))</f>
        <v/>
      </c>
      <c r="V91" s="45" t="str">
        <f>IF(U91="","",SUM(T91:U91))</f>
        <v/>
      </c>
      <c r="W91" s="33" t="str">
        <f>IF(VLOOKUP($B91,'S 2 H BRUT'!$B$6:$M$165,10,FALSE)="","",(VLOOKUP($B91,'S 2 H BRUT'!$B$6:$M$165,10,FALSE)))</f>
        <v/>
      </c>
      <c r="X91" s="33" t="str">
        <f>IF(VLOOKUP($B91,'S 2 H NET'!$B$6:$M$165,10,FALSE)="","",(VLOOKUP($B91,'S 2 H NET'!$B$6:$M$165,10,FALSE)))</f>
        <v/>
      </c>
      <c r="Y91" s="45" t="str">
        <f>IF(X91="","",SUM(W91:X91))</f>
        <v/>
      </c>
      <c r="Z91" s="33" t="str">
        <f>IF(VLOOKUP($B91,'S 2 H BRUT'!$B$6:$L$165,11,FALSE)="","",(VLOOKUP($B91,'S 2 H BRUT'!$B$6:$L$165,11,FALSE)))</f>
        <v/>
      </c>
      <c r="AA91" s="33" t="str">
        <f>IF(VLOOKUP($B91,'S 2 H NET'!$B$6:$L$165,11,FALSE)="","",(VLOOKUP($B91,'S 2 H NET'!$B$6:$L$165,11,FALSE)))</f>
        <v/>
      </c>
      <c r="AB91" s="45" t="str">
        <f>IF(AA91="","",SUM(Z91:AA91))</f>
        <v/>
      </c>
      <c r="AC91" s="33">
        <f>IF(VLOOKUP($B91,'S 2 H BRUT'!$B$6:$M$165,12,FALSE)="","",(VLOOKUP($B91,'S 2 H BRUT'!$B$6:$M$165,12,FALSE)))</f>
        <v>14</v>
      </c>
      <c r="AD91" s="33">
        <f>IF(VLOOKUP($B91,'S 2 H NET'!$B$6:$M$165,12,FALSE)="","",(VLOOKUP($B91,'S 2 H NET'!$B$6:$M$165,12,FALSE)))</f>
        <v>24</v>
      </c>
      <c r="AE91" s="45">
        <f>IF(AD91="","",SUM(AC91:AD91))</f>
        <v>38</v>
      </c>
      <c r="AF91" s="33" t="str">
        <f>IF(VLOOKUP($B91,'S 2 H BRUT'!$B$6:$N$165,13,FALSE)="","",(VLOOKUP($B91,'S 2 H BRUT'!$B$6:$N$165,13,FALSE)))</f>
        <v/>
      </c>
      <c r="AG91" s="33" t="str">
        <f>IF(VLOOKUP($B91,'S 2 H NET'!$B$6:$N$165,13,FALSE)="","",(VLOOKUP($B91,'S 2 H NET'!$B$6:$N$165,13,FALSE)))</f>
        <v/>
      </c>
      <c r="AH91" s="45" t="str">
        <f>IF(AG91="","",SUM(AF91:AG91))</f>
        <v/>
      </c>
      <c r="AI91" s="45">
        <f>SUM(G91,J91,M91,P91,S91,V91,Y91,AB91,AE91,AH91)</f>
        <v>122</v>
      </c>
      <c r="AJ91" s="46">
        <f>+COUNT(G91,J91,M91,P91,S91,V91,Y91,AB91,AE91,AH91)</f>
        <v>3</v>
      </c>
      <c r="AK91" s="46">
        <f>IF(AJ91&lt;6,0,+SMALL(($G91,$J91,$M91,$P91,$S91,$V91,$Y91,$AB91,$AE91,$AH91),1))</f>
        <v>0</v>
      </c>
      <c r="AL91" s="46">
        <f>IF(AJ91&lt;7,0,+SMALL(($G91,$J91,$M91,$P91,$S91,$V91,$Y91,$AB91,$AE91,$AH91),2))</f>
        <v>0</v>
      </c>
      <c r="AM91" s="46">
        <f>IF(AJ91&lt;8,0,+SMALL(($G91,$J91,$M91,$P91,$S91,$V91,$Y91,$AB91,$AE91,$AH91),3))</f>
        <v>0</v>
      </c>
      <c r="AN91" s="46">
        <f>IF(AJ91&lt;9,0,+SMALL(($G91,$J91,$M91,$P91,$S91,$V91,$Y91,$AB91,$AE91,$AH91),4))</f>
        <v>0</v>
      </c>
      <c r="AO91" s="46">
        <f>AI91-AK91-AL91-AM91-AN91</f>
        <v>122</v>
      </c>
      <c r="AP91" s="17">
        <f>RANK(AO91,$AO$6:$AO$165,0)</f>
        <v>86</v>
      </c>
    </row>
    <row r="92" spans="2:42" ht="14.4">
      <c r="B92" s="89" t="s">
        <v>245</v>
      </c>
      <c r="C92" s="43"/>
      <c r="D92" s="61" t="s">
        <v>81</v>
      </c>
      <c r="E92" s="33">
        <f>IF(VLOOKUP($B92,'S 2 H BRUT'!$B$6:$E$165,4,FALSE)="","",(VLOOKUP($B92,'S 2 H BRUT'!$B$6:$E$165,4,FALSE)))</f>
        <v>9</v>
      </c>
      <c r="F92" s="33">
        <f>IF(VLOOKUP($B92,'S 2 H NET'!$B$6:E$165,4,FALSE)="","",(VLOOKUP($B92,'S 2 H NET'!$B$6:$E$165,4,FALSE)))</f>
        <v>29</v>
      </c>
      <c r="G92" s="45">
        <f>IF(F92="","",SUM(E92:F92))</f>
        <v>38</v>
      </c>
      <c r="H92" s="33" t="str">
        <f>IF(VLOOKUP($B92,'S 2 H BRUT'!$B$6:$F$165,5,FALSE)="","",(VLOOKUP($B92,'S 2 H BRUT'!$B$6:$F$165,5,FALSE)))</f>
        <v/>
      </c>
      <c r="I92" s="33" t="str">
        <f>IF(VLOOKUP($B92,'S 2 H NET'!$B$6:$F$165,5,FALSE)="","",(VLOOKUP($B92,'S 2 H NET'!$B$6:$F$165,5,FALSE)))</f>
        <v/>
      </c>
      <c r="J92" s="45" t="str">
        <f>IF(I92="","",SUM(H92:I92))</f>
        <v/>
      </c>
      <c r="K92" s="33" t="str">
        <f>IF(VLOOKUP($B92,'S 2 H BRUT'!$B$6:$G$165,6,FALSE)="","",(VLOOKUP($B92,'S 2 H BRUT'!$B$6:$G$165,6,FALSE)))</f>
        <v/>
      </c>
      <c r="L92" s="33" t="str">
        <f>IF(VLOOKUP($B92,'S 2 H NET'!$B$6:$G$165,6,FALSE)="","",(VLOOKUP($B92,'S 2 H NET'!$B$6:$G$165,6,FALSE)))</f>
        <v/>
      </c>
      <c r="M92" s="45" t="str">
        <f>IF(L92="","",SUM(K92:L92))</f>
        <v/>
      </c>
      <c r="N92" s="33" t="str">
        <f>IF(VLOOKUP($B92,'S 2 H BRUT'!$B$6:$H$165,7,FALSE)="","",(VLOOKUP($B92,'S 2 H BRUT'!$B$6:$H$165,7,FALSE)))</f>
        <v/>
      </c>
      <c r="O92" s="33" t="str">
        <f>IF(VLOOKUP($B92,'S 2 H NET'!$B$6:$H$165,7,FALSE)="","",(VLOOKUP($B92,'S 2 H NET'!$B$6:$H$165,7,FALSE)))</f>
        <v/>
      </c>
      <c r="P92" s="45" t="str">
        <f>IF(O92="","",SUM(N92:O92))</f>
        <v/>
      </c>
      <c r="Q92" s="33" t="str">
        <f>IF(VLOOKUP($B92,'S 2 H BRUT'!$B$6:$J$165,8,FALSE)="","",(VLOOKUP($B92,'S 2 H BRUT'!$B$6:$J$165,8,FALSE)))</f>
        <v/>
      </c>
      <c r="R92" s="33" t="str">
        <f>IF(VLOOKUP($B92,'S 2 H NET'!$B$6:$J$165,8,FALSE)="","",(VLOOKUP($B92,'S 2 H NET'!$B$6:$J$165,8,FALSE)))</f>
        <v/>
      </c>
      <c r="S92" s="45" t="str">
        <f>IF(R92="","",SUM(Q92:R92))</f>
        <v/>
      </c>
      <c r="T92" s="33">
        <f>IF(VLOOKUP($B92,'S 2 H BRUT'!$B$6:$J$165,9,FALSE)="","",(VLOOKUP($B92,'S 2 H BRUT'!$B$6:$J$165,9,FALSE)))</f>
        <v>9</v>
      </c>
      <c r="U92" s="33">
        <f>IF(VLOOKUP($B92,'S 2 H NET'!$B$6:$J$165,9,FALSE)="","",(VLOOKUP($B92,'S 2 H NET'!$B$6:$J$165,9,FALSE)))</f>
        <v>28</v>
      </c>
      <c r="V92" s="45">
        <f>IF(U92="","",SUM(T92:U92))</f>
        <v>37</v>
      </c>
      <c r="W92" s="33">
        <f>IF(VLOOKUP($B92,'S 2 H BRUT'!$B$6:$M$165,10,FALSE)="","",(VLOOKUP($B92,'S 2 H BRUT'!$B$6:$M$165,10,FALSE)))</f>
        <v>15</v>
      </c>
      <c r="X92" s="33">
        <f>IF(VLOOKUP($B92,'S 2 H NET'!$B$6:$M$165,10,FALSE)="","",(VLOOKUP($B92,'S 2 H NET'!$B$6:$M$165,10,FALSE)))</f>
        <v>32</v>
      </c>
      <c r="Y92" s="45">
        <f>IF(X92="","",SUM(W92:X92))</f>
        <v>47</v>
      </c>
      <c r="Z92" s="33" t="str">
        <f>IF(VLOOKUP($B92,'S 2 H BRUT'!$B$6:$L$165,11,FALSE)="","",(VLOOKUP($B92,'S 2 H BRUT'!$B$6:$L$165,11,FALSE)))</f>
        <v/>
      </c>
      <c r="AA92" s="33" t="str">
        <f>IF(VLOOKUP($B92,'S 2 H NET'!$B$6:$L$165,11,FALSE)="","",(VLOOKUP($B92,'S 2 H NET'!$B$6:$L$165,11,FALSE)))</f>
        <v/>
      </c>
      <c r="AB92" s="45" t="str">
        <f>IF(AA92="","",SUM(Z92:AA92))</f>
        <v/>
      </c>
      <c r="AC92" s="33" t="str">
        <f>IF(VLOOKUP($B92,'S 2 H BRUT'!$B$6:$M$165,12,FALSE)="","",(VLOOKUP($B92,'S 2 H BRUT'!$B$6:$M$165,12,FALSE)))</f>
        <v/>
      </c>
      <c r="AD92" s="33" t="str">
        <f>IF(VLOOKUP($B92,'S 2 H NET'!$B$6:$M$165,12,FALSE)="","",(VLOOKUP($B92,'S 2 H NET'!$B$6:$M$165,12,FALSE)))</f>
        <v/>
      </c>
      <c r="AE92" s="45" t="str">
        <f>IF(AD92="","",SUM(AC92:AD92))</f>
        <v/>
      </c>
      <c r="AF92" s="33" t="str">
        <f>IF(VLOOKUP($B92,'S 2 H BRUT'!$B$6:$N$165,13,FALSE)="","",(VLOOKUP($B92,'S 2 H BRUT'!$B$6:$N$165,13,FALSE)))</f>
        <v/>
      </c>
      <c r="AG92" s="33" t="str">
        <f>IF(VLOOKUP($B92,'S 2 H NET'!$B$6:$N$165,13,FALSE)="","",(VLOOKUP($B92,'S 2 H NET'!$B$6:$N$165,13,FALSE)))</f>
        <v/>
      </c>
      <c r="AH92" s="45" t="str">
        <f>IF(AG92="","",SUM(AF92:AG92))</f>
        <v/>
      </c>
      <c r="AI92" s="45">
        <f>SUM(G92,J92,M92,P92,S92,V92,Y92,AB92,AE92,AH92)</f>
        <v>122</v>
      </c>
      <c r="AJ92" s="46">
        <f>+COUNT(G92,J92,M92,P92,S92,V92,Y92,AB92,AE92,AH92)</f>
        <v>3</v>
      </c>
      <c r="AK92" s="46">
        <f>IF(AJ92&lt;6,0,+SMALL(($G92,$J92,$M92,$P92,$S92,$V92,$Y92,$AB92,$AE92,$AH92),1))</f>
        <v>0</v>
      </c>
      <c r="AL92" s="46">
        <f>IF(AJ92&lt;7,0,+SMALL(($G92,$J92,$M92,$P92,$S92,$V92,$Y92,$AB92,$AE92,$AH92),2))</f>
        <v>0</v>
      </c>
      <c r="AM92" s="46">
        <f>IF(AJ92&lt;8,0,+SMALL(($G92,$J92,$M92,$P92,$S92,$V92,$Y92,$AB92,$AE92,$AH92),3))</f>
        <v>0</v>
      </c>
      <c r="AN92" s="46">
        <f>IF(AJ92&lt;9,0,+SMALL(($G92,$J92,$M92,$P92,$S92,$V92,$Y92,$AB92,$AE92,$AH92),4))</f>
        <v>0</v>
      </c>
      <c r="AO92" s="46">
        <f>AI92-AK92-AL92-AM92-AN92</f>
        <v>122</v>
      </c>
      <c r="AP92" s="17">
        <f>RANK(AO92,$AO$6:$AO$165,0)</f>
        <v>86</v>
      </c>
    </row>
    <row r="93" spans="2:42" ht="14.4">
      <c r="B93" s="42" t="s">
        <v>348</v>
      </c>
      <c r="C93" s="33"/>
      <c r="D93" s="158" t="s">
        <v>334</v>
      </c>
      <c r="E93" s="33" t="str">
        <f>IF(VLOOKUP($B93,'S 2 H BRUT'!$B$6:$E$165,4,FALSE)="","",(VLOOKUP($B93,'S 2 H BRUT'!$B$6:$E$165,4,FALSE)))</f>
        <v/>
      </c>
      <c r="F93" s="33" t="str">
        <f>IF(VLOOKUP($B93,'S 2 H NET'!$B$6:E$165,4,FALSE)="","",(VLOOKUP($B93,'S 2 H NET'!$B$6:$E$165,4,FALSE)))</f>
        <v/>
      </c>
      <c r="G93" s="45" t="str">
        <f>IF(F93="","",SUM(E93:F93))</f>
        <v/>
      </c>
      <c r="H93" s="33">
        <f>IF(VLOOKUP($B93,'S 2 H BRUT'!$B$6:$F$165,5,FALSE)="","",(VLOOKUP($B93,'S 2 H BRUT'!$B$6:$F$165,5,FALSE)))</f>
        <v>2</v>
      </c>
      <c r="I93" s="33">
        <f>IF(VLOOKUP($B93,'S 2 H NET'!$B$6:$F$165,5,FALSE)="","",(VLOOKUP($B93,'S 2 H NET'!$B$6:$F$165,5,FALSE)))</f>
        <v>26</v>
      </c>
      <c r="J93" s="45">
        <f>IF(I93="","",SUM(H93:I93))</f>
        <v>28</v>
      </c>
      <c r="K93" s="33">
        <f>IF(VLOOKUP($B93,'S 2 H BRUT'!$B$6:$G$165,6,FALSE)="","",(VLOOKUP($B93,'S 2 H BRUT'!$B$6:$G$165,6,FALSE)))</f>
        <v>11</v>
      </c>
      <c r="L93" s="33">
        <f>IF(VLOOKUP($B93,'S 2 H NET'!$B$6:$G$165,6,FALSE)="","",(VLOOKUP($B93,'S 2 H NET'!$B$6:$G$165,6,FALSE)))</f>
        <v>38</v>
      </c>
      <c r="M93" s="45">
        <f>IF(L93="","",SUM(K93:L93))</f>
        <v>49</v>
      </c>
      <c r="N93" s="33" t="str">
        <f>IF(VLOOKUP($B93,'S 2 H BRUT'!$B$6:$H$165,7,FALSE)="","",(VLOOKUP($B93,'S 2 H BRUT'!$B$6:$H$165,7,FALSE)))</f>
        <v/>
      </c>
      <c r="O93" s="33" t="str">
        <f>IF(VLOOKUP($B93,'S 2 H NET'!$B$6:$H$165,7,FALSE)="","",(VLOOKUP($B93,'S 2 H NET'!$B$6:$H$165,7,FALSE)))</f>
        <v/>
      </c>
      <c r="P93" s="45" t="str">
        <f>IF(O93="","",SUM(N93:O93))</f>
        <v/>
      </c>
      <c r="Q93" s="33" t="str">
        <f>IF(VLOOKUP($B93,'S 2 H BRUT'!$B$6:$J$165,8,FALSE)="","",(VLOOKUP($B93,'S 2 H BRUT'!$B$6:$J$165,8,FALSE)))</f>
        <v/>
      </c>
      <c r="R93" s="33" t="str">
        <f>IF(VLOOKUP($B93,'S 2 H NET'!$B$6:$J$165,8,FALSE)="","",(VLOOKUP($B93,'S 2 H NET'!$B$6:$J$165,8,FALSE)))</f>
        <v/>
      </c>
      <c r="S93" s="45" t="str">
        <f>IF(R93="","",SUM(Q93:R93))</f>
        <v/>
      </c>
      <c r="T93" s="33" t="str">
        <f>IF(VLOOKUP($B93,'S 2 H BRUT'!$B$6:$J$165,9,FALSE)="","",(VLOOKUP($B93,'S 2 H BRUT'!$B$6:$J$165,9,FALSE)))</f>
        <v/>
      </c>
      <c r="U93" s="33" t="str">
        <f>IF(VLOOKUP($B93,'S 2 H NET'!$B$6:$J$165,9,FALSE)="","",(VLOOKUP($B93,'S 2 H NET'!$B$6:$J$165,9,FALSE)))</f>
        <v/>
      </c>
      <c r="V93" s="45" t="str">
        <f>IF(U93="","",SUM(T93:U93))</f>
        <v/>
      </c>
      <c r="W93" s="33">
        <f>IF(VLOOKUP($B93,'S 2 H BRUT'!$B$6:$M$165,10,FALSE)="","",(VLOOKUP($B93,'S 2 H BRUT'!$B$6:$M$165,10,FALSE)))</f>
        <v>9</v>
      </c>
      <c r="X93" s="33">
        <f>IF(VLOOKUP($B93,'S 2 H NET'!$B$6:$M$165,10,FALSE)="","",(VLOOKUP($B93,'S 2 H NET'!$B$6:$M$165,10,FALSE)))</f>
        <v>30</v>
      </c>
      <c r="Y93" s="45">
        <f>IF(X93="","",SUM(W93:X93))</f>
        <v>39</v>
      </c>
      <c r="Z93" s="33" t="str">
        <f>IF(VLOOKUP($B93,'S 2 H BRUT'!$B$6:$L$165,11,FALSE)="","",(VLOOKUP($B93,'S 2 H BRUT'!$B$6:$L$165,11,FALSE)))</f>
        <v/>
      </c>
      <c r="AA93" s="33" t="str">
        <f>IF(VLOOKUP($B93,'S 2 H NET'!$B$6:$L$165,11,FALSE)="","",(VLOOKUP($B93,'S 2 H NET'!$B$6:$L$165,11,FALSE)))</f>
        <v/>
      </c>
      <c r="AB93" s="45" t="str">
        <f>IF(AA93="","",SUM(Z93:AA93))</f>
        <v/>
      </c>
      <c r="AC93" s="33" t="str">
        <f>IF(VLOOKUP($B93,'S 2 H BRUT'!$B$6:$M$165,12,FALSE)="","",(VLOOKUP($B93,'S 2 H BRUT'!$B$6:$M$165,12,FALSE)))</f>
        <v/>
      </c>
      <c r="AD93" s="33" t="str">
        <f>IF(VLOOKUP($B93,'S 2 H NET'!$B$6:$M$165,12,FALSE)="","",(VLOOKUP($B93,'S 2 H NET'!$B$6:$M$165,12,FALSE)))</f>
        <v/>
      </c>
      <c r="AE93" s="45" t="str">
        <f>IF(AD93="","",SUM(AC93:AD93))</f>
        <v/>
      </c>
      <c r="AF93" s="33" t="str">
        <f>IF(VLOOKUP($B93,'S 2 H BRUT'!$B$6:$N$165,13,FALSE)="","",(VLOOKUP($B93,'S 2 H BRUT'!$B$6:$N$165,13,FALSE)))</f>
        <v/>
      </c>
      <c r="AG93" s="33" t="str">
        <f>IF(VLOOKUP($B93,'S 2 H NET'!$B$6:$N$165,13,FALSE)="","",(VLOOKUP($B93,'S 2 H NET'!$B$6:$N$165,13,FALSE)))</f>
        <v/>
      </c>
      <c r="AH93" s="45" t="str">
        <f>IF(AG93="","",SUM(AF93:AG93))</f>
        <v/>
      </c>
      <c r="AI93" s="45">
        <f>SUM(G93,J93,M93,P93,S93,V93,Y93,AB93,AE93,AH93)</f>
        <v>116</v>
      </c>
      <c r="AJ93" s="46">
        <f>+COUNT(G93,J93,M93,P93,S93,V93,Y93,AB93,AE93,AH93)</f>
        <v>3</v>
      </c>
      <c r="AK93" s="46">
        <f>IF(AJ93&lt;6,0,+SMALL(($G93,$J93,$M93,$P93,$S93,$V93,$Y93,$AB93,$AE93,$AH93),1))</f>
        <v>0</v>
      </c>
      <c r="AL93" s="46">
        <f>IF(AJ93&lt;7,0,+SMALL(($G93,$J93,$M93,$P93,$S93,$V93,$Y93,$AB93,$AE93,$AH93),2))</f>
        <v>0</v>
      </c>
      <c r="AM93" s="46">
        <f>IF(AJ93&lt;8,0,+SMALL(($G93,$J93,$M93,$P93,$S93,$V93,$Y93,$AB93,$AE93,$AH93),3))</f>
        <v>0</v>
      </c>
      <c r="AN93" s="46">
        <f>IF(AJ93&lt;9,0,+SMALL(($G93,$J93,$M93,$P93,$S93,$V93,$Y93,$AB93,$AE93,$AH93),4))</f>
        <v>0</v>
      </c>
      <c r="AO93" s="46">
        <f>AI93-AK93-AL93-AM93-AN93</f>
        <v>116</v>
      </c>
      <c r="AP93" s="17">
        <f>RANK(AO93,$AO$6:$AO$165,0)</f>
        <v>88</v>
      </c>
    </row>
    <row r="94" spans="2:42" ht="14.4">
      <c r="B94" s="42" t="s">
        <v>226</v>
      </c>
      <c r="C94" s="43"/>
      <c r="D94" s="61" t="s">
        <v>81</v>
      </c>
      <c r="E94" s="33">
        <f>IF(VLOOKUP($B94,'S 2 H BRUT'!$B$6:$E$165,4,FALSE)="","",(VLOOKUP($B94,'S 2 H BRUT'!$B$6:$E$165,4,FALSE)))</f>
        <v>22</v>
      </c>
      <c r="F94" s="33">
        <f>IF(VLOOKUP($B94,'S 2 H NET'!$B$6:E$165,4,FALSE)="","",(VLOOKUP($B94,'S 2 H NET'!$B$6:$E$165,4,FALSE)))</f>
        <v>35</v>
      </c>
      <c r="G94" s="45">
        <f>IF(F94="","",SUM(E94:F94))</f>
        <v>57</v>
      </c>
      <c r="H94" s="33" t="str">
        <f>IF(VLOOKUP($B94,'S 2 H BRUT'!$B$6:$F$165,5,FALSE)="","",(VLOOKUP($B94,'S 2 H BRUT'!$B$6:$F$165,5,FALSE)))</f>
        <v/>
      </c>
      <c r="I94" s="33" t="str">
        <f>IF(VLOOKUP($B94,'S 2 H NET'!$B$6:$F$165,5,FALSE)="","",(VLOOKUP($B94,'S 2 H NET'!$B$6:$F$165,5,FALSE)))</f>
        <v/>
      </c>
      <c r="J94" s="45" t="str">
        <f>IF(I94="","",SUM(H94:I94))</f>
        <v/>
      </c>
      <c r="K94" s="33" t="str">
        <f>IF(VLOOKUP($B94,'S 2 H BRUT'!$B$6:$G$165,6,FALSE)="","",(VLOOKUP($B94,'S 2 H BRUT'!$B$6:$G$165,6,FALSE)))</f>
        <v/>
      </c>
      <c r="L94" s="33" t="str">
        <f>IF(VLOOKUP($B94,'S 2 H NET'!$B$6:$G$165,6,FALSE)="","",(VLOOKUP($B94,'S 2 H NET'!$B$6:$G$165,6,FALSE)))</f>
        <v/>
      </c>
      <c r="M94" s="45" t="str">
        <f>IF(L94="","",SUM(K94:L94))</f>
        <v/>
      </c>
      <c r="N94" s="33" t="str">
        <f>IF(VLOOKUP($B94,'S 2 H BRUT'!$B$6:$H$165,7,FALSE)="","",(VLOOKUP($B94,'S 2 H BRUT'!$B$6:$H$165,7,FALSE)))</f>
        <v/>
      </c>
      <c r="O94" s="33" t="str">
        <f>IF(VLOOKUP($B94,'S 2 H NET'!$B$6:$H$165,7,FALSE)="","",(VLOOKUP($B94,'S 2 H NET'!$B$6:$H$165,7,FALSE)))</f>
        <v/>
      </c>
      <c r="P94" s="45" t="str">
        <f>IF(O94="","",SUM(N94:O94))</f>
        <v/>
      </c>
      <c r="Q94" s="33" t="str">
        <f>IF(VLOOKUP($B94,'S 2 H BRUT'!$B$6:$J$165,8,FALSE)="","",(VLOOKUP($B94,'S 2 H BRUT'!$B$6:$J$165,8,FALSE)))</f>
        <v/>
      </c>
      <c r="R94" s="33" t="str">
        <f>IF(VLOOKUP($B94,'S 2 H NET'!$B$6:$J$165,8,FALSE)="","",(VLOOKUP($B94,'S 2 H NET'!$B$6:$J$165,8,FALSE)))</f>
        <v/>
      </c>
      <c r="S94" s="45" t="str">
        <f>IF(R94="","",SUM(Q94:R94))</f>
        <v/>
      </c>
      <c r="T94" s="33">
        <f>IF(VLOOKUP($B94,'S 2 H BRUT'!$B$6:$J$165,9,FALSE)="","",(VLOOKUP($B94,'S 2 H BRUT'!$B$6:$J$165,9,FALSE)))</f>
        <v>20</v>
      </c>
      <c r="U94" s="33">
        <f>IF(VLOOKUP($B94,'S 2 H NET'!$B$6:$J$165,9,FALSE)="","",(VLOOKUP($B94,'S 2 H NET'!$B$6:$J$165,9,FALSE)))</f>
        <v>35</v>
      </c>
      <c r="V94" s="45">
        <f>IF(U94="","",SUM(T94:U94))</f>
        <v>55</v>
      </c>
      <c r="W94" s="33" t="str">
        <f>IF(VLOOKUP($B94,'S 2 H BRUT'!$B$6:$M$165,10,FALSE)="","",(VLOOKUP($B94,'S 2 H BRUT'!$B$6:$M$165,10,FALSE)))</f>
        <v/>
      </c>
      <c r="X94" s="33" t="str">
        <f>IF(VLOOKUP($B94,'S 2 H NET'!$B$6:$M$165,10,FALSE)="","",(VLOOKUP($B94,'S 2 H NET'!$B$6:$M$165,10,FALSE)))</f>
        <v/>
      </c>
      <c r="Y94" s="45" t="str">
        <f>IF(X94="","",SUM(W94:X94))</f>
        <v/>
      </c>
      <c r="Z94" s="33" t="str">
        <f>IF(VLOOKUP($B94,'S 2 H BRUT'!$B$6:$L$165,11,FALSE)="","",(VLOOKUP($B94,'S 2 H BRUT'!$B$6:$L$165,11,FALSE)))</f>
        <v/>
      </c>
      <c r="AA94" s="33" t="str">
        <f>IF(VLOOKUP($B94,'S 2 H NET'!$B$6:$L$165,11,FALSE)="","",(VLOOKUP($B94,'S 2 H NET'!$B$6:$L$165,11,FALSE)))</f>
        <v/>
      </c>
      <c r="AB94" s="45" t="str">
        <f>IF(AA94="","",SUM(Z94:AA94))</f>
        <v/>
      </c>
      <c r="AC94" s="33" t="str">
        <f>IF(VLOOKUP($B94,'S 2 H BRUT'!$B$6:$M$165,12,FALSE)="","",(VLOOKUP($B94,'S 2 H BRUT'!$B$6:$M$165,12,FALSE)))</f>
        <v/>
      </c>
      <c r="AD94" s="33" t="str">
        <f>IF(VLOOKUP($B94,'S 2 H NET'!$B$6:$M$165,12,FALSE)="","",(VLOOKUP($B94,'S 2 H NET'!$B$6:$M$165,12,FALSE)))</f>
        <v/>
      </c>
      <c r="AE94" s="45" t="str">
        <f>IF(AD94="","",SUM(AC94:AD94))</f>
        <v/>
      </c>
      <c r="AF94" s="33" t="str">
        <f>IF(VLOOKUP($B94,'S 2 H BRUT'!$B$6:$N$165,13,FALSE)="","",(VLOOKUP($B94,'S 2 H BRUT'!$B$6:$N$165,13,FALSE)))</f>
        <v/>
      </c>
      <c r="AG94" s="33" t="str">
        <f>IF(VLOOKUP($B94,'S 2 H NET'!$B$6:$N$165,13,FALSE)="","",(VLOOKUP($B94,'S 2 H NET'!$B$6:$N$165,13,FALSE)))</f>
        <v/>
      </c>
      <c r="AH94" s="45" t="str">
        <f>IF(AG94="","",SUM(AF94:AG94))</f>
        <v/>
      </c>
      <c r="AI94" s="45">
        <f>SUM(G94,J94,M94,P94,S94,V94,Y94,AB94,AE94,AH94)</f>
        <v>112</v>
      </c>
      <c r="AJ94" s="46">
        <f>+COUNT(G94,J94,M94,P94,S94,V94,Y94,AB94,AE94,AH94)</f>
        <v>2</v>
      </c>
      <c r="AK94" s="46">
        <f>IF(AJ94&lt;6,0,+SMALL(($G94,$J94,$M94,$P94,$S94,$V94,$Y94,$AB94,$AE94,$AH94),1))</f>
        <v>0</v>
      </c>
      <c r="AL94" s="46">
        <f>IF(AJ94&lt;7,0,+SMALL(($G94,$J94,$M94,$P94,$S94,$V94,$Y94,$AB94,$AE94,$AH94),2))</f>
        <v>0</v>
      </c>
      <c r="AM94" s="46">
        <f>IF(AJ94&lt;8,0,+SMALL(($G94,$J94,$M94,$P94,$S94,$V94,$Y94,$AB94,$AE94,$AH94),3))</f>
        <v>0</v>
      </c>
      <c r="AN94" s="46">
        <f>IF(AJ94&lt;9,0,+SMALL(($G94,$J94,$M94,$P94,$S94,$V94,$Y94,$AB94,$AE94,$AH94),4))</f>
        <v>0</v>
      </c>
      <c r="AO94" s="46">
        <f>AI94-AK94-AL94-AM94-AN94</f>
        <v>112</v>
      </c>
      <c r="AP94" s="17">
        <f>RANK(AO94,$AO$6:$AO$165,0)</f>
        <v>89</v>
      </c>
    </row>
    <row r="95" spans="2:42" ht="14.4">
      <c r="B95" s="42" t="s">
        <v>162</v>
      </c>
      <c r="C95" s="33"/>
      <c r="D95" s="39" t="s">
        <v>7</v>
      </c>
      <c r="E95" s="33" t="str">
        <f>IF(VLOOKUP($B95,'S 2 H BRUT'!$B$6:$E$165,4,FALSE)="","",(VLOOKUP($B95,'S 2 H BRUT'!$B$6:$E$165,4,FALSE)))</f>
        <v/>
      </c>
      <c r="F95" s="33" t="str">
        <f>IF(VLOOKUP($B95,'S 2 H NET'!$B$6:E$165,4,FALSE)="","",(VLOOKUP($B95,'S 2 H NET'!$B$6:$E$165,4,FALSE)))</f>
        <v/>
      </c>
      <c r="G95" s="45" t="str">
        <f>IF(F95="","",SUM(E95:F95))</f>
        <v/>
      </c>
      <c r="H95" s="33" t="str">
        <f>IF(VLOOKUP($B95,'S 2 H BRUT'!$B$6:$F$165,5,FALSE)="","",(VLOOKUP($B95,'S 2 H BRUT'!$B$6:$F$165,5,FALSE)))</f>
        <v/>
      </c>
      <c r="I95" s="33" t="str">
        <f>IF(VLOOKUP($B95,'S 2 H NET'!$B$6:$F$165,5,FALSE)="","",(VLOOKUP($B95,'S 2 H NET'!$B$6:$F$165,5,FALSE)))</f>
        <v/>
      </c>
      <c r="J95" s="45" t="str">
        <f>IF(I95="","",SUM(H95:I95))</f>
        <v/>
      </c>
      <c r="K95" s="33">
        <f>IF(VLOOKUP($B95,'S 2 H BRUT'!$B$6:$G$165,6,FALSE)="","",(VLOOKUP($B95,'S 2 H BRUT'!$B$6:$G$165,6,FALSE)))</f>
        <v>7</v>
      </c>
      <c r="L95" s="33">
        <f>IF(VLOOKUP($B95,'S 2 H NET'!$B$6:$G$165,6,FALSE)="","",(VLOOKUP($B95,'S 2 H NET'!$B$6:$G$165,6,FALSE)))</f>
        <v>28</v>
      </c>
      <c r="M95" s="45">
        <f>IF(L95="","",SUM(K95:L95))</f>
        <v>35</v>
      </c>
      <c r="N95" s="33" t="str">
        <f>IF(VLOOKUP($B95,'S 2 H BRUT'!$B$6:$H$165,7,FALSE)="","",(VLOOKUP($B95,'S 2 H BRUT'!$B$6:$H$165,7,FALSE)))</f>
        <v/>
      </c>
      <c r="O95" s="33" t="str">
        <f>IF(VLOOKUP($B95,'S 2 H NET'!$B$6:$H$165,7,FALSE)="","",(VLOOKUP($B95,'S 2 H NET'!$B$6:$H$165,7,FALSE)))</f>
        <v/>
      </c>
      <c r="P95" s="45" t="str">
        <f>IF(O95="","",SUM(N95:O95))</f>
        <v/>
      </c>
      <c r="Q95" s="33">
        <f>IF(VLOOKUP($B95,'S 2 H BRUT'!$B$6:$J$165,8,FALSE)="","",(VLOOKUP($B95,'S 2 H BRUT'!$B$6:$J$165,8,FALSE)))</f>
        <v>10</v>
      </c>
      <c r="R95" s="33">
        <f>IF(VLOOKUP($B95,'S 2 H NET'!$B$6:$J$165,8,FALSE)="","",(VLOOKUP($B95,'S 2 H NET'!$B$6:$J$165,8,FALSE)))</f>
        <v>31</v>
      </c>
      <c r="S95" s="45">
        <f>IF(R95="","",SUM(Q95:R95))</f>
        <v>41</v>
      </c>
      <c r="T95" s="33" t="str">
        <f>IF(VLOOKUP($B95,'S 2 H BRUT'!$B$6:$J$165,9,FALSE)="","",(VLOOKUP($B95,'S 2 H BRUT'!$B$6:$J$165,9,FALSE)))</f>
        <v/>
      </c>
      <c r="U95" s="33" t="str">
        <f>IF(VLOOKUP($B95,'S 2 H NET'!$B$6:$J$165,9,FALSE)="","",(VLOOKUP($B95,'S 2 H NET'!$B$6:$J$165,9,FALSE)))</f>
        <v/>
      </c>
      <c r="V95" s="45" t="str">
        <f>IF(U95="","",SUM(T95:U95))</f>
        <v/>
      </c>
      <c r="W95" s="33" t="str">
        <f>IF(VLOOKUP($B95,'S 2 H BRUT'!$B$6:$M$165,10,FALSE)="","",(VLOOKUP($B95,'S 2 H BRUT'!$B$6:$M$165,10,FALSE)))</f>
        <v/>
      </c>
      <c r="X95" s="33" t="str">
        <f>IF(VLOOKUP($B95,'S 2 H NET'!$B$6:$M$165,10,FALSE)="","",(VLOOKUP($B95,'S 2 H NET'!$B$6:$M$165,10,FALSE)))</f>
        <v/>
      </c>
      <c r="Y95" s="45" t="str">
        <f>IF(X95="","",SUM(W95:X95))</f>
        <v/>
      </c>
      <c r="Z95" s="33">
        <f>IF(VLOOKUP($B95,'S 2 H BRUT'!$B$6:$L$165,11,FALSE)="","",(VLOOKUP($B95,'S 2 H BRUT'!$B$6:$L$165,11,FALSE)))</f>
        <v>8</v>
      </c>
      <c r="AA95" s="33">
        <f>IF(VLOOKUP($B95,'S 2 H NET'!$B$6:$L$165,11,FALSE)="","",(VLOOKUP($B95,'S 2 H NET'!$B$6:$L$165,11,FALSE)))</f>
        <v>28</v>
      </c>
      <c r="AB95" s="45">
        <f>IF(AA95="","",SUM(Z95:AA95))</f>
        <v>36</v>
      </c>
      <c r="AC95" s="33" t="str">
        <f>IF(VLOOKUP($B95,'S 2 H BRUT'!$B$6:$M$165,12,FALSE)="","",(VLOOKUP($B95,'S 2 H BRUT'!$B$6:$M$165,12,FALSE)))</f>
        <v/>
      </c>
      <c r="AD95" s="33" t="str">
        <f>IF(VLOOKUP($B95,'S 2 H NET'!$B$6:$M$165,12,FALSE)="","",(VLOOKUP($B95,'S 2 H NET'!$B$6:$M$165,12,FALSE)))</f>
        <v/>
      </c>
      <c r="AE95" s="45" t="str">
        <f>IF(AD95="","",SUM(AC95:AD95))</f>
        <v/>
      </c>
      <c r="AF95" s="33" t="str">
        <f>IF(VLOOKUP($B95,'S 2 H BRUT'!$B$6:$N$165,13,FALSE)="","",(VLOOKUP($B95,'S 2 H BRUT'!$B$6:$N$165,13,FALSE)))</f>
        <v/>
      </c>
      <c r="AG95" s="33" t="str">
        <f>IF(VLOOKUP($B95,'S 2 H NET'!$B$6:$N$165,13,FALSE)="","",(VLOOKUP($B95,'S 2 H NET'!$B$6:$N$165,13,FALSE)))</f>
        <v/>
      </c>
      <c r="AH95" s="45" t="str">
        <f>IF(AG95="","",SUM(AF95:AG95))</f>
        <v/>
      </c>
      <c r="AI95" s="45">
        <f>SUM(G95,J95,M95,P95,S95,V95,Y95,AB95,AE95,AH95)</f>
        <v>112</v>
      </c>
      <c r="AJ95" s="46">
        <f>+COUNT(G95,J95,M95,P95,S95,V95,Y95,AB95,AE95,AH95)</f>
        <v>3</v>
      </c>
      <c r="AK95" s="46">
        <f>IF(AJ95&lt;6,0,+SMALL(($G95,$J95,$M95,$P95,$S95,$V95,$Y95,$AB95,$AE95,$AH95),1))</f>
        <v>0</v>
      </c>
      <c r="AL95" s="46">
        <f>IF(AJ95&lt;7,0,+SMALL(($G95,$J95,$M95,$P95,$S95,$V95,$Y95,$AB95,$AE95,$AH95),2))</f>
        <v>0</v>
      </c>
      <c r="AM95" s="46">
        <f>IF(AJ95&lt;8,0,+SMALL(($G95,$J95,$M95,$P95,$S95,$V95,$Y95,$AB95,$AE95,$AH95),3))</f>
        <v>0</v>
      </c>
      <c r="AN95" s="46">
        <f>IF(AJ95&lt;9,0,+SMALL(($G95,$J95,$M95,$P95,$S95,$V95,$Y95,$AB95,$AE95,$AH95),4))</f>
        <v>0</v>
      </c>
      <c r="AO95" s="46">
        <f>AI95-AK95-AL95-AM95-AN95</f>
        <v>112</v>
      </c>
      <c r="AP95" s="17">
        <f>RANK(AO95,$AO$6:$AO$165,0)</f>
        <v>89</v>
      </c>
    </row>
    <row r="96" spans="2:42" ht="14.4">
      <c r="B96" s="42" t="s">
        <v>98</v>
      </c>
      <c r="C96" s="43"/>
      <c r="D96" s="40" t="s">
        <v>18</v>
      </c>
      <c r="E96" s="33">
        <f>IF(VLOOKUP($B96,'S 2 H BRUT'!$B$6:$E$165,4,FALSE)="","",(VLOOKUP($B96,'S 2 H BRUT'!$B$6:$E$165,4,FALSE)))</f>
        <v>7</v>
      </c>
      <c r="F96" s="33">
        <f>IF(VLOOKUP($B96,'S 2 H NET'!$B$6:E$165,4,FALSE)="","",(VLOOKUP($B96,'S 2 H NET'!$B$6:$E$165,4,FALSE)))</f>
        <v>28</v>
      </c>
      <c r="G96" s="45">
        <f>IF(F96="","",SUM(E96:F96))</f>
        <v>35</v>
      </c>
      <c r="H96" s="33" t="str">
        <f>IF(VLOOKUP($B96,'S 2 H BRUT'!$B$6:$F$165,5,FALSE)="","",(VLOOKUP($B96,'S 2 H BRUT'!$B$6:$F$165,5,FALSE)))</f>
        <v/>
      </c>
      <c r="I96" s="33" t="str">
        <f>IF(VLOOKUP($B96,'S 2 H NET'!$B$6:$F$165,5,FALSE)="","",(VLOOKUP($B96,'S 2 H NET'!$B$6:$F$165,5,FALSE)))</f>
        <v/>
      </c>
      <c r="J96" s="45" t="str">
        <f>IF(I96="","",SUM(H96:I96))</f>
        <v/>
      </c>
      <c r="K96" s="33">
        <f>IF(VLOOKUP($B96,'S 2 H BRUT'!$B$6:$G$165,6,FALSE)="","",(VLOOKUP($B96,'S 2 H BRUT'!$B$6:$G$165,6,FALSE)))</f>
        <v>11</v>
      </c>
      <c r="L96" s="33">
        <f>IF(VLOOKUP($B96,'S 2 H NET'!$B$6:$G$165,6,FALSE)="","",(VLOOKUP($B96,'S 2 H NET'!$B$6:$G$165,6,FALSE)))</f>
        <v>34</v>
      </c>
      <c r="M96" s="45">
        <f>IF(L96="","",SUM(K96:L96))</f>
        <v>45</v>
      </c>
      <c r="N96" s="33" t="str">
        <f>IF(VLOOKUP($B96,'S 2 H BRUT'!$B$6:$H$165,7,FALSE)="","",(VLOOKUP($B96,'S 2 H BRUT'!$B$6:$H$165,7,FALSE)))</f>
        <v/>
      </c>
      <c r="O96" s="33" t="str">
        <f>IF(VLOOKUP($B96,'S 2 H NET'!$B$6:$H$165,7,FALSE)="","",(VLOOKUP($B96,'S 2 H NET'!$B$6:$H$165,7,FALSE)))</f>
        <v/>
      </c>
      <c r="P96" s="45" t="str">
        <f>IF(O96="","",SUM(N96:O96))</f>
        <v/>
      </c>
      <c r="Q96" s="33" t="str">
        <f>IF(VLOOKUP($B96,'S 2 H BRUT'!$B$6:$J$165,8,FALSE)="","",(VLOOKUP($B96,'S 2 H BRUT'!$B$6:$J$165,8,FALSE)))</f>
        <v/>
      </c>
      <c r="R96" s="33" t="str">
        <f>IF(VLOOKUP($B96,'S 2 H NET'!$B$6:$J$165,8,FALSE)="","",(VLOOKUP($B96,'S 2 H NET'!$B$6:$J$165,8,FALSE)))</f>
        <v/>
      </c>
      <c r="S96" s="45" t="str">
        <f>IF(R96="","",SUM(Q96:R96))</f>
        <v/>
      </c>
      <c r="T96" s="33">
        <f>IF(VLOOKUP($B96,'S 2 H BRUT'!$B$6:$J$165,9,FALSE)="","",(VLOOKUP($B96,'S 2 H BRUT'!$B$6:$J$165,9,FALSE)))</f>
        <v>7</v>
      </c>
      <c r="U96" s="33">
        <f>IF(VLOOKUP($B96,'S 2 H NET'!$B$6:$J$165,9,FALSE)="","",(VLOOKUP($B96,'S 2 H NET'!$B$6:$J$165,9,FALSE)))</f>
        <v>23</v>
      </c>
      <c r="V96" s="45">
        <f>IF(U96="","",SUM(T96:U96))</f>
        <v>30</v>
      </c>
      <c r="W96" s="33" t="str">
        <f>IF(VLOOKUP($B96,'S 2 H BRUT'!$B$6:$M$165,10,FALSE)="","",(VLOOKUP($B96,'S 2 H BRUT'!$B$6:$M$165,10,FALSE)))</f>
        <v/>
      </c>
      <c r="X96" s="33" t="str">
        <f>IF(VLOOKUP($B96,'S 2 H NET'!$B$6:$M$165,10,FALSE)="","",(VLOOKUP($B96,'S 2 H NET'!$B$6:$M$165,10,FALSE)))</f>
        <v/>
      </c>
      <c r="Y96" s="45" t="str">
        <f>IF(X96="","",SUM(W96:X96))</f>
        <v/>
      </c>
      <c r="Z96" s="33" t="str">
        <f>IF(VLOOKUP($B96,'S 2 H BRUT'!$B$6:$L$165,11,FALSE)="","",(VLOOKUP($B96,'S 2 H BRUT'!$B$6:$L$165,11,FALSE)))</f>
        <v/>
      </c>
      <c r="AA96" s="33" t="str">
        <f>IF(VLOOKUP($B96,'S 2 H NET'!$B$6:$L$165,11,FALSE)="","",(VLOOKUP($B96,'S 2 H NET'!$B$6:$L$165,11,FALSE)))</f>
        <v/>
      </c>
      <c r="AB96" s="45" t="str">
        <f>IF(AA96="","",SUM(Z96:AA96))</f>
        <v/>
      </c>
      <c r="AC96" s="33" t="str">
        <f>IF(VLOOKUP($B96,'S 2 H BRUT'!$B$6:$M$165,12,FALSE)="","",(VLOOKUP($B96,'S 2 H BRUT'!$B$6:$M$165,12,FALSE)))</f>
        <v/>
      </c>
      <c r="AD96" s="33" t="str">
        <f>IF(VLOOKUP($B96,'S 2 H NET'!$B$6:$M$165,12,FALSE)="","",(VLOOKUP($B96,'S 2 H NET'!$B$6:$M$165,12,FALSE)))</f>
        <v/>
      </c>
      <c r="AE96" s="45" t="str">
        <f>IF(AD96="","",SUM(AC96:AD96))</f>
        <v/>
      </c>
      <c r="AF96" s="33" t="str">
        <f>IF(VLOOKUP($B96,'S 2 H BRUT'!$B$6:$N$165,13,FALSE)="","",(VLOOKUP($B96,'S 2 H BRUT'!$B$6:$N$165,13,FALSE)))</f>
        <v/>
      </c>
      <c r="AG96" s="33" t="str">
        <f>IF(VLOOKUP($B96,'S 2 H NET'!$B$6:$N$165,13,FALSE)="","",(VLOOKUP($B96,'S 2 H NET'!$B$6:$N$165,13,FALSE)))</f>
        <v/>
      </c>
      <c r="AH96" s="45" t="str">
        <f>IF(AG96="","",SUM(AF96:AG96))</f>
        <v/>
      </c>
      <c r="AI96" s="45">
        <f>SUM(G96,J96,M96,P96,S96,V96,Y96,AB96,AE96,AH96)</f>
        <v>110</v>
      </c>
      <c r="AJ96" s="46">
        <f>+COUNT(G96,J96,M96,P96,S96,V96,Y96,AB96,AE96,AH96)</f>
        <v>3</v>
      </c>
      <c r="AK96" s="46">
        <f>IF(AJ96&lt;6,0,+SMALL(($G96,$J96,$M96,$P96,$S96,$V96,$Y96,$AB96,$AE96,$AH96),1))</f>
        <v>0</v>
      </c>
      <c r="AL96" s="46">
        <f>IF(AJ96&lt;7,0,+SMALL(($G96,$J96,$M96,$P96,$S96,$V96,$Y96,$AB96,$AE96,$AH96),2))</f>
        <v>0</v>
      </c>
      <c r="AM96" s="46">
        <f>IF(AJ96&lt;8,0,+SMALL(($G96,$J96,$M96,$P96,$S96,$V96,$Y96,$AB96,$AE96,$AH96),3))</f>
        <v>0</v>
      </c>
      <c r="AN96" s="46">
        <f>IF(AJ96&lt;9,0,+SMALL(($G96,$J96,$M96,$P96,$S96,$V96,$Y96,$AB96,$AE96,$AH96),4))</f>
        <v>0</v>
      </c>
      <c r="AO96" s="46">
        <f>AI96-AK96-AL96-AM96-AN96</f>
        <v>110</v>
      </c>
      <c r="AP96" s="17">
        <f>RANK(AO96,$AO$6:$AO$165,0)</f>
        <v>91</v>
      </c>
    </row>
    <row r="97" spans="2:42" ht="14.4">
      <c r="B97" s="42" t="s">
        <v>265</v>
      </c>
      <c r="C97" s="43"/>
      <c r="D97" s="61" t="s">
        <v>81</v>
      </c>
      <c r="E97" s="33" t="str">
        <f>IF(VLOOKUP($B97,'S 2 H BRUT'!$B$6:$E$165,4,FALSE)="","",(VLOOKUP($B97,'S 2 H BRUT'!$B$6:$E$165,4,FALSE)))</f>
        <v/>
      </c>
      <c r="F97" s="33" t="str">
        <f>IF(VLOOKUP($B97,'S 2 H NET'!$B$6:E$165,4,FALSE)="","",(VLOOKUP($B97,'S 2 H NET'!$B$6:$E$165,4,FALSE)))</f>
        <v/>
      </c>
      <c r="G97" s="45" t="str">
        <f>IF(F97="","",SUM(E97:F97))</f>
        <v/>
      </c>
      <c r="H97" s="33">
        <f>IF(VLOOKUP($B97,'S 2 H BRUT'!$B$6:$F$165,5,FALSE)="","",(VLOOKUP($B97,'S 2 H BRUT'!$B$6:$F$165,5,FALSE)))</f>
        <v>10</v>
      </c>
      <c r="I97" s="33">
        <f>IF(VLOOKUP($B97,'S 2 H NET'!$B$6:$F$165,5,FALSE)="","",(VLOOKUP($B97,'S 2 H NET'!$B$6:$F$165,5,FALSE)))</f>
        <v>30</v>
      </c>
      <c r="J97" s="45">
        <f>IF(I97="","",SUM(H97:I97))</f>
        <v>40</v>
      </c>
      <c r="K97" s="33" t="str">
        <f>IF(VLOOKUP($B97,'S 2 H BRUT'!$B$6:$G$165,6,FALSE)="","",(VLOOKUP($B97,'S 2 H BRUT'!$B$6:$G$165,6,FALSE)))</f>
        <v/>
      </c>
      <c r="L97" s="33" t="str">
        <f>IF(VLOOKUP($B97,'S 2 H NET'!$B$6:$G$165,6,FALSE)="","",(VLOOKUP($B97,'S 2 H NET'!$B$6:$G$165,6,FALSE)))</f>
        <v/>
      </c>
      <c r="M97" s="45" t="str">
        <f>IF(L97="","",SUM(K97:L97))</f>
        <v/>
      </c>
      <c r="N97" s="33" t="str">
        <f>IF(VLOOKUP($B97,'S 2 H BRUT'!$B$6:$H$165,7,FALSE)="","",(VLOOKUP($B97,'S 2 H BRUT'!$B$6:$H$165,7,FALSE)))</f>
        <v/>
      </c>
      <c r="O97" s="33" t="str">
        <f>IF(VLOOKUP($B97,'S 2 H NET'!$B$6:$H$165,7,FALSE)="","",(VLOOKUP($B97,'S 2 H NET'!$B$6:$H$165,7,FALSE)))</f>
        <v/>
      </c>
      <c r="P97" s="45" t="str">
        <f>IF(O97="","",SUM(N97:O97))</f>
        <v/>
      </c>
      <c r="Q97" s="33">
        <f>IF(VLOOKUP($B97,'S 2 H BRUT'!$B$6:$J$165,8,FALSE)="","",(VLOOKUP($B97,'S 2 H BRUT'!$B$6:$J$165,8,FALSE)))</f>
        <v>10</v>
      </c>
      <c r="R97" s="33">
        <f>IF(VLOOKUP($B97,'S 2 H NET'!$B$6:$J$165,8,FALSE)="","",(VLOOKUP($B97,'S 2 H NET'!$B$6:$J$165,8,FALSE)))</f>
        <v>31</v>
      </c>
      <c r="S97" s="45">
        <f>IF(R97="","",SUM(Q97:R97))</f>
        <v>41</v>
      </c>
      <c r="T97" s="33">
        <f>IF(VLOOKUP($B97,'S 2 H BRUT'!$B$6:$J$165,9,FALSE)="","",(VLOOKUP($B97,'S 2 H BRUT'!$B$6:$J$165,9,FALSE)))</f>
        <v>8</v>
      </c>
      <c r="U97" s="33">
        <f>IF(VLOOKUP($B97,'S 2 H NET'!$B$6:$J$165,9,FALSE)="","",(VLOOKUP($B97,'S 2 H NET'!$B$6:$J$165,9,FALSE)))</f>
        <v>21</v>
      </c>
      <c r="V97" s="45">
        <f>IF(U97="","",SUM(T97:U97))</f>
        <v>29</v>
      </c>
      <c r="W97" s="33" t="str">
        <f>IF(VLOOKUP($B97,'S 2 H BRUT'!$B$6:$M$165,10,FALSE)="","",(VLOOKUP($B97,'S 2 H BRUT'!$B$6:$M$165,10,FALSE)))</f>
        <v/>
      </c>
      <c r="X97" s="33" t="str">
        <f>IF(VLOOKUP($B97,'S 2 H NET'!$B$6:$M$165,10,FALSE)="","",(VLOOKUP($B97,'S 2 H NET'!$B$6:$M$165,10,FALSE)))</f>
        <v/>
      </c>
      <c r="Y97" s="45" t="str">
        <f>IF(X97="","",SUM(W97:X97))</f>
        <v/>
      </c>
      <c r="Z97" s="33" t="str">
        <f>IF(VLOOKUP($B97,'S 2 H BRUT'!$B$6:$L$165,11,FALSE)="","",(VLOOKUP($B97,'S 2 H BRUT'!$B$6:$L$165,11,FALSE)))</f>
        <v/>
      </c>
      <c r="AA97" s="33" t="str">
        <f>IF(VLOOKUP($B97,'S 2 H NET'!$B$6:$L$165,11,FALSE)="","",(VLOOKUP($B97,'S 2 H NET'!$B$6:$L$165,11,FALSE)))</f>
        <v/>
      </c>
      <c r="AB97" s="45" t="str">
        <f>IF(AA97="","",SUM(Z97:AA97))</f>
        <v/>
      </c>
      <c r="AC97" s="33" t="str">
        <f>IF(VLOOKUP($B97,'S 2 H BRUT'!$B$6:$M$165,12,FALSE)="","",(VLOOKUP($B97,'S 2 H BRUT'!$B$6:$M$165,12,FALSE)))</f>
        <v/>
      </c>
      <c r="AD97" s="33" t="str">
        <f>IF(VLOOKUP($B97,'S 2 H NET'!$B$6:$M$165,12,FALSE)="","",(VLOOKUP($B97,'S 2 H NET'!$B$6:$M$165,12,FALSE)))</f>
        <v/>
      </c>
      <c r="AE97" s="45" t="str">
        <f>IF(AD97="","",SUM(AC97:AD97))</f>
        <v/>
      </c>
      <c r="AF97" s="33" t="str">
        <f>IF(VLOOKUP($B97,'S 2 H BRUT'!$B$6:$N$165,13,FALSE)="","",(VLOOKUP($B97,'S 2 H BRUT'!$B$6:$N$165,13,FALSE)))</f>
        <v/>
      </c>
      <c r="AG97" s="33" t="str">
        <f>IF(VLOOKUP($B97,'S 2 H NET'!$B$6:$N$165,13,FALSE)="","",(VLOOKUP($B97,'S 2 H NET'!$B$6:$N$165,13,FALSE)))</f>
        <v/>
      </c>
      <c r="AH97" s="45" t="str">
        <f>IF(AG97="","",SUM(AF97:AG97))</f>
        <v/>
      </c>
      <c r="AI97" s="45">
        <f>SUM(G97,J97,M97,P97,S97,V97,Y97,AB97,AE97,AH97)</f>
        <v>110</v>
      </c>
      <c r="AJ97" s="46">
        <f>+COUNT(G97,J97,M97,P97,S97,V97,Y97,AB97,AE97,AH97)</f>
        <v>3</v>
      </c>
      <c r="AK97" s="46">
        <f>IF(AJ97&lt;6,0,+SMALL(($G97,$J97,$M97,$P97,$S97,$V97,$Y97,$AB97,$AE97,$AH97),1))</f>
        <v>0</v>
      </c>
      <c r="AL97" s="46">
        <f>IF(AJ97&lt;7,0,+SMALL(($G97,$J97,$M97,$P97,$S97,$V97,$Y97,$AB97,$AE97,$AH97),2))</f>
        <v>0</v>
      </c>
      <c r="AM97" s="46">
        <f>IF(AJ97&lt;8,0,+SMALL(($G97,$J97,$M97,$P97,$S97,$V97,$Y97,$AB97,$AE97,$AH97),3))</f>
        <v>0</v>
      </c>
      <c r="AN97" s="46">
        <f>IF(AJ97&lt;9,0,+SMALL(($G97,$J97,$M97,$P97,$S97,$V97,$Y97,$AB97,$AE97,$AH97),4))</f>
        <v>0</v>
      </c>
      <c r="AO97" s="46">
        <f>AI97-AK97-AL97-AM97-AN97</f>
        <v>110</v>
      </c>
      <c r="AP97" s="17">
        <f>RANK(AO97,$AO$6:$AO$165,0)</f>
        <v>91</v>
      </c>
    </row>
    <row r="98" spans="2:42" ht="14.4">
      <c r="B98" s="42" t="s">
        <v>24</v>
      </c>
      <c r="C98" s="43"/>
      <c r="D98" s="61" t="s">
        <v>81</v>
      </c>
      <c r="E98" s="33" t="str">
        <f>IF(VLOOKUP($B98,'S 2 H BRUT'!$B$6:$E$165,4,FALSE)="","",(VLOOKUP($B98,'S 2 H BRUT'!$B$6:$E$165,4,FALSE)))</f>
        <v/>
      </c>
      <c r="F98" s="33" t="str">
        <f>IF(VLOOKUP($B98,'S 2 H NET'!$B$6:E$165,4,FALSE)="","",(VLOOKUP($B98,'S 2 H NET'!$B$6:$E$165,4,FALSE)))</f>
        <v/>
      </c>
      <c r="G98" s="45" t="str">
        <f>IF(F98="","",SUM(E98:F98))</f>
        <v/>
      </c>
      <c r="H98" s="33">
        <f>IF(VLOOKUP($B98,'S 2 H BRUT'!$B$6:$F$165,5,FALSE)="","",(VLOOKUP($B98,'S 2 H BRUT'!$B$6:$F$165,5,FALSE)))</f>
        <v>6</v>
      </c>
      <c r="I98" s="33">
        <f>IF(VLOOKUP($B98,'S 2 H NET'!$B$6:$F$165,5,FALSE)="","",(VLOOKUP($B98,'S 2 H NET'!$B$6:$F$165,5,FALSE)))</f>
        <v>21</v>
      </c>
      <c r="J98" s="45">
        <f>IF(I98="","",SUM(H98:I98))</f>
        <v>27</v>
      </c>
      <c r="K98" s="33" t="str">
        <f>IF(VLOOKUP($B98,'S 2 H BRUT'!$B$6:$G$165,6,FALSE)="","",(VLOOKUP($B98,'S 2 H BRUT'!$B$6:$G$165,6,FALSE)))</f>
        <v/>
      </c>
      <c r="L98" s="33" t="str">
        <f>IF(VLOOKUP($B98,'S 2 H NET'!$B$6:$G$165,6,FALSE)="","",(VLOOKUP($B98,'S 2 H NET'!$B$6:$G$165,6,FALSE)))</f>
        <v/>
      </c>
      <c r="M98" s="45" t="str">
        <f>IF(L98="","",SUM(K98:L98))</f>
        <v/>
      </c>
      <c r="N98" s="33" t="str">
        <f>IF(VLOOKUP($B98,'S 2 H BRUT'!$B$6:$H$165,7,FALSE)="","",(VLOOKUP($B98,'S 2 H BRUT'!$B$6:$H$165,7,FALSE)))</f>
        <v/>
      </c>
      <c r="O98" s="33" t="str">
        <f>IF(VLOOKUP($B98,'S 2 H NET'!$B$6:$H$165,7,FALSE)="","",(VLOOKUP($B98,'S 2 H NET'!$B$6:$H$165,7,FALSE)))</f>
        <v/>
      </c>
      <c r="P98" s="45" t="str">
        <f>IF(O98="","",SUM(N98:O98))</f>
        <v/>
      </c>
      <c r="Q98" s="33">
        <f>IF(VLOOKUP($B98,'S 2 H BRUT'!$B$6:$J$165,8,FALSE)="","",(VLOOKUP($B98,'S 2 H BRUT'!$B$6:$J$165,8,FALSE)))</f>
        <v>16</v>
      </c>
      <c r="R98" s="33">
        <f>IF(VLOOKUP($B98,'S 2 H NET'!$B$6:$J$165,8,FALSE)="","",(VLOOKUP($B98,'S 2 H NET'!$B$6:$J$165,8,FALSE)))</f>
        <v>34</v>
      </c>
      <c r="S98" s="45">
        <f>IF(R98="","",SUM(Q98:R98))</f>
        <v>50</v>
      </c>
      <c r="T98" s="33" t="str">
        <f>IF(VLOOKUP($B98,'S 2 H BRUT'!$B$6:$J$165,9,FALSE)="","",(VLOOKUP($B98,'S 2 H BRUT'!$B$6:$J$165,9,FALSE)))</f>
        <v/>
      </c>
      <c r="U98" s="33" t="str">
        <f>IF(VLOOKUP($B98,'S 2 H NET'!$B$6:$J$165,9,FALSE)="","",(VLOOKUP($B98,'S 2 H NET'!$B$6:$J$165,9,FALSE)))</f>
        <v/>
      </c>
      <c r="V98" s="45" t="str">
        <f>IF(U98="","",SUM(T98:U98))</f>
        <v/>
      </c>
      <c r="W98" s="33" t="str">
        <f>IF(VLOOKUP($B98,'S 2 H BRUT'!$B$6:$M$165,10,FALSE)="","",(VLOOKUP($B98,'S 2 H BRUT'!$B$6:$M$165,10,FALSE)))</f>
        <v/>
      </c>
      <c r="X98" s="33" t="str">
        <f>IF(VLOOKUP($B98,'S 2 H NET'!$B$6:$M$165,10,FALSE)="","",(VLOOKUP($B98,'S 2 H NET'!$B$6:$M$165,10,FALSE)))</f>
        <v/>
      </c>
      <c r="Y98" s="45" t="str">
        <f>IF(X98="","",SUM(W98:X98))</f>
        <v/>
      </c>
      <c r="Z98" s="33">
        <f>IF(VLOOKUP($B98,'S 2 H BRUT'!$B$6:$L$165,11,FALSE)="","",(VLOOKUP($B98,'S 2 H BRUT'!$B$6:$L$165,11,FALSE)))</f>
        <v>9</v>
      </c>
      <c r="AA98" s="33">
        <f>IF(VLOOKUP($B98,'S 2 H NET'!$B$6:$L$165,11,FALSE)="","",(VLOOKUP($B98,'S 2 H NET'!$B$6:$L$165,11,FALSE)))</f>
        <v>24</v>
      </c>
      <c r="AB98" s="45">
        <f>IF(AA98="","",SUM(Z98:AA98))</f>
        <v>33</v>
      </c>
      <c r="AC98" s="33" t="str">
        <f>IF(VLOOKUP($B98,'S 2 H BRUT'!$B$6:$M$165,12,FALSE)="","",(VLOOKUP($B98,'S 2 H BRUT'!$B$6:$M$165,12,FALSE)))</f>
        <v/>
      </c>
      <c r="AD98" s="33" t="str">
        <f>IF(VLOOKUP($B98,'S 2 H NET'!$B$6:$M$165,12,FALSE)="","",(VLOOKUP($B98,'S 2 H NET'!$B$6:$M$165,12,FALSE)))</f>
        <v/>
      </c>
      <c r="AE98" s="45" t="str">
        <f>IF(AD98="","",SUM(AC98:AD98))</f>
        <v/>
      </c>
      <c r="AF98" s="33" t="str">
        <f>IF(VLOOKUP($B98,'S 2 H BRUT'!$B$6:$N$165,13,FALSE)="","",(VLOOKUP($B98,'S 2 H BRUT'!$B$6:$N$165,13,FALSE)))</f>
        <v/>
      </c>
      <c r="AG98" s="33" t="str">
        <f>IF(VLOOKUP($B98,'S 2 H NET'!$B$6:$N$165,13,FALSE)="","",(VLOOKUP($B98,'S 2 H NET'!$B$6:$N$165,13,FALSE)))</f>
        <v/>
      </c>
      <c r="AH98" s="45" t="str">
        <f>IF(AG98="","",SUM(AF98:AG98))</f>
        <v/>
      </c>
      <c r="AI98" s="45">
        <f>SUM(G98,J98,M98,P98,S98,V98,Y98,AB98,AE98,AH98)</f>
        <v>110</v>
      </c>
      <c r="AJ98" s="46">
        <f>+COUNT(G98,J98,M98,P98,S98,V98,Y98,AB98,AE98,AH98)</f>
        <v>3</v>
      </c>
      <c r="AK98" s="46">
        <f>IF(AJ98&lt;6,0,+SMALL(($G98,$J98,$M98,$P98,$S98,$V98,$Y98,$AB98,$AE98,$AH98),1))</f>
        <v>0</v>
      </c>
      <c r="AL98" s="46">
        <f>IF(AJ98&lt;7,0,+SMALL(($G98,$J98,$M98,$P98,$S98,$V98,$Y98,$AB98,$AE98,$AH98),2))</f>
        <v>0</v>
      </c>
      <c r="AM98" s="46">
        <f>IF(AJ98&lt;8,0,+SMALL(($G98,$J98,$M98,$P98,$S98,$V98,$Y98,$AB98,$AE98,$AH98),3))</f>
        <v>0</v>
      </c>
      <c r="AN98" s="46">
        <f>IF(AJ98&lt;9,0,+SMALL(($G98,$J98,$M98,$P98,$S98,$V98,$Y98,$AB98,$AE98,$AH98),4))</f>
        <v>0</v>
      </c>
      <c r="AO98" s="46">
        <f>AI98-AK98-AL98-AM98-AN98</f>
        <v>110</v>
      </c>
      <c r="AP98" s="17">
        <f>RANK(AO98,$AO$6:$AO$165,0)</f>
        <v>91</v>
      </c>
    </row>
    <row r="99" spans="2:42" ht="14.4">
      <c r="B99" s="42" t="s">
        <v>336</v>
      </c>
      <c r="C99" s="33"/>
      <c r="D99" s="158" t="s">
        <v>334</v>
      </c>
      <c r="E99" s="33" t="str">
        <f>IF(VLOOKUP($B99,'S 2 H BRUT'!$B$6:$E$165,4,FALSE)="","",(VLOOKUP($B99,'S 2 H BRUT'!$B$6:$E$165,4,FALSE)))</f>
        <v/>
      </c>
      <c r="F99" s="33" t="str">
        <f>IF(VLOOKUP($B99,'S 2 H NET'!$B$6:E$165,4,FALSE)="","",(VLOOKUP($B99,'S 2 H NET'!$B$6:$E$165,4,FALSE)))</f>
        <v/>
      </c>
      <c r="G99" s="45" t="str">
        <f>IF(F99="","",SUM(E99:F99))</f>
        <v/>
      </c>
      <c r="H99" s="33">
        <f>IF(VLOOKUP($B99,'S 2 H BRUT'!$B$6:$F$165,5,FALSE)="","",(VLOOKUP($B99,'S 2 H BRUT'!$B$6:$F$165,5,FALSE)))</f>
        <v>19</v>
      </c>
      <c r="I99" s="33">
        <f>IF(VLOOKUP($B99,'S 2 H NET'!$B$6:$F$165,5,FALSE)="","",(VLOOKUP($B99,'S 2 H NET'!$B$6:$F$165,5,FALSE)))</f>
        <v>29</v>
      </c>
      <c r="J99" s="45">
        <f>IF(I99="","",SUM(H99:I99))</f>
        <v>48</v>
      </c>
      <c r="K99" s="33" t="str">
        <f>IF(VLOOKUP($B99,'S 2 H BRUT'!$B$6:$G$165,6,FALSE)="","",(VLOOKUP($B99,'S 2 H BRUT'!$B$6:$G$165,6,FALSE)))</f>
        <v/>
      </c>
      <c r="L99" s="33" t="str">
        <f>IF(VLOOKUP($B99,'S 2 H NET'!$B$6:$G$165,6,FALSE)="","",(VLOOKUP($B99,'S 2 H NET'!$B$6:$G$165,6,FALSE)))</f>
        <v/>
      </c>
      <c r="M99" s="45" t="str">
        <f>IF(L99="","",SUM(K99:L99))</f>
        <v/>
      </c>
      <c r="N99" s="33">
        <f>IF(VLOOKUP($B99,'S 2 H BRUT'!$B$6:$H$165,7,FALSE)="","",(VLOOKUP($B99,'S 2 H BRUT'!$B$6:$H$165,7,FALSE)))</f>
        <v>25</v>
      </c>
      <c r="O99" s="33">
        <f>IF(VLOOKUP($B99,'S 2 H NET'!$B$6:$H$165,7,FALSE)="","",(VLOOKUP($B99,'S 2 H NET'!$B$6:$H$165,7,FALSE)))</f>
        <v>37</v>
      </c>
      <c r="P99" s="45">
        <f>IF(O99="","",SUM(N99:O99))</f>
        <v>62</v>
      </c>
      <c r="Q99" s="33" t="str">
        <f>IF(VLOOKUP($B99,'S 2 H BRUT'!$B$6:$J$165,8,FALSE)="","",(VLOOKUP($B99,'S 2 H BRUT'!$B$6:$J$165,8,FALSE)))</f>
        <v/>
      </c>
      <c r="R99" s="33" t="str">
        <f>IF(VLOOKUP($B99,'S 2 H NET'!$B$6:$J$165,8,FALSE)="","",(VLOOKUP($B99,'S 2 H NET'!$B$6:$J$165,8,FALSE)))</f>
        <v/>
      </c>
      <c r="S99" s="45" t="str">
        <f>IF(R99="","",SUM(Q99:R99))</f>
        <v/>
      </c>
      <c r="T99" s="33" t="str">
        <f>IF(VLOOKUP($B99,'S 2 H BRUT'!$B$6:$J$165,9,FALSE)="","",(VLOOKUP($B99,'S 2 H BRUT'!$B$6:$J$165,9,FALSE)))</f>
        <v/>
      </c>
      <c r="U99" s="33" t="str">
        <f>IF(VLOOKUP($B99,'S 2 H NET'!$B$6:$J$165,9,FALSE)="","",(VLOOKUP($B99,'S 2 H NET'!$B$6:$J$165,9,FALSE)))</f>
        <v/>
      </c>
      <c r="V99" s="45" t="str">
        <f>IF(U99="","",SUM(T99:U99))</f>
        <v/>
      </c>
      <c r="W99" s="33" t="str">
        <f>IF(VLOOKUP($B99,'S 2 H BRUT'!$B$6:$M$165,10,FALSE)="","",(VLOOKUP($B99,'S 2 H BRUT'!$B$6:$M$165,10,FALSE)))</f>
        <v/>
      </c>
      <c r="X99" s="33" t="str">
        <f>IF(VLOOKUP($B99,'S 2 H NET'!$B$6:$M$165,10,FALSE)="","",(VLOOKUP($B99,'S 2 H NET'!$B$6:$M$165,10,FALSE)))</f>
        <v/>
      </c>
      <c r="Y99" s="45" t="str">
        <f>IF(X99="","",SUM(W99:X99))</f>
        <v/>
      </c>
      <c r="Z99" s="33" t="str">
        <f>IF(VLOOKUP($B99,'S 2 H BRUT'!$B$6:$L$165,11,FALSE)="","",(VLOOKUP($B99,'S 2 H BRUT'!$B$6:$L$165,11,FALSE)))</f>
        <v/>
      </c>
      <c r="AA99" s="33" t="str">
        <f>IF(VLOOKUP($B99,'S 2 H NET'!$B$6:$L$165,11,FALSE)="","",(VLOOKUP($B99,'S 2 H NET'!$B$6:$L$165,11,FALSE)))</f>
        <v/>
      </c>
      <c r="AB99" s="45" t="str">
        <f>IF(AA99="","",SUM(Z99:AA99))</f>
        <v/>
      </c>
      <c r="AC99" s="33" t="str">
        <f>IF(VLOOKUP($B99,'S 2 H BRUT'!$B$6:$M$165,12,FALSE)="","",(VLOOKUP($B99,'S 2 H BRUT'!$B$6:$M$165,12,FALSE)))</f>
        <v/>
      </c>
      <c r="AD99" s="33" t="str">
        <f>IF(VLOOKUP($B99,'S 2 H NET'!$B$6:$M$165,12,FALSE)="","",(VLOOKUP($B99,'S 2 H NET'!$B$6:$M$165,12,FALSE)))</f>
        <v/>
      </c>
      <c r="AE99" s="45" t="str">
        <f>IF(AD99="","",SUM(AC99:AD99))</f>
        <v/>
      </c>
      <c r="AF99" s="33" t="str">
        <f>IF(VLOOKUP($B99,'S 2 H BRUT'!$B$6:$N$165,13,FALSE)="","",(VLOOKUP($B99,'S 2 H BRUT'!$B$6:$N$165,13,FALSE)))</f>
        <v/>
      </c>
      <c r="AG99" s="33" t="str">
        <f>IF(VLOOKUP($B99,'S 2 H NET'!$B$6:$N$165,13,FALSE)="","",(VLOOKUP($B99,'S 2 H NET'!$B$6:$N$165,13,FALSE)))</f>
        <v/>
      </c>
      <c r="AH99" s="45" t="str">
        <f>IF(AG99="","",SUM(AF99:AG99))</f>
        <v/>
      </c>
      <c r="AI99" s="45">
        <f>SUM(G99,J99,M99,P99,S99,V99,Y99,AB99,AE99,AH99)</f>
        <v>110</v>
      </c>
      <c r="AJ99" s="46">
        <f>+COUNT(G99,J99,M99,P99,S99,V99,Y99,AB99,AE99,AH99)</f>
        <v>2</v>
      </c>
      <c r="AK99" s="46">
        <f>IF(AJ99&lt;6,0,+SMALL(($G99,$J99,$M99,$P99,$S99,$V99,$Y99,$AB99,$AE99,$AH99),1))</f>
        <v>0</v>
      </c>
      <c r="AL99" s="46">
        <f>IF(AJ99&lt;7,0,+SMALL(($G99,$J99,$M99,$P99,$S99,$V99,$Y99,$AB99,$AE99,$AH99),2))</f>
        <v>0</v>
      </c>
      <c r="AM99" s="46">
        <f>IF(AJ99&lt;8,0,+SMALL(($G99,$J99,$M99,$P99,$S99,$V99,$Y99,$AB99,$AE99,$AH99),3))</f>
        <v>0</v>
      </c>
      <c r="AN99" s="46">
        <f>IF(AJ99&lt;9,0,+SMALL(($G99,$J99,$M99,$P99,$S99,$V99,$Y99,$AB99,$AE99,$AH99),4))</f>
        <v>0</v>
      </c>
      <c r="AO99" s="46">
        <f>AI99-AK99-AL99-AM99-AN99</f>
        <v>110</v>
      </c>
      <c r="AP99" s="17">
        <f>RANK(AO99,$AO$6:$AO$165,0)</f>
        <v>91</v>
      </c>
    </row>
    <row r="100" spans="2:42" ht="14.4">
      <c r="B100" s="42" t="s">
        <v>230</v>
      </c>
      <c r="C100" s="33"/>
      <c r="D100" s="61" t="s">
        <v>81</v>
      </c>
      <c r="E100" s="33">
        <f>IF(VLOOKUP($B100,'S 2 H BRUT'!$B$6:$E$165,4,FALSE)="","",(VLOOKUP($B100,'S 2 H BRUT'!$B$6:$E$165,4,FALSE)))</f>
        <v>8</v>
      </c>
      <c r="F100" s="33">
        <f>IF(VLOOKUP($B100,'S 2 H NET'!$B$6:E$165,4,FALSE)="","",(VLOOKUP($B100,'S 2 H NET'!$B$6:$E$165,4,FALSE)))</f>
        <v>30</v>
      </c>
      <c r="G100" s="45">
        <f>IF(F100="","",SUM(E100:F100))</f>
        <v>38</v>
      </c>
      <c r="H100" s="33" t="str">
        <f>IF(VLOOKUP($B100,'S 2 H BRUT'!$B$6:$F$165,5,FALSE)="","",(VLOOKUP($B100,'S 2 H BRUT'!$B$6:$F$165,5,FALSE)))</f>
        <v/>
      </c>
      <c r="I100" s="33" t="str">
        <f>IF(VLOOKUP($B100,'S 2 H NET'!$B$6:$F$165,5,FALSE)="","",(VLOOKUP($B100,'S 2 H NET'!$B$6:$F$165,5,FALSE)))</f>
        <v/>
      </c>
      <c r="J100" s="45" t="str">
        <f>IF(I100="","",SUM(H100:I100))</f>
        <v/>
      </c>
      <c r="K100" s="33" t="str">
        <f>IF(VLOOKUP($B100,'S 2 H BRUT'!$B$6:$G$165,6,FALSE)="","",(VLOOKUP($B100,'S 2 H BRUT'!$B$6:$G$165,6,FALSE)))</f>
        <v/>
      </c>
      <c r="L100" s="33" t="str">
        <f>IF(VLOOKUP($B100,'S 2 H NET'!$B$6:$G$165,6,FALSE)="","",(VLOOKUP($B100,'S 2 H NET'!$B$6:$G$165,6,FALSE)))</f>
        <v/>
      </c>
      <c r="M100" s="45" t="str">
        <f>IF(L100="","",SUM(K100:L100))</f>
        <v/>
      </c>
      <c r="N100" s="33">
        <f>IF(VLOOKUP($B100,'S 2 H BRUT'!$B$6:$H$165,7,FALSE)="","",(VLOOKUP($B100,'S 2 H BRUT'!$B$6:$H$165,7,FALSE)))</f>
        <v>8</v>
      </c>
      <c r="O100" s="33">
        <f>IF(VLOOKUP($B100,'S 2 H NET'!$B$6:$H$165,7,FALSE)="","",(VLOOKUP($B100,'S 2 H NET'!$B$6:$H$165,7,FALSE)))</f>
        <v>35</v>
      </c>
      <c r="P100" s="45">
        <f>IF(O100="","",SUM(N100:O100))</f>
        <v>43</v>
      </c>
      <c r="Q100" s="33" t="str">
        <f>IF(VLOOKUP($B100,'S 2 H BRUT'!$B$6:$J$165,8,FALSE)="","",(VLOOKUP($B100,'S 2 H BRUT'!$B$6:$J$165,8,FALSE)))</f>
        <v/>
      </c>
      <c r="R100" s="33" t="str">
        <f>IF(VLOOKUP($B100,'S 2 H NET'!$B$6:$J$165,8,FALSE)="","",(VLOOKUP($B100,'S 2 H NET'!$B$6:$J$165,8,FALSE)))</f>
        <v/>
      </c>
      <c r="S100" s="45" t="str">
        <f>IF(R100="","",SUM(Q100:R100))</f>
        <v/>
      </c>
      <c r="T100" s="33">
        <f>IF(VLOOKUP($B100,'S 2 H BRUT'!$B$6:$J$165,9,FALSE)="","",(VLOOKUP($B100,'S 2 H BRUT'!$B$6:$J$165,9,FALSE)))</f>
        <v>3</v>
      </c>
      <c r="U100" s="33">
        <f>IF(VLOOKUP($B100,'S 2 H NET'!$B$6:$J$165,9,FALSE)="","",(VLOOKUP($B100,'S 2 H NET'!$B$6:$J$165,9,FALSE)))</f>
        <v>25</v>
      </c>
      <c r="V100" s="45">
        <f>IF(U100="","",SUM(T100:U100))</f>
        <v>28</v>
      </c>
      <c r="W100" s="33" t="str">
        <f>IF(VLOOKUP($B100,'S 2 H BRUT'!$B$6:$M$165,10,FALSE)="","",(VLOOKUP($B100,'S 2 H BRUT'!$B$6:$M$165,10,FALSE)))</f>
        <v/>
      </c>
      <c r="X100" s="33" t="str">
        <f>IF(VLOOKUP($B100,'S 2 H NET'!$B$6:$M$165,10,FALSE)="","",(VLOOKUP($B100,'S 2 H NET'!$B$6:$M$165,10,FALSE)))</f>
        <v/>
      </c>
      <c r="Y100" s="45" t="str">
        <f>IF(X100="","",SUM(W100:X100))</f>
        <v/>
      </c>
      <c r="Z100" s="33" t="str">
        <f>IF(VLOOKUP($B100,'S 2 H BRUT'!$B$6:$L$165,11,FALSE)="","",(VLOOKUP($B100,'S 2 H BRUT'!$B$6:$L$165,11,FALSE)))</f>
        <v/>
      </c>
      <c r="AA100" s="33" t="str">
        <f>IF(VLOOKUP($B100,'S 2 H NET'!$B$6:$L$165,11,FALSE)="","",(VLOOKUP($B100,'S 2 H NET'!$B$6:$L$165,11,FALSE)))</f>
        <v/>
      </c>
      <c r="AB100" s="45" t="str">
        <f>IF(AA100="","",SUM(Z100:AA100))</f>
        <v/>
      </c>
      <c r="AC100" s="33" t="str">
        <f>IF(VLOOKUP($B100,'S 2 H BRUT'!$B$6:$M$165,12,FALSE)="","",(VLOOKUP($B100,'S 2 H BRUT'!$B$6:$M$165,12,FALSE)))</f>
        <v/>
      </c>
      <c r="AD100" s="33" t="str">
        <f>IF(VLOOKUP($B100,'S 2 H NET'!$B$6:$M$165,12,FALSE)="","",(VLOOKUP($B100,'S 2 H NET'!$B$6:$M$165,12,FALSE)))</f>
        <v/>
      </c>
      <c r="AE100" s="45" t="str">
        <f>IF(AD100="","",SUM(AC100:AD100))</f>
        <v/>
      </c>
      <c r="AF100" s="33" t="str">
        <f>IF(VLOOKUP($B100,'S 2 H BRUT'!$B$6:$N$165,13,FALSE)="","",(VLOOKUP($B100,'S 2 H BRUT'!$B$6:$N$165,13,FALSE)))</f>
        <v/>
      </c>
      <c r="AG100" s="33" t="str">
        <f>IF(VLOOKUP($B100,'S 2 H NET'!$B$6:$N$165,13,FALSE)="","",(VLOOKUP($B100,'S 2 H NET'!$B$6:$N$165,13,FALSE)))</f>
        <v/>
      </c>
      <c r="AH100" s="45" t="str">
        <f>IF(AG100="","",SUM(AF100:AG100))</f>
        <v/>
      </c>
      <c r="AI100" s="45">
        <f>SUM(G100,J100,M100,P100,S100,V100,Y100,AB100,AE100,AH100)</f>
        <v>109</v>
      </c>
      <c r="AJ100" s="46">
        <f>+COUNT(G100,J100,M100,P100,S100,V100,Y100,AB100,AE100,AH100)</f>
        <v>3</v>
      </c>
      <c r="AK100" s="46">
        <f>IF(AJ100&lt;6,0,+SMALL(($G100,$J100,$M100,$P100,$S100,$V100,$Y100,$AB100,$AE100,$AH100),1))</f>
        <v>0</v>
      </c>
      <c r="AL100" s="46">
        <f>IF(AJ100&lt;7,0,+SMALL(($G100,$J100,$M100,$P100,$S100,$V100,$Y100,$AB100,$AE100,$AH100),2))</f>
        <v>0</v>
      </c>
      <c r="AM100" s="46">
        <f>IF(AJ100&lt;8,0,+SMALL(($G100,$J100,$M100,$P100,$S100,$V100,$Y100,$AB100,$AE100,$AH100),3))</f>
        <v>0</v>
      </c>
      <c r="AN100" s="46">
        <f>IF(AJ100&lt;9,0,+SMALL(($G100,$J100,$M100,$P100,$S100,$V100,$Y100,$AB100,$AE100,$AH100),4))</f>
        <v>0</v>
      </c>
      <c r="AO100" s="46">
        <f>AI100-AK100-AL100-AM100-AN100</f>
        <v>109</v>
      </c>
      <c r="AP100" s="17">
        <f>RANK(AO100,$AO$6:$AO$165,0)</f>
        <v>95</v>
      </c>
    </row>
    <row r="101" spans="2:42" ht="14.4">
      <c r="B101" s="42" t="s">
        <v>231</v>
      </c>
      <c r="C101" s="43"/>
      <c r="D101" s="61" t="s">
        <v>81</v>
      </c>
      <c r="E101" s="33" t="str">
        <f>IF(VLOOKUP($B101,'S 2 H BRUT'!$B$6:$E$165,4,FALSE)="","",(VLOOKUP($B101,'S 2 H BRUT'!$B$6:$E$165,4,FALSE)))</f>
        <v/>
      </c>
      <c r="F101" s="33" t="str">
        <f>IF(VLOOKUP($B101,'S 2 H NET'!$B$6:E$165,4,FALSE)="","",(VLOOKUP($B101,'S 2 H NET'!$B$6:$E$165,4,FALSE)))</f>
        <v/>
      </c>
      <c r="G101" s="45" t="str">
        <f>IF(F101="","",SUM(E101:F101))</f>
        <v/>
      </c>
      <c r="H101" s="33" t="str">
        <f>IF(VLOOKUP($B101,'S 2 H BRUT'!$B$6:$F$165,5,FALSE)="","",(VLOOKUP($B101,'S 2 H BRUT'!$B$6:$F$165,5,FALSE)))</f>
        <v/>
      </c>
      <c r="I101" s="33" t="str">
        <f>IF(VLOOKUP($B101,'S 2 H NET'!$B$6:$F$165,5,FALSE)="","",(VLOOKUP($B101,'S 2 H NET'!$B$6:$F$165,5,FALSE)))</f>
        <v/>
      </c>
      <c r="J101" s="45" t="str">
        <f>IF(I101="","",SUM(H101:I101))</f>
        <v/>
      </c>
      <c r="K101" s="33" t="str">
        <f>IF(VLOOKUP($B101,'S 2 H BRUT'!$B$6:$G$165,6,FALSE)="","",(VLOOKUP($B101,'S 2 H BRUT'!$B$6:$G$165,6,FALSE)))</f>
        <v/>
      </c>
      <c r="L101" s="33" t="str">
        <f>IF(VLOOKUP($B101,'S 2 H NET'!$B$6:$G$165,6,FALSE)="","",(VLOOKUP($B101,'S 2 H NET'!$B$6:$G$165,6,FALSE)))</f>
        <v/>
      </c>
      <c r="M101" s="45" t="str">
        <f>IF(L101="","",SUM(K101:L101))</f>
        <v/>
      </c>
      <c r="N101" s="33" t="str">
        <f>IF(VLOOKUP($B101,'S 2 H BRUT'!$B$6:$H$165,7,FALSE)="","",(VLOOKUP($B101,'S 2 H BRUT'!$B$6:$H$165,7,FALSE)))</f>
        <v/>
      </c>
      <c r="O101" s="33" t="str">
        <f>IF(VLOOKUP($B101,'S 2 H NET'!$B$6:$H$165,7,FALSE)="","",(VLOOKUP($B101,'S 2 H NET'!$B$6:$H$165,7,FALSE)))</f>
        <v/>
      </c>
      <c r="P101" s="45" t="str">
        <f>IF(O101="","",SUM(N101:O101))</f>
        <v/>
      </c>
      <c r="Q101" s="33">
        <f>IF(VLOOKUP($B101,'S 2 H BRUT'!$B$6:$J$165,8,FALSE)="","",(VLOOKUP($B101,'S 2 H BRUT'!$B$6:$J$165,8,FALSE)))</f>
        <v>25</v>
      </c>
      <c r="R101" s="33">
        <f>IF(VLOOKUP($B101,'S 2 H NET'!$B$6:$J$165,8,FALSE)="","",(VLOOKUP($B101,'S 2 H NET'!$B$6:$J$165,8,FALSE)))</f>
        <v>39</v>
      </c>
      <c r="S101" s="45">
        <f>IF(R101="","",SUM(Q101:R101))</f>
        <v>64</v>
      </c>
      <c r="T101" s="33">
        <f>IF(VLOOKUP($B101,'S 2 H BRUT'!$B$6:$J$165,9,FALSE)="","",(VLOOKUP($B101,'S 2 H BRUT'!$B$6:$J$165,9,FALSE)))</f>
        <v>15</v>
      </c>
      <c r="U101" s="33">
        <f>IF(VLOOKUP($B101,'S 2 H NET'!$B$6:$J$165,9,FALSE)="","",(VLOOKUP($B101,'S 2 H NET'!$B$6:$J$165,9,FALSE)))</f>
        <v>30</v>
      </c>
      <c r="V101" s="45">
        <f>IF(U101="","",SUM(T101:U101))</f>
        <v>45</v>
      </c>
      <c r="W101" s="33" t="str">
        <f>IF(VLOOKUP($B101,'S 2 H BRUT'!$B$6:$M$165,10,FALSE)="","",(VLOOKUP($B101,'S 2 H BRUT'!$B$6:$M$165,10,FALSE)))</f>
        <v/>
      </c>
      <c r="X101" s="33" t="str">
        <f>IF(VLOOKUP($B101,'S 2 H NET'!$B$6:$M$165,10,FALSE)="","",(VLOOKUP($B101,'S 2 H NET'!$B$6:$M$165,10,FALSE)))</f>
        <v/>
      </c>
      <c r="Y101" s="45" t="str">
        <f>IF(X101="","",SUM(W101:X101))</f>
        <v/>
      </c>
      <c r="Z101" s="33" t="str">
        <f>IF(VLOOKUP($B101,'S 2 H BRUT'!$B$6:$L$165,11,FALSE)="","",(VLOOKUP($B101,'S 2 H BRUT'!$B$6:$L$165,11,FALSE)))</f>
        <v/>
      </c>
      <c r="AA101" s="33" t="str">
        <f>IF(VLOOKUP($B101,'S 2 H NET'!$B$6:$L$165,11,FALSE)="","",(VLOOKUP($B101,'S 2 H NET'!$B$6:$L$165,11,FALSE)))</f>
        <v/>
      </c>
      <c r="AB101" s="45" t="str">
        <f>IF(AA101="","",SUM(Z101:AA101))</f>
        <v/>
      </c>
      <c r="AC101" s="33" t="str">
        <f>IF(VLOOKUP($B101,'S 2 H BRUT'!$B$6:$M$165,12,FALSE)="","",(VLOOKUP($B101,'S 2 H BRUT'!$B$6:$M$165,12,FALSE)))</f>
        <v/>
      </c>
      <c r="AD101" s="33" t="str">
        <f>IF(VLOOKUP($B101,'S 2 H NET'!$B$6:$M$165,12,FALSE)="","",(VLOOKUP($B101,'S 2 H NET'!$B$6:$M$165,12,FALSE)))</f>
        <v/>
      </c>
      <c r="AE101" s="45" t="str">
        <f>IF(AD101="","",SUM(AC101:AD101))</f>
        <v/>
      </c>
      <c r="AF101" s="33" t="str">
        <f>IF(VLOOKUP($B101,'S 2 H BRUT'!$B$6:$N$165,13,FALSE)="","",(VLOOKUP($B101,'S 2 H BRUT'!$B$6:$N$165,13,FALSE)))</f>
        <v/>
      </c>
      <c r="AG101" s="33" t="str">
        <f>IF(VLOOKUP($B101,'S 2 H NET'!$B$6:$N$165,13,FALSE)="","",(VLOOKUP($B101,'S 2 H NET'!$B$6:$N$165,13,FALSE)))</f>
        <v/>
      </c>
      <c r="AH101" s="45" t="str">
        <f>IF(AG101="","",SUM(AF101:AG101))</f>
        <v/>
      </c>
      <c r="AI101" s="45">
        <f>SUM(G101,J101,M101,P101,S101,V101,Y101,AB101,AE101,AH101)</f>
        <v>109</v>
      </c>
      <c r="AJ101" s="46">
        <f>+COUNT(G101,J101,M101,P101,S101,V101,Y101,AB101,AE101,AH101)</f>
        <v>2</v>
      </c>
      <c r="AK101" s="46">
        <f>IF(AJ101&lt;6,0,+SMALL(($G101,$J101,$M101,$P101,$S101,$V101,$Y101,$AB101,$AE101,$AH101),1))</f>
        <v>0</v>
      </c>
      <c r="AL101" s="46">
        <f>IF(AJ101&lt;7,0,+SMALL(($G101,$J101,$M101,$P101,$S101,$V101,$Y101,$AB101,$AE101,$AH101),2))</f>
        <v>0</v>
      </c>
      <c r="AM101" s="46">
        <f>IF(AJ101&lt;8,0,+SMALL(($G101,$J101,$M101,$P101,$S101,$V101,$Y101,$AB101,$AE101,$AH101),3))</f>
        <v>0</v>
      </c>
      <c r="AN101" s="46">
        <f>IF(AJ101&lt;9,0,+SMALL(($G101,$J101,$M101,$P101,$S101,$V101,$Y101,$AB101,$AE101,$AH101),4))</f>
        <v>0</v>
      </c>
      <c r="AO101" s="46">
        <f>AI101-AK101-AL101-AM101-AN101</f>
        <v>109</v>
      </c>
      <c r="AP101" s="17">
        <f>RANK(AO101,$AO$6:$AO$165,0)</f>
        <v>95</v>
      </c>
    </row>
    <row r="102" spans="2:42" ht="14.4">
      <c r="B102" s="89" t="s">
        <v>252</v>
      </c>
      <c r="C102" s="43"/>
      <c r="D102" s="90" t="s">
        <v>146</v>
      </c>
      <c r="E102" s="33" t="str">
        <f>IF(VLOOKUP($B102,'S 2 H BRUT'!$B$6:$E$165,4,FALSE)="","",(VLOOKUP($B102,'S 2 H BRUT'!$B$6:$E$165,4,FALSE)))</f>
        <v/>
      </c>
      <c r="F102" s="33" t="str">
        <f>IF(VLOOKUP($B102,'S 2 H NET'!$B$6:E$165,4,FALSE)="","",(VLOOKUP($B102,'S 2 H NET'!$B$6:$E$165,4,FALSE)))</f>
        <v/>
      </c>
      <c r="G102" s="45" t="str">
        <f>IF(F102="","",SUM(E102:F102))</f>
        <v/>
      </c>
      <c r="H102" s="33">
        <f>IF(VLOOKUP($B102,'S 2 H BRUT'!$B$6:$F$165,5,FALSE)="","",(VLOOKUP($B102,'S 2 H BRUT'!$B$6:$F$165,5,FALSE)))</f>
        <v>10</v>
      </c>
      <c r="I102" s="33">
        <f>IF(VLOOKUP($B102,'S 2 H NET'!$B$6:$F$165,5,FALSE)="","",(VLOOKUP($B102,'S 2 H NET'!$B$6:$F$165,5,FALSE)))</f>
        <v>33</v>
      </c>
      <c r="J102" s="45">
        <f>IF(I102="","",SUM(H102:I102))</f>
        <v>43</v>
      </c>
      <c r="K102" s="33" t="str">
        <f>IF(VLOOKUP($B102,'S 2 H BRUT'!$B$6:$G$165,6,FALSE)="","",(VLOOKUP($B102,'S 2 H BRUT'!$B$6:$G$165,6,FALSE)))</f>
        <v/>
      </c>
      <c r="L102" s="33" t="str">
        <f>IF(VLOOKUP($B102,'S 2 H NET'!$B$6:$G$165,6,FALSE)="","",(VLOOKUP($B102,'S 2 H NET'!$B$6:$G$165,6,FALSE)))</f>
        <v/>
      </c>
      <c r="M102" s="45" t="str">
        <f>IF(L102="","",SUM(K102:L102))</f>
        <v/>
      </c>
      <c r="N102" s="33" t="str">
        <f>IF(VLOOKUP($B102,'S 2 H BRUT'!$B$6:$H$165,7,FALSE)="","",(VLOOKUP($B102,'S 2 H BRUT'!$B$6:$H$165,7,FALSE)))</f>
        <v/>
      </c>
      <c r="O102" s="33" t="str">
        <f>IF(VLOOKUP($B102,'S 2 H NET'!$B$6:$H$165,7,FALSE)="","",(VLOOKUP($B102,'S 2 H NET'!$B$6:$H$165,7,FALSE)))</f>
        <v/>
      </c>
      <c r="P102" s="45" t="str">
        <f>IF(O102="","",SUM(N102:O102))</f>
        <v/>
      </c>
      <c r="Q102" s="33" t="str">
        <f>IF(VLOOKUP($B102,'S 2 H BRUT'!$B$6:$J$165,8,FALSE)="","",(VLOOKUP($B102,'S 2 H BRUT'!$B$6:$J$165,8,FALSE)))</f>
        <v/>
      </c>
      <c r="R102" s="33" t="str">
        <f>IF(VLOOKUP($B102,'S 2 H NET'!$B$6:$J$165,8,FALSE)="","",(VLOOKUP($B102,'S 2 H NET'!$B$6:$J$165,8,FALSE)))</f>
        <v/>
      </c>
      <c r="S102" s="45" t="str">
        <f>IF(R102="","",SUM(Q102:R102))</f>
        <v/>
      </c>
      <c r="T102" s="33">
        <f>IF(VLOOKUP($B102,'S 2 H BRUT'!$B$6:$J$165,9,FALSE)="","",(VLOOKUP($B102,'S 2 H BRUT'!$B$6:$J$165,9,FALSE)))</f>
        <v>7</v>
      </c>
      <c r="U102" s="33">
        <f>IF(VLOOKUP($B102,'S 2 H NET'!$B$6:$J$165,9,FALSE)="","",(VLOOKUP($B102,'S 2 H NET'!$B$6:$J$165,9,FALSE)))</f>
        <v>20</v>
      </c>
      <c r="V102" s="45">
        <f>IF(U102="","",SUM(T102:U102))</f>
        <v>27</v>
      </c>
      <c r="W102" s="33" t="str">
        <f>IF(VLOOKUP($B102,'S 2 H BRUT'!$B$6:$M$165,10,FALSE)="","",(VLOOKUP($B102,'S 2 H BRUT'!$B$6:$M$165,10,FALSE)))</f>
        <v/>
      </c>
      <c r="X102" s="33" t="str">
        <f>IF(VLOOKUP($B102,'S 2 H NET'!$B$6:$M$165,10,FALSE)="","",(VLOOKUP($B102,'S 2 H NET'!$B$6:$M$165,10,FALSE)))</f>
        <v/>
      </c>
      <c r="Y102" s="45" t="str">
        <f>IF(X102="","",SUM(W102:X102))</f>
        <v/>
      </c>
      <c r="Z102" s="33">
        <f>IF(VLOOKUP($B102,'S 2 H BRUT'!$B$6:$L$165,11,FALSE)="","",(VLOOKUP($B102,'S 2 H BRUT'!$B$6:$L$165,11,FALSE)))</f>
        <v>9</v>
      </c>
      <c r="AA102" s="33">
        <f>IF(VLOOKUP($B102,'S 2 H NET'!$B$6:$L$165,11,FALSE)="","",(VLOOKUP($B102,'S 2 H NET'!$B$6:$L$165,11,FALSE)))</f>
        <v>27</v>
      </c>
      <c r="AB102" s="45">
        <f>IF(AA102="","",SUM(Z102:AA102))</f>
        <v>36</v>
      </c>
      <c r="AC102" s="33" t="str">
        <f>IF(VLOOKUP($B102,'S 2 H BRUT'!$B$6:$M$165,12,FALSE)="","",(VLOOKUP($B102,'S 2 H BRUT'!$B$6:$M$165,12,FALSE)))</f>
        <v/>
      </c>
      <c r="AD102" s="33" t="str">
        <f>IF(VLOOKUP($B102,'S 2 H NET'!$B$6:$M$165,12,FALSE)="","",(VLOOKUP($B102,'S 2 H NET'!$B$6:$M$165,12,FALSE)))</f>
        <v/>
      </c>
      <c r="AE102" s="45" t="str">
        <f>IF(AD102="","",SUM(AC102:AD102))</f>
        <v/>
      </c>
      <c r="AF102" s="33" t="str">
        <f>IF(VLOOKUP($B102,'S 2 H BRUT'!$B$6:$N$165,13,FALSE)="","",(VLOOKUP($B102,'S 2 H BRUT'!$B$6:$N$165,13,FALSE)))</f>
        <v/>
      </c>
      <c r="AG102" s="33" t="str">
        <f>IF(VLOOKUP($B102,'S 2 H NET'!$B$6:$N$165,13,FALSE)="","",(VLOOKUP($B102,'S 2 H NET'!$B$6:$N$165,13,FALSE)))</f>
        <v/>
      </c>
      <c r="AH102" s="45" t="str">
        <f>IF(AG102="","",SUM(AF102:AG102))</f>
        <v/>
      </c>
      <c r="AI102" s="45">
        <f>SUM(G102,J102,M102,P102,S102,V102,Y102,AB102,AE102,AH102)</f>
        <v>106</v>
      </c>
      <c r="AJ102" s="46">
        <f>+COUNT(G102,J102,M102,P102,S102,V102,Y102,AB102,AE102,AH102)</f>
        <v>3</v>
      </c>
      <c r="AK102" s="46">
        <f>IF(AJ102&lt;6,0,+SMALL(($G102,$J102,$M102,$P102,$S102,$V102,$Y102,$AB102,$AE102,$AH102),1))</f>
        <v>0</v>
      </c>
      <c r="AL102" s="46">
        <f>IF(AJ102&lt;7,0,+SMALL(($G102,$J102,$M102,$P102,$S102,$V102,$Y102,$AB102,$AE102,$AH102),2))</f>
        <v>0</v>
      </c>
      <c r="AM102" s="46">
        <f>IF(AJ102&lt;8,0,+SMALL(($G102,$J102,$M102,$P102,$S102,$V102,$Y102,$AB102,$AE102,$AH102),3))</f>
        <v>0</v>
      </c>
      <c r="AN102" s="46">
        <f>IF(AJ102&lt;9,0,+SMALL(($G102,$J102,$M102,$P102,$S102,$V102,$Y102,$AB102,$AE102,$AH102),4))</f>
        <v>0</v>
      </c>
      <c r="AO102" s="46">
        <f>AI102-AK102-AL102-AM102-AN102</f>
        <v>106</v>
      </c>
      <c r="AP102" s="17">
        <f>RANK(AO102,$AO$6:$AO$165,0)</f>
        <v>97</v>
      </c>
    </row>
    <row r="103" spans="2:42" ht="14.4">
      <c r="B103" s="42" t="s">
        <v>74</v>
      </c>
      <c r="C103" s="43"/>
      <c r="D103" s="47" t="s">
        <v>5</v>
      </c>
      <c r="E103" s="33">
        <f>IF(VLOOKUP($B103,'S 2 H BRUT'!$B$6:$E$165,4,FALSE)="","",(VLOOKUP($B103,'S 2 H BRUT'!$B$6:$E$165,4,FALSE)))</f>
        <v>10</v>
      </c>
      <c r="F103" s="33">
        <f>IF(VLOOKUP($B103,'S 2 H NET'!$B$6:E$165,4,FALSE)="","",(VLOOKUP($B103,'S 2 H NET'!$B$6:$E$165,4,FALSE)))</f>
        <v>25</v>
      </c>
      <c r="G103" s="45">
        <f>IF(F103="","",SUM(E103:F103))</f>
        <v>35</v>
      </c>
      <c r="H103" s="33">
        <f>IF(VLOOKUP($B103,'S 2 H BRUT'!$B$6:$F$165,5,FALSE)="","",(VLOOKUP($B103,'S 2 H BRUT'!$B$6:$F$165,5,FALSE)))</f>
        <v>12</v>
      </c>
      <c r="I103" s="33">
        <f>IF(VLOOKUP($B103,'S 2 H NET'!$B$6:$F$165,5,FALSE)="","",(VLOOKUP($B103,'S 2 H NET'!$B$6:$F$165,5,FALSE)))</f>
        <v>26</v>
      </c>
      <c r="J103" s="45">
        <f>IF(I103="","",SUM(H103:I103))</f>
        <v>38</v>
      </c>
      <c r="K103" s="33">
        <f>IF(VLOOKUP($B103,'S 2 H BRUT'!$B$6:$G$165,6,FALSE)="","",(VLOOKUP($B103,'S 2 H BRUT'!$B$6:$G$165,6,FALSE)))</f>
        <v>9</v>
      </c>
      <c r="L103" s="33">
        <f>IF(VLOOKUP($B103,'S 2 H NET'!$B$6:$G$165,6,FALSE)="","",(VLOOKUP($B103,'S 2 H NET'!$B$6:$G$165,6,FALSE)))</f>
        <v>19</v>
      </c>
      <c r="M103" s="45">
        <f>IF(L103="","",SUM(K103:L103))</f>
        <v>28</v>
      </c>
      <c r="N103" s="33" t="str">
        <f>IF(VLOOKUP($B103,'S 2 H BRUT'!$B$6:$H$165,7,FALSE)="","",(VLOOKUP($B103,'S 2 H BRUT'!$B$6:$H$165,7,FALSE)))</f>
        <v/>
      </c>
      <c r="O103" s="33" t="str">
        <f>IF(VLOOKUP($B103,'S 2 H NET'!$B$6:$H$165,7,FALSE)="","",(VLOOKUP($B103,'S 2 H NET'!$B$6:$H$165,7,FALSE)))</f>
        <v/>
      </c>
      <c r="P103" s="45" t="str">
        <f>IF(O103="","",SUM(N103:O103))</f>
        <v/>
      </c>
      <c r="Q103" s="33" t="str">
        <f>IF(VLOOKUP($B103,'S 2 H BRUT'!$B$6:$J$165,8,FALSE)="","",(VLOOKUP($B103,'S 2 H BRUT'!$B$6:$J$165,8,FALSE)))</f>
        <v/>
      </c>
      <c r="R103" s="33" t="str">
        <f>IF(VLOOKUP($B103,'S 2 H NET'!$B$6:$J$165,8,FALSE)="","",(VLOOKUP($B103,'S 2 H NET'!$B$6:$J$165,8,FALSE)))</f>
        <v/>
      </c>
      <c r="S103" s="45" t="str">
        <f>IF(R103="","",SUM(Q103:R103))</f>
        <v/>
      </c>
      <c r="T103" s="33" t="str">
        <f>IF(VLOOKUP($B103,'S 2 H BRUT'!$B$6:$J$165,9,FALSE)="","",(VLOOKUP($B103,'S 2 H BRUT'!$B$6:$J$165,9,FALSE)))</f>
        <v/>
      </c>
      <c r="U103" s="33" t="str">
        <f>IF(VLOOKUP($B103,'S 2 H NET'!$B$6:$J$165,9,FALSE)="","",(VLOOKUP($B103,'S 2 H NET'!$B$6:$J$165,9,FALSE)))</f>
        <v/>
      </c>
      <c r="V103" s="45" t="str">
        <f>IF(U103="","",SUM(T103:U103))</f>
        <v/>
      </c>
      <c r="W103" s="33" t="str">
        <f>IF(VLOOKUP($B103,'S 2 H BRUT'!$B$6:$M$165,10,FALSE)="","",(VLOOKUP($B103,'S 2 H BRUT'!$B$6:$M$165,10,FALSE)))</f>
        <v/>
      </c>
      <c r="X103" s="33" t="str">
        <f>IF(VLOOKUP($B103,'S 2 H NET'!$B$6:$M$165,10,FALSE)="","",(VLOOKUP($B103,'S 2 H NET'!$B$6:$M$165,10,FALSE)))</f>
        <v/>
      </c>
      <c r="Y103" s="45" t="str">
        <f>IF(X103="","",SUM(W103:X103))</f>
        <v/>
      </c>
      <c r="Z103" s="33" t="str">
        <f>IF(VLOOKUP($B103,'S 2 H BRUT'!$B$6:$L$165,11,FALSE)="","",(VLOOKUP($B103,'S 2 H BRUT'!$B$6:$L$165,11,FALSE)))</f>
        <v/>
      </c>
      <c r="AA103" s="33" t="str">
        <f>IF(VLOOKUP($B103,'S 2 H NET'!$B$6:$L$165,11,FALSE)="","",(VLOOKUP($B103,'S 2 H NET'!$B$6:$L$165,11,FALSE)))</f>
        <v/>
      </c>
      <c r="AB103" s="45" t="str">
        <f>IF(AA103="","",SUM(Z103:AA103))</f>
        <v/>
      </c>
      <c r="AC103" s="33" t="str">
        <f>IF(VLOOKUP($B103,'S 2 H BRUT'!$B$6:$M$165,12,FALSE)="","",(VLOOKUP($B103,'S 2 H BRUT'!$B$6:$M$165,12,FALSE)))</f>
        <v/>
      </c>
      <c r="AD103" s="33" t="str">
        <f>IF(VLOOKUP($B103,'S 2 H NET'!$B$6:$M$165,12,FALSE)="","",(VLOOKUP($B103,'S 2 H NET'!$B$6:$M$165,12,FALSE)))</f>
        <v/>
      </c>
      <c r="AE103" s="45" t="str">
        <f>IF(AD103="","",SUM(AC103:AD103))</f>
        <v/>
      </c>
      <c r="AF103" s="33" t="str">
        <f>IF(VLOOKUP($B103,'S 2 H BRUT'!$B$6:$N$165,13,FALSE)="","",(VLOOKUP($B103,'S 2 H BRUT'!$B$6:$N$165,13,FALSE)))</f>
        <v/>
      </c>
      <c r="AG103" s="33" t="str">
        <f>IF(VLOOKUP($B103,'S 2 H NET'!$B$6:$N$165,13,FALSE)="","",(VLOOKUP($B103,'S 2 H NET'!$B$6:$N$165,13,FALSE)))</f>
        <v/>
      </c>
      <c r="AH103" s="45" t="str">
        <f>IF(AG103="","",SUM(AF103:AG103))</f>
        <v/>
      </c>
      <c r="AI103" s="45">
        <f>SUM(G103,J103,M103,P103,S103,V103,Y103,AB103,AE103,AH103)</f>
        <v>101</v>
      </c>
      <c r="AJ103" s="46">
        <f>+COUNT(G103,J103,M103,P103,S103,V103,Y103,AB103,AE103,AH103)</f>
        <v>3</v>
      </c>
      <c r="AK103" s="46">
        <f>IF(AJ103&lt;6,0,+SMALL(($G103,$J103,$M103,$P103,$S103,$V103,$Y103,$AB103,$AE103,$AH103),1))</f>
        <v>0</v>
      </c>
      <c r="AL103" s="46">
        <f>IF(AJ103&lt;7,0,+SMALL(($G103,$J103,$M103,$P103,$S103,$V103,$Y103,$AB103,$AE103,$AH103),2))</f>
        <v>0</v>
      </c>
      <c r="AM103" s="46">
        <f>IF(AJ103&lt;8,0,+SMALL(($G103,$J103,$M103,$P103,$S103,$V103,$Y103,$AB103,$AE103,$AH103),3))</f>
        <v>0</v>
      </c>
      <c r="AN103" s="46">
        <f>IF(AJ103&lt;9,0,+SMALL(($G103,$J103,$M103,$P103,$S103,$V103,$Y103,$AB103,$AE103,$AH103),4))</f>
        <v>0</v>
      </c>
      <c r="AO103" s="46">
        <f>AI103-AK103-AL103-AM103-AN103</f>
        <v>101</v>
      </c>
      <c r="AP103" s="17">
        <f>RANK(AO103,$AO$6:$AO$165,0)</f>
        <v>98</v>
      </c>
    </row>
    <row r="104" spans="2:42" ht="14.4">
      <c r="B104" s="89" t="s">
        <v>289</v>
      </c>
      <c r="C104" s="33"/>
      <c r="D104" s="40" t="s">
        <v>18</v>
      </c>
      <c r="E104" s="33">
        <f>IF(VLOOKUP($B104,'S 2 H BRUT'!$B$6:$E$165,4,FALSE)="","",(VLOOKUP($B104,'S 2 H BRUT'!$B$6:$E$165,4,FALSE)))</f>
        <v>7</v>
      </c>
      <c r="F104" s="33">
        <f>IF(VLOOKUP($B104,'S 2 H NET'!$B$6:E$165,4,FALSE)="","",(VLOOKUP($B104,'S 2 H NET'!$B$6:$E$165,4,FALSE)))</f>
        <v>24</v>
      </c>
      <c r="G104" s="45">
        <f>IF(F104="","",SUM(E104:F104))</f>
        <v>31</v>
      </c>
      <c r="H104" s="33" t="str">
        <f>IF(VLOOKUP($B104,'S 2 H BRUT'!$B$6:$F$165,5,FALSE)="","",(VLOOKUP($B104,'S 2 H BRUT'!$B$6:$F$165,5,FALSE)))</f>
        <v/>
      </c>
      <c r="I104" s="33" t="str">
        <f>IF(VLOOKUP($B104,'S 2 H NET'!$B$6:$F$165,5,FALSE)="","",(VLOOKUP($B104,'S 2 H NET'!$B$6:$F$165,5,FALSE)))</f>
        <v/>
      </c>
      <c r="J104" s="45" t="str">
        <f>IF(I104="","",SUM(H104:I104))</f>
        <v/>
      </c>
      <c r="K104" s="33">
        <f>IF(VLOOKUP($B104,'S 2 H BRUT'!$B$6:$G$165,6,FALSE)="","",(VLOOKUP($B104,'S 2 H BRUT'!$B$6:$G$165,6,FALSE)))</f>
        <v>11</v>
      </c>
      <c r="L104" s="33">
        <f>IF(VLOOKUP($B104,'S 2 H NET'!$B$6:$G$165,6,FALSE)="","",(VLOOKUP($B104,'S 2 H NET'!$B$6:$G$165,6,FALSE)))</f>
        <v>28</v>
      </c>
      <c r="M104" s="45">
        <f>IF(L104="","",SUM(K104:L104))</f>
        <v>39</v>
      </c>
      <c r="N104" s="33" t="str">
        <f>IF(VLOOKUP($B104,'S 2 H BRUT'!$B$6:$H$165,7,FALSE)="","",(VLOOKUP($B104,'S 2 H BRUT'!$B$6:$H$165,7,FALSE)))</f>
        <v/>
      </c>
      <c r="O104" s="33" t="str">
        <f>IF(VLOOKUP($B104,'S 2 H NET'!$B$6:$H$165,7,FALSE)="","",(VLOOKUP($B104,'S 2 H NET'!$B$6:$H$165,7,FALSE)))</f>
        <v/>
      </c>
      <c r="P104" s="45" t="str">
        <f>IF(O104="","",SUM(N104:O104))</f>
        <v/>
      </c>
      <c r="Q104" s="33" t="str">
        <f>IF(VLOOKUP($B104,'S 2 H BRUT'!$B$6:$J$165,8,FALSE)="","",(VLOOKUP($B104,'S 2 H BRUT'!$B$6:$J$165,8,FALSE)))</f>
        <v/>
      </c>
      <c r="R104" s="33" t="str">
        <f>IF(VLOOKUP($B104,'S 2 H NET'!$B$6:$J$165,8,FALSE)="","",(VLOOKUP($B104,'S 2 H NET'!$B$6:$J$165,8,FALSE)))</f>
        <v/>
      </c>
      <c r="S104" s="45" t="str">
        <f>IF(R104="","",SUM(Q104:R104))</f>
        <v/>
      </c>
      <c r="T104" s="33">
        <f>IF(VLOOKUP($B104,'S 2 H BRUT'!$B$6:$J$165,9,FALSE)="","",(VLOOKUP($B104,'S 2 H BRUT'!$B$6:$J$165,9,FALSE)))</f>
        <v>9</v>
      </c>
      <c r="U104" s="33">
        <f>IF(VLOOKUP($B104,'S 2 H NET'!$B$6:$J$165,9,FALSE)="","",(VLOOKUP($B104,'S 2 H NET'!$B$6:$J$165,9,FALSE)))</f>
        <v>22</v>
      </c>
      <c r="V104" s="45">
        <f>IF(U104="","",SUM(T104:U104))</f>
        <v>31</v>
      </c>
      <c r="W104" s="33" t="str">
        <f>IF(VLOOKUP($B104,'S 2 H BRUT'!$B$6:$M$165,10,FALSE)="","",(VLOOKUP($B104,'S 2 H BRUT'!$B$6:$M$165,10,FALSE)))</f>
        <v/>
      </c>
      <c r="X104" s="33" t="str">
        <f>IF(VLOOKUP($B104,'S 2 H NET'!$B$6:$M$165,10,FALSE)="","",(VLOOKUP($B104,'S 2 H NET'!$B$6:$M$165,10,FALSE)))</f>
        <v/>
      </c>
      <c r="Y104" s="45" t="str">
        <f>IF(X104="","",SUM(W104:X104))</f>
        <v/>
      </c>
      <c r="Z104" s="33" t="str">
        <f>IF(VLOOKUP($B104,'S 2 H BRUT'!$B$6:$L$165,11,FALSE)="","",(VLOOKUP($B104,'S 2 H BRUT'!$B$6:$L$165,11,FALSE)))</f>
        <v/>
      </c>
      <c r="AA104" s="33" t="str">
        <f>IF(VLOOKUP($B104,'S 2 H NET'!$B$6:$L$165,11,FALSE)="","",(VLOOKUP($B104,'S 2 H NET'!$B$6:$L$165,11,FALSE)))</f>
        <v/>
      </c>
      <c r="AB104" s="45" t="str">
        <f>IF(AA104="","",SUM(Z104:AA104))</f>
        <v/>
      </c>
      <c r="AC104" s="33" t="str">
        <f>IF(VLOOKUP($B104,'S 2 H BRUT'!$B$6:$M$165,12,FALSE)="","",(VLOOKUP($B104,'S 2 H BRUT'!$B$6:$M$165,12,FALSE)))</f>
        <v/>
      </c>
      <c r="AD104" s="33" t="str">
        <f>IF(VLOOKUP($B104,'S 2 H NET'!$B$6:$M$165,12,FALSE)="","",(VLOOKUP($B104,'S 2 H NET'!$B$6:$M$165,12,FALSE)))</f>
        <v/>
      </c>
      <c r="AE104" s="45" t="str">
        <f>IF(AD104="","",SUM(AC104:AD104))</f>
        <v/>
      </c>
      <c r="AF104" s="33" t="str">
        <f>IF(VLOOKUP($B104,'S 2 H BRUT'!$B$6:$N$165,13,FALSE)="","",(VLOOKUP($B104,'S 2 H BRUT'!$B$6:$N$165,13,FALSE)))</f>
        <v/>
      </c>
      <c r="AG104" s="33" t="str">
        <f>IF(VLOOKUP($B104,'S 2 H NET'!$B$6:$N$165,13,FALSE)="","",(VLOOKUP($B104,'S 2 H NET'!$B$6:$N$165,13,FALSE)))</f>
        <v/>
      </c>
      <c r="AH104" s="45" t="str">
        <f>IF(AG104="","",SUM(AF104:AG104))</f>
        <v/>
      </c>
      <c r="AI104" s="45">
        <f>SUM(G104,J104,M104,P104,S104,V104,Y104,AB104,AE104,AH104)</f>
        <v>101</v>
      </c>
      <c r="AJ104" s="46">
        <f>+COUNT(G104,J104,M104,P104,S104,V104,Y104,AB104,AE104,AH104)</f>
        <v>3</v>
      </c>
      <c r="AK104" s="46">
        <f>IF(AJ104&lt;6,0,+SMALL(($G104,$J104,$M104,$P104,$S104,$V104,$Y104,$AB104,$AE104,$AH104),1))</f>
        <v>0</v>
      </c>
      <c r="AL104" s="46">
        <f>IF(AJ104&lt;7,0,+SMALL(($G104,$J104,$M104,$P104,$S104,$V104,$Y104,$AB104,$AE104,$AH104),2))</f>
        <v>0</v>
      </c>
      <c r="AM104" s="46">
        <f>IF(AJ104&lt;8,0,+SMALL(($G104,$J104,$M104,$P104,$S104,$V104,$Y104,$AB104,$AE104,$AH104),3))</f>
        <v>0</v>
      </c>
      <c r="AN104" s="46">
        <f>IF(AJ104&lt;9,0,+SMALL(($G104,$J104,$M104,$P104,$S104,$V104,$Y104,$AB104,$AE104,$AH104),4))</f>
        <v>0</v>
      </c>
      <c r="AO104" s="46">
        <f>AI104-AK104-AL104-AM104-AN104</f>
        <v>101</v>
      </c>
      <c r="AP104" s="17">
        <f>RANK(AO104,$AO$6:$AO$165,0)</f>
        <v>98</v>
      </c>
    </row>
    <row r="105" spans="2:42" ht="14.4">
      <c r="B105" s="42" t="s">
        <v>154</v>
      </c>
      <c r="C105" s="33"/>
      <c r="D105" s="40" t="s">
        <v>18</v>
      </c>
      <c r="E105" s="33" t="str">
        <f>IF(VLOOKUP($B105,'S 2 H BRUT'!$B$6:$E$165,4,FALSE)="","",(VLOOKUP($B105,'S 2 H BRUT'!$B$6:$E$165,4,FALSE)))</f>
        <v/>
      </c>
      <c r="F105" s="33" t="str">
        <f>IF(VLOOKUP($B105,'S 2 H NET'!$B$6:E$165,4,FALSE)="","",(VLOOKUP($B105,'S 2 H NET'!$B$6:$E$165,4,FALSE)))</f>
        <v/>
      </c>
      <c r="G105" s="45" t="str">
        <f>IF(F105="","",SUM(E105:F105))</f>
        <v/>
      </c>
      <c r="H105" s="33">
        <f>IF(VLOOKUP($B105,'S 2 H BRUT'!$B$6:$F$165,5,FALSE)="","",(VLOOKUP($B105,'S 2 H BRUT'!$B$6:$F$165,5,FALSE)))</f>
        <v>10</v>
      </c>
      <c r="I105" s="33">
        <f>IF(VLOOKUP($B105,'S 2 H NET'!$B$6:$F$165,5,FALSE)="","",(VLOOKUP($B105,'S 2 H NET'!$B$6:$F$165,5,FALSE)))</f>
        <v>23</v>
      </c>
      <c r="J105" s="45">
        <f>IF(I105="","",SUM(H105:I105))</f>
        <v>33</v>
      </c>
      <c r="K105" s="33">
        <f>IF(VLOOKUP($B105,'S 2 H BRUT'!$B$6:$G$165,6,FALSE)="","",(VLOOKUP($B105,'S 2 H BRUT'!$B$6:$G$165,6,FALSE)))</f>
        <v>8</v>
      </c>
      <c r="L105" s="33">
        <f>IF(VLOOKUP($B105,'S 2 H NET'!$B$6:$G$165,6,FALSE)="","",(VLOOKUP($B105,'S 2 H NET'!$B$6:$G$165,6,FALSE)))</f>
        <v>18</v>
      </c>
      <c r="M105" s="45">
        <f>IF(L105="","",SUM(K105:L105))</f>
        <v>26</v>
      </c>
      <c r="N105" s="33" t="str">
        <f>IF(VLOOKUP($B105,'S 2 H BRUT'!$B$6:$H$165,7,FALSE)="","",(VLOOKUP($B105,'S 2 H BRUT'!$B$6:$H$165,7,FALSE)))</f>
        <v/>
      </c>
      <c r="O105" s="33" t="str">
        <f>IF(VLOOKUP($B105,'S 2 H NET'!$B$6:$H$165,7,FALSE)="","",(VLOOKUP($B105,'S 2 H NET'!$B$6:$H$165,7,FALSE)))</f>
        <v/>
      </c>
      <c r="P105" s="45" t="str">
        <f>IF(O105="","",SUM(N105:O105))</f>
        <v/>
      </c>
      <c r="Q105" s="33" t="str">
        <f>IF(VLOOKUP($B105,'S 2 H BRUT'!$B$6:$J$165,8,FALSE)="","",(VLOOKUP($B105,'S 2 H BRUT'!$B$6:$J$165,8,FALSE)))</f>
        <v/>
      </c>
      <c r="R105" s="33" t="str">
        <f>IF(VLOOKUP($B105,'S 2 H NET'!$B$6:$J$165,8,FALSE)="","",(VLOOKUP($B105,'S 2 H NET'!$B$6:$J$165,8,FALSE)))</f>
        <v/>
      </c>
      <c r="S105" s="45" t="str">
        <f>IF(R105="","",SUM(Q105:R105))</f>
        <v/>
      </c>
      <c r="T105" s="33" t="str">
        <f>IF(VLOOKUP($B105,'S 2 H BRUT'!$B$6:$J$165,9,FALSE)="","",(VLOOKUP($B105,'S 2 H BRUT'!$B$6:$J$165,9,FALSE)))</f>
        <v/>
      </c>
      <c r="U105" s="33" t="str">
        <f>IF(VLOOKUP($B105,'S 2 H NET'!$B$6:$J$165,9,FALSE)="","",(VLOOKUP($B105,'S 2 H NET'!$B$6:$J$165,9,FALSE)))</f>
        <v/>
      </c>
      <c r="V105" s="45" t="str">
        <f>IF(U105="","",SUM(T105:U105))</f>
        <v/>
      </c>
      <c r="W105" s="33" t="str">
        <f>IF(VLOOKUP($B105,'S 2 H BRUT'!$B$6:$M$165,10,FALSE)="","",(VLOOKUP($B105,'S 2 H BRUT'!$B$6:$M$165,10,FALSE)))</f>
        <v/>
      </c>
      <c r="X105" s="33" t="str">
        <f>IF(VLOOKUP($B105,'S 2 H NET'!$B$6:$M$165,10,FALSE)="","",(VLOOKUP($B105,'S 2 H NET'!$B$6:$M$165,10,FALSE)))</f>
        <v/>
      </c>
      <c r="Y105" s="45" t="str">
        <f>IF(X105="","",SUM(W105:X105))</f>
        <v/>
      </c>
      <c r="Z105" s="33">
        <f>IF(VLOOKUP($B105,'S 2 H BRUT'!$B$6:$L$165,11,FALSE)="","",(VLOOKUP($B105,'S 2 H BRUT'!$B$6:$L$165,11,FALSE)))</f>
        <v>11</v>
      </c>
      <c r="AA105" s="33">
        <f>IF(VLOOKUP($B105,'S 2 H NET'!$B$6:$L$165,11,FALSE)="","",(VLOOKUP($B105,'S 2 H NET'!$B$6:$L$165,11,FALSE)))</f>
        <v>28</v>
      </c>
      <c r="AB105" s="45">
        <f>IF(AA105="","",SUM(Z105:AA105))</f>
        <v>39</v>
      </c>
      <c r="AC105" s="33" t="str">
        <f>IF(VLOOKUP($B105,'S 2 H BRUT'!$B$6:$M$165,12,FALSE)="","",(VLOOKUP($B105,'S 2 H BRUT'!$B$6:$M$165,12,FALSE)))</f>
        <v/>
      </c>
      <c r="AD105" s="33" t="str">
        <f>IF(VLOOKUP($B105,'S 2 H NET'!$B$6:$M$165,12,FALSE)="","",(VLOOKUP($B105,'S 2 H NET'!$B$6:$M$165,12,FALSE)))</f>
        <v/>
      </c>
      <c r="AE105" s="45" t="str">
        <f>IF(AD105="","",SUM(AC105:AD105))</f>
        <v/>
      </c>
      <c r="AF105" s="33" t="str">
        <f>IF(VLOOKUP($B105,'S 2 H BRUT'!$B$6:$N$165,13,FALSE)="","",(VLOOKUP($B105,'S 2 H BRUT'!$B$6:$N$165,13,FALSE)))</f>
        <v/>
      </c>
      <c r="AG105" s="33" t="str">
        <f>IF(VLOOKUP($B105,'S 2 H NET'!$B$6:$N$165,13,FALSE)="","",(VLOOKUP($B105,'S 2 H NET'!$B$6:$N$165,13,FALSE)))</f>
        <v/>
      </c>
      <c r="AH105" s="45" t="str">
        <f>IF(AG105="","",SUM(AF105:AG105))</f>
        <v/>
      </c>
      <c r="AI105" s="45">
        <f>SUM(G105,J105,M105,P105,S105,V105,Y105,AB105,AE105,AH105)</f>
        <v>98</v>
      </c>
      <c r="AJ105" s="46">
        <f>+COUNT(G105,J105,M105,P105,S105,V105,Y105,AB105,AE105,AH105)</f>
        <v>3</v>
      </c>
      <c r="AK105" s="46">
        <f>IF(AJ105&lt;6,0,+SMALL(($G105,$J105,$M105,$P105,$S105,$V105,$Y105,$AB105,$AE105,$AH105),1))</f>
        <v>0</v>
      </c>
      <c r="AL105" s="46">
        <f>IF(AJ105&lt;7,0,+SMALL(($G105,$J105,$M105,$P105,$S105,$V105,$Y105,$AB105,$AE105,$AH105),2))</f>
        <v>0</v>
      </c>
      <c r="AM105" s="46">
        <f>IF(AJ105&lt;8,0,+SMALL(($G105,$J105,$M105,$P105,$S105,$V105,$Y105,$AB105,$AE105,$AH105),3))</f>
        <v>0</v>
      </c>
      <c r="AN105" s="46">
        <f>IF(AJ105&lt;9,0,+SMALL(($G105,$J105,$M105,$P105,$S105,$V105,$Y105,$AB105,$AE105,$AH105),4))</f>
        <v>0</v>
      </c>
      <c r="AO105" s="46">
        <f>AI105-AK105-AL105-AM105-AN105</f>
        <v>98</v>
      </c>
      <c r="AP105" s="17">
        <f>RANK(AO105,$AO$6:$AO$165,0)</f>
        <v>100</v>
      </c>
    </row>
    <row r="106" spans="2:42" ht="14.4">
      <c r="B106" s="42" t="s">
        <v>258</v>
      </c>
      <c r="C106" s="33"/>
      <c r="D106" s="90" t="s">
        <v>146</v>
      </c>
      <c r="E106" s="33" t="str">
        <f>IF(VLOOKUP($B106,'S 2 H BRUT'!$B$6:$E$165,4,FALSE)="","",(VLOOKUP($B106,'S 2 H BRUT'!$B$6:$E$165,4,FALSE)))</f>
        <v/>
      </c>
      <c r="F106" s="33" t="str">
        <f>IF(VLOOKUP($B106,'S 2 H NET'!$B$6:E$165,4,FALSE)="","",(VLOOKUP($B106,'S 2 H NET'!$B$6:$E$165,4,FALSE)))</f>
        <v/>
      </c>
      <c r="G106" s="45" t="str">
        <f>IF(F106="","",SUM(E106:F106))</f>
        <v/>
      </c>
      <c r="H106" s="33" t="str">
        <f>IF(VLOOKUP($B106,'S 2 H BRUT'!$B$6:$F$165,5,FALSE)="","",(VLOOKUP($B106,'S 2 H BRUT'!$B$6:$F$165,5,FALSE)))</f>
        <v/>
      </c>
      <c r="I106" s="33" t="str">
        <f>IF(VLOOKUP($B106,'S 2 H NET'!$B$6:$F$165,5,FALSE)="","",(VLOOKUP($B106,'S 2 H NET'!$B$6:$F$165,5,FALSE)))</f>
        <v/>
      </c>
      <c r="J106" s="45" t="str">
        <f>IF(I106="","",SUM(H106:I106))</f>
        <v/>
      </c>
      <c r="K106" s="33">
        <f>IF(VLOOKUP($B106,'S 2 H BRUT'!$B$6:$G$165,6,FALSE)="","",(VLOOKUP($B106,'S 2 H BRUT'!$B$6:$G$165,6,FALSE)))</f>
        <v>19</v>
      </c>
      <c r="L106" s="33">
        <f>IF(VLOOKUP($B106,'S 2 H NET'!$B$6:$G$165,6,FALSE)="","",(VLOOKUP($B106,'S 2 H NET'!$B$6:$G$165,6,FALSE)))</f>
        <v>33</v>
      </c>
      <c r="M106" s="45">
        <f>IF(L106="","",SUM(K106:L106))</f>
        <v>52</v>
      </c>
      <c r="N106" s="33" t="str">
        <f>IF(VLOOKUP($B106,'S 2 H BRUT'!$B$6:$H$165,7,FALSE)="","",(VLOOKUP($B106,'S 2 H BRUT'!$B$6:$H$165,7,FALSE)))</f>
        <v/>
      </c>
      <c r="O106" s="33" t="str">
        <f>IF(VLOOKUP($B106,'S 2 H NET'!$B$6:$H$165,7,FALSE)="","",(VLOOKUP($B106,'S 2 H NET'!$B$6:$H$165,7,FALSE)))</f>
        <v/>
      </c>
      <c r="P106" s="45" t="str">
        <f>IF(O106="","",SUM(N106:O106))</f>
        <v/>
      </c>
      <c r="Q106" s="33" t="str">
        <f>IF(VLOOKUP($B106,'S 2 H BRUT'!$B$6:$J$165,8,FALSE)="","",(VLOOKUP($B106,'S 2 H BRUT'!$B$6:$J$165,8,FALSE)))</f>
        <v/>
      </c>
      <c r="R106" s="33" t="str">
        <f>IF(VLOOKUP($B106,'S 2 H NET'!$B$6:$J$165,8,FALSE)="","",(VLOOKUP($B106,'S 2 H NET'!$B$6:$J$165,8,FALSE)))</f>
        <v/>
      </c>
      <c r="S106" s="45" t="str">
        <f>IF(R106="","",SUM(Q106:R106))</f>
        <v/>
      </c>
      <c r="T106" s="33" t="str">
        <f>IF(VLOOKUP($B106,'S 2 H BRUT'!$B$6:$J$165,9,FALSE)="","",(VLOOKUP($B106,'S 2 H BRUT'!$B$6:$J$165,9,FALSE)))</f>
        <v/>
      </c>
      <c r="U106" s="33" t="str">
        <f>IF(VLOOKUP($B106,'S 2 H NET'!$B$6:$J$165,9,FALSE)="","",(VLOOKUP($B106,'S 2 H NET'!$B$6:$J$165,9,FALSE)))</f>
        <v/>
      </c>
      <c r="V106" s="45" t="str">
        <f>IF(U106="","",SUM(T106:U106))</f>
        <v/>
      </c>
      <c r="W106" s="33" t="str">
        <f>IF(VLOOKUP($B106,'S 2 H BRUT'!$B$6:$M$165,10,FALSE)="","",(VLOOKUP($B106,'S 2 H BRUT'!$B$6:$M$165,10,FALSE)))</f>
        <v/>
      </c>
      <c r="X106" s="33" t="str">
        <f>IF(VLOOKUP($B106,'S 2 H NET'!$B$6:$M$165,10,FALSE)="","",(VLOOKUP($B106,'S 2 H NET'!$B$6:$M$165,10,FALSE)))</f>
        <v/>
      </c>
      <c r="Y106" s="45" t="str">
        <f>IF(X106="","",SUM(W106:X106))</f>
        <v/>
      </c>
      <c r="Z106" s="33" t="str">
        <f>IF(VLOOKUP($B106,'S 2 H BRUT'!$B$6:$L$165,11,FALSE)="","",(VLOOKUP($B106,'S 2 H BRUT'!$B$6:$L$165,11,FALSE)))</f>
        <v/>
      </c>
      <c r="AA106" s="33" t="str">
        <f>IF(VLOOKUP($B106,'S 2 H NET'!$B$6:$L$165,11,FALSE)="","",(VLOOKUP($B106,'S 2 H NET'!$B$6:$L$165,11,FALSE)))</f>
        <v/>
      </c>
      <c r="AB106" s="45" t="str">
        <f>IF(AA106="","",SUM(Z106:AA106))</f>
        <v/>
      </c>
      <c r="AC106" s="33">
        <f>IF(VLOOKUP($B106,'S 2 H BRUT'!$B$6:$M$165,12,FALSE)="","",(VLOOKUP($B106,'S 2 H BRUT'!$B$6:$M$165,12,FALSE)))</f>
        <v>16</v>
      </c>
      <c r="AD106" s="33">
        <f>IF(VLOOKUP($B106,'S 2 H NET'!$B$6:$M$165,12,FALSE)="","",(VLOOKUP($B106,'S 2 H NET'!$B$6:$M$165,12,FALSE)))</f>
        <v>30</v>
      </c>
      <c r="AE106" s="45">
        <f>IF(AD106="","",SUM(AC106:AD106))</f>
        <v>46</v>
      </c>
      <c r="AF106" s="33" t="str">
        <f>IF(VLOOKUP($B106,'S 2 H BRUT'!$B$6:$N$165,13,FALSE)="","",(VLOOKUP($B106,'S 2 H BRUT'!$B$6:$N$165,13,FALSE)))</f>
        <v/>
      </c>
      <c r="AG106" s="33" t="str">
        <f>IF(VLOOKUP($B106,'S 2 H NET'!$B$6:$N$165,13,FALSE)="","",(VLOOKUP($B106,'S 2 H NET'!$B$6:$N$165,13,FALSE)))</f>
        <v/>
      </c>
      <c r="AH106" s="45" t="str">
        <f>IF(AG106="","",SUM(AF106:AG106))</f>
        <v/>
      </c>
      <c r="AI106" s="45">
        <f>SUM(G106,J106,M106,P106,S106,V106,Y106,AB106,AE106,AH106)</f>
        <v>98</v>
      </c>
      <c r="AJ106" s="46">
        <f>+COUNT(G106,J106,M106,P106,S106,V106,Y106,AB106,AE106,AH106)</f>
        <v>2</v>
      </c>
      <c r="AK106" s="46">
        <f>IF(AJ106&lt;6,0,+SMALL(($G106,$J106,$M106,$P106,$S106,$V106,$Y106,$AB106,$AE106,$AH106),1))</f>
        <v>0</v>
      </c>
      <c r="AL106" s="46">
        <f>IF(AJ106&lt;7,0,+SMALL(($G106,$J106,$M106,$P106,$S106,$V106,$Y106,$AB106,$AE106,$AH106),2))</f>
        <v>0</v>
      </c>
      <c r="AM106" s="46">
        <f>IF(AJ106&lt;8,0,+SMALL(($G106,$J106,$M106,$P106,$S106,$V106,$Y106,$AB106,$AE106,$AH106),3))</f>
        <v>0</v>
      </c>
      <c r="AN106" s="46">
        <f>IF(AJ106&lt;9,0,+SMALL(($G106,$J106,$M106,$P106,$S106,$V106,$Y106,$AB106,$AE106,$AH106),4))</f>
        <v>0</v>
      </c>
      <c r="AO106" s="46">
        <f>AI106-AK106-AL106-AM106-AN106</f>
        <v>98</v>
      </c>
      <c r="AP106" s="17">
        <f>RANK(AO106,$AO$6:$AO$165,0)</f>
        <v>100</v>
      </c>
    </row>
    <row r="107" spans="2:42" ht="14.4">
      <c r="B107" s="89" t="s">
        <v>236</v>
      </c>
      <c r="C107" s="33"/>
      <c r="D107" s="57" t="s">
        <v>79</v>
      </c>
      <c r="E107" s="33">
        <f>IF(VLOOKUP($B107,'S 2 H BRUT'!$B$6:$E$165,4,FALSE)="","",(VLOOKUP($B107,'S 2 H BRUT'!$B$6:$E$165,4,FALSE)))</f>
        <v>13</v>
      </c>
      <c r="F107" s="33">
        <f>IF(VLOOKUP($B107,'S 2 H NET'!$B$6:E$165,4,FALSE)="","",(VLOOKUP($B107,'S 2 H NET'!$B$6:$E$165,4,FALSE)))</f>
        <v>38</v>
      </c>
      <c r="G107" s="45">
        <f>IF(F107="","",SUM(E107:F107))</f>
        <v>51</v>
      </c>
      <c r="H107" s="33" t="str">
        <f>IF(VLOOKUP($B107,'S 2 H BRUT'!$B$6:$F$165,5,FALSE)="","",(VLOOKUP($B107,'S 2 H BRUT'!$B$6:$F$165,5,FALSE)))</f>
        <v/>
      </c>
      <c r="I107" s="33" t="str">
        <f>IF(VLOOKUP($B107,'S 2 H NET'!$B$6:$F$165,5,FALSE)="","",(VLOOKUP($B107,'S 2 H NET'!$B$6:$F$165,5,FALSE)))</f>
        <v/>
      </c>
      <c r="J107" s="45" t="str">
        <f>IF(I107="","",SUM(H107:I107))</f>
        <v/>
      </c>
      <c r="K107" s="33" t="str">
        <f>IF(VLOOKUP($B107,'S 2 H BRUT'!$B$6:$G$165,6,FALSE)="","",(VLOOKUP($B107,'S 2 H BRUT'!$B$6:$G$165,6,FALSE)))</f>
        <v/>
      </c>
      <c r="L107" s="33" t="str">
        <f>IF(VLOOKUP($B107,'S 2 H NET'!$B$6:$G$165,6,FALSE)="","",(VLOOKUP($B107,'S 2 H NET'!$B$6:$G$165,6,FALSE)))</f>
        <v/>
      </c>
      <c r="M107" s="45" t="str">
        <f>IF(L107="","",SUM(K107:L107))</f>
        <v/>
      </c>
      <c r="N107" s="33">
        <f>IF(VLOOKUP($B107,'S 2 H BRUT'!$B$6:$H$165,7,FALSE)="","",(VLOOKUP($B107,'S 2 H BRUT'!$B$6:$H$165,7,FALSE)))</f>
        <v>8</v>
      </c>
      <c r="O107" s="33">
        <f>IF(VLOOKUP($B107,'S 2 H NET'!$B$6:$H$165,7,FALSE)="","",(VLOOKUP($B107,'S 2 H NET'!$B$6:$H$165,7,FALSE)))</f>
        <v>34</v>
      </c>
      <c r="P107" s="45">
        <f>IF(O107="","",SUM(N107:O107))</f>
        <v>42</v>
      </c>
      <c r="Q107" s="33" t="str">
        <f>IF(VLOOKUP($B107,'S 2 H BRUT'!$B$6:$J$165,8,FALSE)="","",(VLOOKUP($B107,'S 2 H BRUT'!$B$6:$J$165,8,FALSE)))</f>
        <v/>
      </c>
      <c r="R107" s="33" t="str">
        <f>IF(VLOOKUP($B107,'S 2 H NET'!$B$6:$J$165,8,FALSE)="","",(VLOOKUP($B107,'S 2 H NET'!$B$6:$J$165,8,FALSE)))</f>
        <v/>
      </c>
      <c r="S107" s="45" t="str">
        <f>IF(R107="","",SUM(Q107:R107))</f>
        <v/>
      </c>
      <c r="T107" s="33" t="str">
        <f>IF(VLOOKUP($B107,'S 2 H BRUT'!$B$6:$J$165,9,FALSE)="","",(VLOOKUP($B107,'S 2 H BRUT'!$B$6:$J$165,9,FALSE)))</f>
        <v/>
      </c>
      <c r="U107" s="33" t="str">
        <f>IF(VLOOKUP($B107,'S 2 H NET'!$B$6:$J$165,9,FALSE)="","",(VLOOKUP($B107,'S 2 H NET'!$B$6:$J$165,9,FALSE)))</f>
        <v/>
      </c>
      <c r="V107" s="45" t="str">
        <f>IF(U107="","",SUM(T107:U107))</f>
        <v/>
      </c>
      <c r="W107" s="33" t="str">
        <f>IF(VLOOKUP($B107,'S 2 H BRUT'!$B$6:$M$165,10,FALSE)="","",(VLOOKUP($B107,'S 2 H BRUT'!$B$6:$M$165,10,FALSE)))</f>
        <v/>
      </c>
      <c r="X107" s="33" t="str">
        <f>IF(VLOOKUP($B107,'S 2 H NET'!$B$6:$M$165,10,FALSE)="","",(VLOOKUP($B107,'S 2 H NET'!$B$6:$M$165,10,FALSE)))</f>
        <v/>
      </c>
      <c r="Y107" s="45" t="str">
        <f>IF(X107="","",SUM(W107:X107))</f>
        <v/>
      </c>
      <c r="Z107" s="33" t="str">
        <f>IF(VLOOKUP($B107,'S 2 H BRUT'!$B$6:$L$165,11,FALSE)="","",(VLOOKUP($B107,'S 2 H BRUT'!$B$6:$L$165,11,FALSE)))</f>
        <v/>
      </c>
      <c r="AA107" s="33" t="str">
        <f>IF(VLOOKUP($B107,'S 2 H NET'!$B$6:$L$165,11,FALSE)="","",(VLOOKUP($B107,'S 2 H NET'!$B$6:$L$165,11,FALSE)))</f>
        <v/>
      </c>
      <c r="AB107" s="45" t="str">
        <f>IF(AA107="","",SUM(Z107:AA107))</f>
        <v/>
      </c>
      <c r="AC107" s="33" t="str">
        <f>IF(VLOOKUP($B107,'S 2 H BRUT'!$B$6:$M$165,12,FALSE)="","",(VLOOKUP($B107,'S 2 H BRUT'!$B$6:$M$165,12,FALSE)))</f>
        <v/>
      </c>
      <c r="AD107" s="33" t="str">
        <f>IF(VLOOKUP($B107,'S 2 H NET'!$B$6:$M$165,12,FALSE)="","",(VLOOKUP($B107,'S 2 H NET'!$B$6:$M$165,12,FALSE)))</f>
        <v/>
      </c>
      <c r="AE107" s="45" t="str">
        <f>IF(AD107="","",SUM(AC107:AD107))</f>
        <v/>
      </c>
      <c r="AF107" s="33" t="str">
        <f>IF(VLOOKUP($B107,'S 2 H BRUT'!$B$6:$N$165,13,FALSE)="","",(VLOOKUP($B107,'S 2 H BRUT'!$B$6:$N$165,13,FALSE)))</f>
        <v/>
      </c>
      <c r="AG107" s="33" t="str">
        <f>IF(VLOOKUP($B107,'S 2 H NET'!$B$6:$N$165,13,FALSE)="","",(VLOOKUP($B107,'S 2 H NET'!$B$6:$N$165,13,FALSE)))</f>
        <v/>
      </c>
      <c r="AH107" s="45" t="str">
        <f>IF(AG107="","",SUM(AF107:AG107))</f>
        <v/>
      </c>
      <c r="AI107" s="45">
        <f>SUM(G107,J107,M107,P107,S107,V107,Y107,AB107,AE107,AH107)</f>
        <v>93</v>
      </c>
      <c r="AJ107" s="46">
        <f>+COUNT(G107,J107,M107,P107,S107,V107,Y107,AB107,AE107,AH107)</f>
        <v>2</v>
      </c>
      <c r="AK107" s="46">
        <f>IF(AJ107&lt;6,0,+SMALL(($G107,$J107,$M107,$P107,$S107,$V107,$Y107,$AB107,$AE107,$AH107),1))</f>
        <v>0</v>
      </c>
      <c r="AL107" s="46">
        <f>IF(AJ107&lt;7,0,+SMALL(($G107,$J107,$M107,$P107,$S107,$V107,$Y107,$AB107,$AE107,$AH107),2))</f>
        <v>0</v>
      </c>
      <c r="AM107" s="46">
        <f>IF(AJ107&lt;8,0,+SMALL(($G107,$J107,$M107,$P107,$S107,$V107,$Y107,$AB107,$AE107,$AH107),3))</f>
        <v>0</v>
      </c>
      <c r="AN107" s="46">
        <f>IF(AJ107&lt;9,0,+SMALL(($G107,$J107,$M107,$P107,$S107,$V107,$Y107,$AB107,$AE107,$AH107),4))</f>
        <v>0</v>
      </c>
      <c r="AO107" s="46">
        <f>AI107-AK107-AL107-AM107-AN107</f>
        <v>93</v>
      </c>
      <c r="AP107" s="17">
        <f>RANK(AO107,$AO$6:$AO$165,0)</f>
        <v>102</v>
      </c>
    </row>
    <row r="108" spans="2:42" ht="14.4">
      <c r="B108" s="42" t="s">
        <v>404</v>
      </c>
      <c r="C108" s="33"/>
      <c r="D108" s="158" t="s">
        <v>334</v>
      </c>
      <c r="E108" s="33">
        <f>IF(VLOOKUP($B108,'S 2 H BRUT'!$B$6:$E$165,4,FALSE)="","",(VLOOKUP($B108,'S 2 H BRUT'!$B$6:$E$165,4,FALSE)))</f>
        <v>13</v>
      </c>
      <c r="F108" s="33">
        <f>IF(VLOOKUP($B108,'S 2 H NET'!$B$6:E$165,4,FALSE)="","",(VLOOKUP($B108,'S 2 H NET'!$B$6:$E$165,4,FALSE)))</f>
        <v>35</v>
      </c>
      <c r="G108" s="45">
        <f>IF(F108="","",SUM(E108:F108))</f>
        <v>48</v>
      </c>
      <c r="H108" s="33" t="str">
        <f>IF(VLOOKUP($B108,'S 2 H BRUT'!$B$6:$F$165,5,FALSE)="","",(VLOOKUP($B108,'S 2 H BRUT'!$B$6:$F$165,5,FALSE)))</f>
        <v/>
      </c>
      <c r="I108" s="33" t="str">
        <f>IF(VLOOKUP($B108,'S 2 H NET'!$B$6:$F$165,5,FALSE)="","",(VLOOKUP($B108,'S 2 H NET'!$B$6:$F$165,5,FALSE)))</f>
        <v/>
      </c>
      <c r="J108" s="45" t="str">
        <f>IF(I108="","",SUM(H108:I108))</f>
        <v/>
      </c>
      <c r="K108" s="33" t="str">
        <f>IF(VLOOKUP($B108,'S 2 H BRUT'!$B$6:$G$165,6,FALSE)="","",(VLOOKUP($B108,'S 2 H BRUT'!$B$6:$G$165,6,FALSE)))</f>
        <v/>
      </c>
      <c r="L108" s="33" t="str">
        <f>IF(VLOOKUP($B108,'S 2 H NET'!$B$6:$G$165,6,FALSE)="","",(VLOOKUP($B108,'S 2 H NET'!$B$6:$G$165,6,FALSE)))</f>
        <v/>
      </c>
      <c r="M108" s="45" t="str">
        <f>IF(L108="","",SUM(K108:L108))</f>
        <v/>
      </c>
      <c r="N108" s="33" t="str">
        <f>IF(VLOOKUP($B108,'S 2 H BRUT'!$B$6:$H$165,7,FALSE)="","",(VLOOKUP($B108,'S 2 H BRUT'!$B$6:$H$165,7,FALSE)))</f>
        <v/>
      </c>
      <c r="O108" s="33" t="str">
        <f>IF(VLOOKUP($B108,'S 2 H NET'!$B$6:$H$165,7,FALSE)="","",(VLOOKUP($B108,'S 2 H NET'!$B$6:$H$165,7,FALSE)))</f>
        <v/>
      </c>
      <c r="P108" s="45" t="str">
        <f>IF(O108="","",SUM(N108:O108))</f>
        <v/>
      </c>
      <c r="Q108" s="33">
        <f>IF(VLOOKUP($B108,'S 2 H BRUT'!$B$6:$J$165,8,FALSE)="","",(VLOOKUP($B108,'S 2 H BRUT'!$B$6:$J$165,8,FALSE)))</f>
        <v>12</v>
      </c>
      <c r="R108" s="33">
        <f>IF(VLOOKUP($B108,'S 2 H NET'!$B$6:$J$165,8,FALSE)="","",(VLOOKUP($B108,'S 2 H NET'!$B$6:$J$165,8,FALSE)))</f>
        <v>33</v>
      </c>
      <c r="S108" s="45">
        <f>IF(R108="","",SUM(Q108:R108))</f>
        <v>45</v>
      </c>
      <c r="T108" s="33" t="str">
        <f>IF(VLOOKUP($B108,'S 2 H BRUT'!$B$6:$J$165,9,FALSE)="","",(VLOOKUP($B108,'S 2 H BRUT'!$B$6:$J$165,9,FALSE)))</f>
        <v/>
      </c>
      <c r="U108" s="33" t="str">
        <f>IF(VLOOKUP($B108,'S 2 H NET'!$B$6:$J$165,9,FALSE)="","",(VLOOKUP($B108,'S 2 H NET'!$B$6:$J$165,9,FALSE)))</f>
        <v/>
      </c>
      <c r="V108" s="45" t="str">
        <f>IF(U108="","",SUM(T108:U108))</f>
        <v/>
      </c>
      <c r="W108" s="33" t="str">
        <f>IF(VLOOKUP($B108,'S 2 H BRUT'!$B$6:$M$165,10,FALSE)="","",(VLOOKUP($B108,'S 2 H BRUT'!$B$6:$M$165,10,FALSE)))</f>
        <v/>
      </c>
      <c r="X108" s="33" t="str">
        <f>IF(VLOOKUP($B108,'S 2 H NET'!$B$6:$M$165,10,FALSE)="","",(VLOOKUP($B108,'S 2 H NET'!$B$6:$M$165,10,FALSE)))</f>
        <v/>
      </c>
      <c r="Y108" s="45" t="str">
        <f>IF(X108="","",SUM(W108:X108))</f>
        <v/>
      </c>
      <c r="Z108" s="33" t="str">
        <f>IF(VLOOKUP($B108,'S 2 H BRUT'!$B$6:$L$165,11,FALSE)="","",(VLOOKUP($B108,'S 2 H BRUT'!$B$6:$L$165,11,FALSE)))</f>
        <v/>
      </c>
      <c r="AA108" s="33" t="str">
        <f>IF(VLOOKUP($B108,'S 2 H NET'!$B$6:$L$165,11,FALSE)="","",(VLOOKUP($B108,'S 2 H NET'!$B$6:$L$165,11,FALSE)))</f>
        <v/>
      </c>
      <c r="AB108" s="45" t="str">
        <f>IF(AA108="","",SUM(Z108:AA108))</f>
        <v/>
      </c>
      <c r="AC108" s="33" t="str">
        <f>IF(VLOOKUP($B108,'S 2 H BRUT'!$B$6:$M$165,12,FALSE)="","",(VLOOKUP($B108,'S 2 H BRUT'!$B$6:$M$165,12,FALSE)))</f>
        <v/>
      </c>
      <c r="AD108" s="33" t="str">
        <f>IF(VLOOKUP($B108,'S 2 H NET'!$B$6:$M$165,12,FALSE)="","",(VLOOKUP($B108,'S 2 H NET'!$B$6:$M$165,12,FALSE)))</f>
        <v/>
      </c>
      <c r="AE108" s="45" t="str">
        <f>IF(AD108="","",SUM(AC108:AD108))</f>
        <v/>
      </c>
      <c r="AF108" s="33" t="str">
        <f>IF(VLOOKUP($B108,'S 2 H BRUT'!$B$6:$N$165,13,FALSE)="","",(VLOOKUP($B108,'S 2 H BRUT'!$B$6:$N$165,13,FALSE)))</f>
        <v/>
      </c>
      <c r="AG108" s="33" t="str">
        <f>IF(VLOOKUP($B108,'S 2 H NET'!$B$6:$N$165,13,FALSE)="","",(VLOOKUP($B108,'S 2 H NET'!$B$6:$N$165,13,FALSE)))</f>
        <v/>
      </c>
      <c r="AH108" s="45" t="str">
        <f>IF(AG108="","",SUM(AF108:AG108))</f>
        <v/>
      </c>
      <c r="AI108" s="45">
        <f>SUM(G108,J108,M108,P108,S108,V108,Y108,AB108,AE108,AH108)</f>
        <v>93</v>
      </c>
      <c r="AJ108" s="46">
        <f>+COUNT(G108,J108,M108,P108,S108,V108,Y108,AB108,AE108,AH108)</f>
        <v>2</v>
      </c>
      <c r="AK108" s="46">
        <f>IF(AJ108&lt;6,0,+SMALL(($G108,$J108,$M108,$P108,$S108,$V108,$Y108,$AB108,$AE108,$AH108),1))</f>
        <v>0</v>
      </c>
      <c r="AL108" s="46">
        <f>IF(AJ108&lt;7,0,+SMALL(($G108,$J108,$M108,$P108,$S108,$V108,$Y108,$AB108,$AE108,$AH108),2))</f>
        <v>0</v>
      </c>
      <c r="AM108" s="46">
        <f>IF(AJ108&lt;8,0,+SMALL(($G108,$J108,$M108,$P108,$S108,$V108,$Y108,$AB108,$AE108,$AH108),3))</f>
        <v>0</v>
      </c>
      <c r="AN108" s="46">
        <f>IF(AJ108&lt;9,0,+SMALL(($G108,$J108,$M108,$P108,$S108,$V108,$Y108,$AB108,$AE108,$AH108),4))</f>
        <v>0</v>
      </c>
      <c r="AO108" s="46">
        <f>AI108-AK108-AL108-AM108-AN108</f>
        <v>93</v>
      </c>
      <c r="AP108" s="17">
        <f>RANK(AO108,$AO$6:$AO$165,0)</f>
        <v>102</v>
      </c>
    </row>
    <row r="109" spans="2:42" ht="14.4">
      <c r="B109" s="89" t="s">
        <v>287</v>
      </c>
      <c r="C109" s="33"/>
      <c r="D109" s="40" t="s">
        <v>18</v>
      </c>
      <c r="E109" s="33">
        <f>IF(VLOOKUP($B109,'S 2 H BRUT'!$B$6:$E$165,4,FALSE)="","",(VLOOKUP($B109,'S 2 H BRUT'!$B$6:$E$165,4,FALSE)))</f>
        <v>17</v>
      </c>
      <c r="F109" s="33">
        <f>IF(VLOOKUP($B109,'S 2 H NET'!$B$6:E$165,4,FALSE)="","",(VLOOKUP($B109,'S 2 H NET'!$B$6:$E$165,4,FALSE)))</f>
        <v>25</v>
      </c>
      <c r="G109" s="45">
        <f>IF(F109="","",SUM(E109:F109))</f>
        <v>42</v>
      </c>
      <c r="H109" s="33" t="str">
        <f>IF(VLOOKUP($B109,'S 2 H BRUT'!$B$6:$F$165,5,FALSE)="","",(VLOOKUP($B109,'S 2 H BRUT'!$B$6:$F$165,5,FALSE)))</f>
        <v/>
      </c>
      <c r="I109" s="33" t="str">
        <f>IF(VLOOKUP($B109,'S 2 H NET'!$B$6:$F$165,5,FALSE)="","",(VLOOKUP($B109,'S 2 H NET'!$B$6:$F$165,5,FALSE)))</f>
        <v/>
      </c>
      <c r="J109" s="45" t="str">
        <f>IF(I109="","",SUM(H109:I109))</f>
        <v/>
      </c>
      <c r="K109" s="33" t="str">
        <f>IF(VLOOKUP($B109,'S 2 H BRUT'!$B$6:$G$165,6,FALSE)="","",(VLOOKUP($B109,'S 2 H BRUT'!$B$6:$G$165,6,FALSE)))</f>
        <v/>
      </c>
      <c r="L109" s="33" t="str">
        <f>IF(VLOOKUP($B109,'S 2 H NET'!$B$6:$G$165,6,FALSE)="","",(VLOOKUP($B109,'S 2 H NET'!$B$6:$G$165,6,FALSE)))</f>
        <v/>
      </c>
      <c r="M109" s="45" t="str">
        <f>IF(L109="","",SUM(K109:L109))</f>
        <v/>
      </c>
      <c r="N109" s="33" t="str">
        <f>IF(VLOOKUP($B109,'S 2 H BRUT'!$B$6:$H$165,7,FALSE)="","",(VLOOKUP($B109,'S 2 H BRUT'!$B$6:$H$165,7,FALSE)))</f>
        <v/>
      </c>
      <c r="O109" s="33" t="str">
        <f>IF(VLOOKUP($B109,'S 2 H NET'!$B$6:$H$165,7,FALSE)="","",(VLOOKUP($B109,'S 2 H NET'!$B$6:$H$165,7,FALSE)))</f>
        <v/>
      </c>
      <c r="P109" s="45" t="str">
        <f>IF(O109="","",SUM(N109:O109))</f>
        <v/>
      </c>
      <c r="Q109" s="33" t="str">
        <f>IF(VLOOKUP($B109,'S 2 H BRUT'!$B$6:$J$165,8,FALSE)="","",(VLOOKUP($B109,'S 2 H BRUT'!$B$6:$J$165,8,FALSE)))</f>
        <v/>
      </c>
      <c r="R109" s="33" t="str">
        <f>IF(VLOOKUP($B109,'S 2 H NET'!$B$6:$J$165,8,FALSE)="","",(VLOOKUP($B109,'S 2 H NET'!$B$6:$J$165,8,FALSE)))</f>
        <v/>
      </c>
      <c r="S109" s="45" t="str">
        <f>IF(R109="","",SUM(Q109:R109))</f>
        <v/>
      </c>
      <c r="T109" s="33">
        <f>IF(VLOOKUP($B109,'S 2 H BRUT'!$B$6:$J$165,9,FALSE)="","",(VLOOKUP($B109,'S 2 H BRUT'!$B$6:$J$165,9,FALSE)))</f>
        <v>18</v>
      </c>
      <c r="U109" s="33">
        <f>IF(VLOOKUP($B109,'S 2 H NET'!$B$6:$J$165,9,FALSE)="","",(VLOOKUP($B109,'S 2 H NET'!$B$6:$J$165,9,FALSE)))</f>
        <v>27</v>
      </c>
      <c r="V109" s="45">
        <f>IF(U109="","",SUM(T109:U109))</f>
        <v>45</v>
      </c>
      <c r="W109" s="33" t="str">
        <f>IF(VLOOKUP($B109,'S 2 H BRUT'!$B$6:$M$165,10,FALSE)="","",(VLOOKUP($B109,'S 2 H BRUT'!$B$6:$M$165,10,FALSE)))</f>
        <v/>
      </c>
      <c r="X109" s="33" t="str">
        <f>IF(VLOOKUP($B109,'S 2 H NET'!$B$6:$M$165,10,FALSE)="","",(VLOOKUP($B109,'S 2 H NET'!$B$6:$M$165,10,FALSE)))</f>
        <v/>
      </c>
      <c r="Y109" s="45" t="str">
        <f>IF(X109="","",SUM(W109:X109))</f>
        <v/>
      </c>
      <c r="Z109" s="33" t="str">
        <f>IF(VLOOKUP($B109,'S 2 H BRUT'!$B$6:$L$165,11,FALSE)="","",(VLOOKUP($B109,'S 2 H BRUT'!$B$6:$L$165,11,FALSE)))</f>
        <v/>
      </c>
      <c r="AA109" s="33" t="str">
        <f>IF(VLOOKUP($B109,'S 2 H NET'!$B$6:$L$165,11,FALSE)="","",(VLOOKUP($B109,'S 2 H NET'!$B$6:$L$165,11,FALSE)))</f>
        <v/>
      </c>
      <c r="AB109" s="45" t="str">
        <f>IF(AA109="","",SUM(Z109:AA109))</f>
        <v/>
      </c>
      <c r="AC109" s="33" t="str">
        <f>IF(VLOOKUP($B109,'S 2 H BRUT'!$B$6:$M$165,12,FALSE)="","",(VLOOKUP($B109,'S 2 H BRUT'!$B$6:$M$165,12,FALSE)))</f>
        <v/>
      </c>
      <c r="AD109" s="33" t="str">
        <f>IF(VLOOKUP($B109,'S 2 H NET'!$B$6:$M$165,12,FALSE)="","",(VLOOKUP($B109,'S 2 H NET'!$B$6:$M$165,12,FALSE)))</f>
        <v/>
      </c>
      <c r="AE109" s="45" t="str">
        <f>IF(AD109="","",SUM(AC109:AD109))</f>
        <v/>
      </c>
      <c r="AF109" s="33" t="str">
        <f>IF(VLOOKUP($B109,'S 2 H BRUT'!$B$6:$N$165,13,FALSE)="","",(VLOOKUP($B109,'S 2 H BRUT'!$B$6:$N$165,13,FALSE)))</f>
        <v/>
      </c>
      <c r="AG109" s="33" t="str">
        <f>IF(VLOOKUP($B109,'S 2 H NET'!$B$6:$N$165,13,FALSE)="","",(VLOOKUP($B109,'S 2 H NET'!$B$6:$N$165,13,FALSE)))</f>
        <v/>
      </c>
      <c r="AH109" s="45" t="str">
        <f>IF(AG109="","",SUM(AF109:AG109))</f>
        <v/>
      </c>
      <c r="AI109" s="45">
        <f>SUM(G109,J109,M109,P109,S109,V109,Y109,AB109,AE109,AH109)</f>
        <v>87</v>
      </c>
      <c r="AJ109" s="46">
        <f>+COUNT(G109,J109,M109,P109,S109,V109,Y109,AB109,AE109,AH109)</f>
        <v>2</v>
      </c>
      <c r="AK109" s="46">
        <f>IF(AJ109&lt;6,0,+SMALL(($G109,$J109,$M109,$P109,$S109,$V109,$Y109,$AB109,$AE109,$AH109),1))</f>
        <v>0</v>
      </c>
      <c r="AL109" s="46">
        <f>IF(AJ109&lt;7,0,+SMALL(($G109,$J109,$M109,$P109,$S109,$V109,$Y109,$AB109,$AE109,$AH109),2))</f>
        <v>0</v>
      </c>
      <c r="AM109" s="46">
        <f>IF(AJ109&lt;8,0,+SMALL(($G109,$J109,$M109,$P109,$S109,$V109,$Y109,$AB109,$AE109,$AH109),3))</f>
        <v>0</v>
      </c>
      <c r="AN109" s="46">
        <f>IF(AJ109&lt;9,0,+SMALL(($G109,$J109,$M109,$P109,$S109,$V109,$Y109,$AB109,$AE109,$AH109),4))</f>
        <v>0</v>
      </c>
      <c r="AO109" s="46">
        <f>AI109-AK109-AL109-AM109-AN109</f>
        <v>87</v>
      </c>
      <c r="AP109" s="17">
        <f>RANK(AO109,$AO$6:$AO$165,0)</f>
        <v>104</v>
      </c>
    </row>
    <row r="110" spans="2:42" ht="14.4">
      <c r="B110" s="89" t="s">
        <v>254</v>
      </c>
      <c r="C110" s="33"/>
      <c r="D110" s="61" t="s">
        <v>81</v>
      </c>
      <c r="E110" s="33">
        <f>IF(VLOOKUP($B110,'S 2 H BRUT'!$B$6:$E$165,4,FALSE)="","",(VLOOKUP($B110,'S 2 H BRUT'!$B$6:$E$165,4,FALSE)))</f>
        <v>11</v>
      </c>
      <c r="F110" s="33">
        <f>IF(VLOOKUP($B110,'S 2 H NET'!$B$6:E$165,4,FALSE)="","",(VLOOKUP($B110,'S 2 H NET'!$B$6:$E$165,4,FALSE)))</f>
        <v>26</v>
      </c>
      <c r="G110" s="45">
        <f>IF(F110="","",SUM(E110:F110))</f>
        <v>37</v>
      </c>
      <c r="H110" s="33">
        <f>IF(VLOOKUP($B110,'S 2 H BRUT'!$B$6:$F$165,5,FALSE)="","",(VLOOKUP($B110,'S 2 H BRUT'!$B$6:$F$165,5,FALSE)))</f>
        <v>15</v>
      </c>
      <c r="I110" s="33">
        <f>IF(VLOOKUP($B110,'S 2 H NET'!$B$6:$F$165,5,FALSE)="","",(VLOOKUP($B110,'S 2 H NET'!$B$6:$F$165,5,FALSE)))</f>
        <v>35</v>
      </c>
      <c r="J110" s="45">
        <f>IF(I110="","",SUM(H110:I110))</f>
        <v>50</v>
      </c>
      <c r="K110" s="33" t="str">
        <f>IF(VLOOKUP($B110,'S 2 H BRUT'!$B$6:$G$165,6,FALSE)="","",(VLOOKUP($B110,'S 2 H BRUT'!$B$6:$G$165,6,FALSE)))</f>
        <v/>
      </c>
      <c r="L110" s="33" t="str">
        <f>IF(VLOOKUP($B110,'S 2 H NET'!$B$6:$G$165,6,FALSE)="","",(VLOOKUP($B110,'S 2 H NET'!$B$6:$G$165,6,FALSE)))</f>
        <v/>
      </c>
      <c r="M110" s="45" t="str">
        <f>IF(L110="","",SUM(K110:L110))</f>
        <v/>
      </c>
      <c r="N110" s="33" t="str">
        <f>IF(VLOOKUP($B110,'S 2 H BRUT'!$B$6:$H$165,7,FALSE)="","",(VLOOKUP($B110,'S 2 H BRUT'!$B$6:$H$165,7,FALSE)))</f>
        <v/>
      </c>
      <c r="O110" s="33" t="str">
        <f>IF(VLOOKUP($B110,'S 2 H NET'!$B$6:$H$165,7,FALSE)="","",(VLOOKUP($B110,'S 2 H NET'!$B$6:$H$165,7,FALSE)))</f>
        <v/>
      </c>
      <c r="P110" s="45" t="str">
        <f>IF(O110="","",SUM(N110:O110))</f>
        <v/>
      </c>
      <c r="Q110" s="33" t="str">
        <f>IF(VLOOKUP($B110,'S 2 H BRUT'!$B$6:$J$165,8,FALSE)="","",(VLOOKUP($B110,'S 2 H BRUT'!$B$6:$J$165,8,FALSE)))</f>
        <v/>
      </c>
      <c r="R110" s="33" t="str">
        <f>IF(VLOOKUP($B110,'S 2 H NET'!$B$6:$J$165,8,FALSE)="","",(VLOOKUP($B110,'S 2 H NET'!$B$6:$J$165,8,FALSE)))</f>
        <v/>
      </c>
      <c r="S110" s="45" t="str">
        <f>IF(R110="","",SUM(Q110:R110))</f>
        <v/>
      </c>
      <c r="T110" s="33" t="str">
        <f>IF(VLOOKUP($B110,'S 2 H BRUT'!$B$6:$J$165,9,FALSE)="","",(VLOOKUP($B110,'S 2 H BRUT'!$B$6:$J$165,9,FALSE)))</f>
        <v/>
      </c>
      <c r="U110" s="33" t="str">
        <f>IF(VLOOKUP($B110,'S 2 H NET'!$B$6:$J$165,9,FALSE)="","",(VLOOKUP($B110,'S 2 H NET'!$B$6:$J$165,9,FALSE)))</f>
        <v/>
      </c>
      <c r="V110" s="45" t="str">
        <f>IF(U110="","",SUM(T110:U110))</f>
        <v/>
      </c>
      <c r="W110" s="33" t="str">
        <f>IF(VLOOKUP($B110,'S 2 H BRUT'!$B$6:$M$165,10,FALSE)="","",(VLOOKUP($B110,'S 2 H BRUT'!$B$6:$M$165,10,FALSE)))</f>
        <v/>
      </c>
      <c r="X110" s="33" t="str">
        <f>IF(VLOOKUP($B110,'S 2 H NET'!$B$6:$M$165,10,FALSE)="","",(VLOOKUP($B110,'S 2 H NET'!$B$6:$M$165,10,FALSE)))</f>
        <v/>
      </c>
      <c r="Y110" s="45" t="str">
        <f>IF(X110="","",SUM(W110:X110))</f>
        <v/>
      </c>
      <c r="Z110" s="33" t="str">
        <f>IF(VLOOKUP($B110,'S 2 H BRUT'!$B$6:$L$165,11,FALSE)="","",(VLOOKUP($B110,'S 2 H BRUT'!$B$6:$L$165,11,FALSE)))</f>
        <v/>
      </c>
      <c r="AA110" s="33" t="str">
        <f>IF(VLOOKUP($B110,'S 2 H NET'!$B$6:$L$165,11,FALSE)="","",(VLOOKUP($B110,'S 2 H NET'!$B$6:$L$165,11,FALSE)))</f>
        <v/>
      </c>
      <c r="AB110" s="45" t="str">
        <f>IF(AA110="","",SUM(Z110:AA110))</f>
        <v/>
      </c>
      <c r="AC110" s="33" t="str">
        <f>IF(VLOOKUP($B110,'S 2 H BRUT'!$B$6:$M$165,12,FALSE)="","",(VLOOKUP($B110,'S 2 H BRUT'!$B$6:$M$165,12,FALSE)))</f>
        <v/>
      </c>
      <c r="AD110" s="33" t="str">
        <f>IF(VLOOKUP($B110,'S 2 H NET'!$B$6:$M$165,12,FALSE)="","",(VLOOKUP($B110,'S 2 H NET'!$B$6:$M$165,12,FALSE)))</f>
        <v/>
      </c>
      <c r="AE110" s="45" t="str">
        <f>IF(AD110="","",SUM(AC110:AD110))</f>
        <v/>
      </c>
      <c r="AF110" s="33" t="str">
        <f>IF(VLOOKUP($B110,'S 2 H BRUT'!$B$6:$N$165,13,FALSE)="","",(VLOOKUP($B110,'S 2 H BRUT'!$B$6:$N$165,13,FALSE)))</f>
        <v/>
      </c>
      <c r="AG110" s="33" t="str">
        <f>IF(VLOOKUP($B110,'S 2 H NET'!$B$6:$N$165,13,FALSE)="","",(VLOOKUP($B110,'S 2 H NET'!$B$6:$N$165,13,FALSE)))</f>
        <v/>
      </c>
      <c r="AH110" s="45" t="str">
        <f>IF(AG110="","",SUM(AF110:AG110))</f>
        <v/>
      </c>
      <c r="AI110" s="45">
        <f>SUM(G110,J110,M110,P110,S110,V110,Y110,AB110,AE110,AH110)</f>
        <v>87</v>
      </c>
      <c r="AJ110" s="46">
        <f>+COUNT(G110,J110,M110,P110,S110,V110,Y110,AB110,AE110,AH110)</f>
        <v>2</v>
      </c>
      <c r="AK110" s="46">
        <f>IF(AJ110&lt;6,0,+SMALL(($G110,$J110,$M110,$P110,$S110,$V110,$Y110,$AB110,$AE110,$AH110),1))</f>
        <v>0</v>
      </c>
      <c r="AL110" s="46">
        <f>IF(AJ110&lt;7,0,+SMALL(($G110,$J110,$M110,$P110,$S110,$V110,$Y110,$AB110,$AE110,$AH110),2))</f>
        <v>0</v>
      </c>
      <c r="AM110" s="46">
        <f>IF(AJ110&lt;8,0,+SMALL(($G110,$J110,$M110,$P110,$S110,$V110,$Y110,$AB110,$AE110,$AH110),3))</f>
        <v>0</v>
      </c>
      <c r="AN110" s="46">
        <f>IF(AJ110&lt;9,0,+SMALL(($G110,$J110,$M110,$P110,$S110,$V110,$Y110,$AB110,$AE110,$AH110),4))</f>
        <v>0</v>
      </c>
      <c r="AO110" s="46">
        <f>AI110-AK110-AL110-AM110-AN110</f>
        <v>87</v>
      </c>
      <c r="AP110" s="17">
        <f>RANK(AO110,$AO$6:$AO$165,0)</f>
        <v>104</v>
      </c>
    </row>
    <row r="111" spans="2:42" ht="14.4">
      <c r="B111" s="89" t="s">
        <v>376</v>
      </c>
      <c r="C111" s="33"/>
      <c r="D111" s="38" t="s">
        <v>33</v>
      </c>
      <c r="E111" s="33" t="str">
        <f>IF(VLOOKUP($B111,'S 2 H BRUT'!$B$6:$E$165,4,FALSE)="","",(VLOOKUP($B111,'S 2 H BRUT'!$B$6:$E$165,4,FALSE)))</f>
        <v/>
      </c>
      <c r="F111" s="33" t="str">
        <f>IF(VLOOKUP($B111,'S 2 H NET'!$B$6:E$165,4,FALSE)="","",(VLOOKUP($B111,'S 2 H NET'!$B$6:$E$165,4,FALSE)))</f>
        <v/>
      </c>
      <c r="G111" s="45" t="str">
        <f>IF(F111="","",SUM(E111:F111))</f>
        <v/>
      </c>
      <c r="H111" s="33">
        <f>IF(VLOOKUP($B111,'S 2 H BRUT'!$B$6:$F$165,5,FALSE)="","",(VLOOKUP($B111,'S 2 H BRUT'!$B$6:$F$165,5,FALSE)))</f>
        <v>11</v>
      </c>
      <c r="I111" s="33">
        <f>IF(VLOOKUP($B111,'S 2 H NET'!$B$6:$F$165,5,FALSE)="","",(VLOOKUP($B111,'S 2 H NET'!$B$6:$F$165,5,FALSE)))</f>
        <v>29</v>
      </c>
      <c r="J111" s="45">
        <f>IF(I111="","",SUM(H111:I111))</f>
        <v>40</v>
      </c>
      <c r="K111" s="33" t="str">
        <f>IF(VLOOKUP($B111,'S 2 H BRUT'!$B$6:$G$165,6,FALSE)="","",(VLOOKUP($B111,'S 2 H BRUT'!$B$6:$G$165,6,FALSE)))</f>
        <v/>
      </c>
      <c r="L111" s="33" t="str">
        <f>IF(VLOOKUP($B111,'S 2 H NET'!$B$6:$G$165,6,FALSE)="","",(VLOOKUP($B111,'S 2 H NET'!$B$6:$G$165,6,FALSE)))</f>
        <v/>
      </c>
      <c r="M111" s="45" t="str">
        <f>IF(L111="","",SUM(K111:L111))</f>
        <v/>
      </c>
      <c r="N111" s="33" t="str">
        <f>IF(VLOOKUP($B111,'S 2 H BRUT'!$B$6:$H$165,7,FALSE)="","",(VLOOKUP($B111,'S 2 H BRUT'!$B$6:$H$165,7,FALSE)))</f>
        <v/>
      </c>
      <c r="O111" s="33" t="str">
        <f>IF(VLOOKUP($B111,'S 2 H NET'!$B$6:$H$165,7,FALSE)="","",(VLOOKUP($B111,'S 2 H NET'!$B$6:$H$165,7,FALSE)))</f>
        <v/>
      </c>
      <c r="P111" s="45" t="str">
        <f>IF(O111="","",SUM(N111:O111))</f>
        <v/>
      </c>
      <c r="Q111" s="33" t="str">
        <f>IF(VLOOKUP($B111,'S 2 H BRUT'!$B$6:$J$165,8,FALSE)="","",(VLOOKUP($B111,'S 2 H BRUT'!$B$6:$J$165,8,FALSE)))</f>
        <v/>
      </c>
      <c r="R111" s="33" t="str">
        <f>IF(VLOOKUP($B111,'S 2 H NET'!$B$6:$J$165,8,FALSE)="","",(VLOOKUP($B111,'S 2 H NET'!$B$6:$J$165,8,FALSE)))</f>
        <v/>
      </c>
      <c r="S111" s="45" t="str">
        <f>IF(R111="","",SUM(Q111:R111))</f>
        <v/>
      </c>
      <c r="T111" s="33">
        <f>IF(VLOOKUP($B111,'S 2 H BRUT'!$B$6:$J$165,9,FALSE)="","",(VLOOKUP($B111,'S 2 H BRUT'!$B$6:$J$165,9,FALSE)))</f>
        <v>14</v>
      </c>
      <c r="U111" s="33">
        <f>IF(VLOOKUP($B111,'S 2 H NET'!$B$6:$J$165,9,FALSE)="","",(VLOOKUP($B111,'S 2 H NET'!$B$6:$J$165,9,FALSE)))</f>
        <v>32</v>
      </c>
      <c r="V111" s="45">
        <f>IF(U111="","",SUM(T111:U111))</f>
        <v>46</v>
      </c>
      <c r="W111" s="33" t="str">
        <f>IF(VLOOKUP($B111,'S 2 H BRUT'!$B$6:$M$165,10,FALSE)="","",(VLOOKUP($B111,'S 2 H BRUT'!$B$6:$M$165,10,FALSE)))</f>
        <v/>
      </c>
      <c r="X111" s="33" t="str">
        <f>IF(VLOOKUP($B111,'S 2 H NET'!$B$6:$M$165,10,FALSE)="","",(VLOOKUP($B111,'S 2 H NET'!$B$6:$M$165,10,FALSE)))</f>
        <v/>
      </c>
      <c r="Y111" s="45" t="str">
        <f>IF(X111="","",SUM(W111:X111))</f>
        <v/>
      </c>
      <c r="Z111" s="33" t="str">
        <f>IF(VLOOKUP($B111,'S 2 H BRUT'!$B$6:$L$165,11,FALSE)="","",(VLOOKUP($B111,'S 2 H BRUT'!$B$6:$L$165,11,FALSE)))</f>
        <v/>
      </c>
      <c r="AA111" s="33" t="str">
        <f>IF(VLOOKUP($B111,'S 2 H NET'!$B$6:$L$165,11,FALSE)="","",(VLOOKUP($B111,'S 2 H NET'!$B$6:$L$165,11,FALSE)))</f>
        <v/>
      </c>
      <c r="AB111" s="45" t="str">
        <f>IF(AA111="","",SUM(Z111:AA111))</f>
        <v/>
      </c>
      <c r="AC111" s="33" t="str">
        <f>IF(VLOOKUP($B111,'S 2 H BRUT'!$B$6:$M$165,12,FALSE)="","",(VLOOKUP($B111,'S 2 H BRUT'!$B$6:$M$165,12,FALSE)))</f>
        <v/>
      </c>
      <c r="AD111" s="33" t="str">
        <f>IF(VLOOKUP($B111,'S 2 H NET'!$B$6:$M$165,12,FALSE)="","",(VLOOKUP($B111,'S 2 H NET'!$B$6:$M$165,12,FALSE)))</f>
        <v/>
      </c>
      <c r="AE111" s="45" t="str">
        <f>IF(AD111="","",SUM(AC111:AD111))</f>
        <v/>
      </c>
      <c r="AF111" s="33" t="str">
        <f>IF(VLOOKUP($B111,'S 2 H BRUT'!$B$6:$N$165,13,FALSE)="","",(VLOOKUP($B111,'S 2 H BRUT'!$B$6:$N$165,13,FALSE)))</f>
        <v/>
      </c>
      <c r="AG111" s="33" t="str">
        <f>IF(VLOOKUP($B111,'S 2 H NET'!$B$6:$N$165,13,FALSE)="","",(VLOOKUP($B111,'S 2 H NET'!$B$6:$N$165,13,FALSE)))</f>
        <v/>
      </c>
      <c r="AH111" s="45" t="str">
        <f>IF(AG111="","",SUM(AF111:AG111))</f>
        <v/>
      </c>
      <c r="AI111" s="45">
        <f>SUM(G111,J111,M111,P111,S111,V111,Y111,AB111,AE111,AH111)</f>
        <v>86</v>
      </c>
      <c r="AJ111" s="46">
        <f>+COUNT(G111,J111,M111,P111,S111,V111,Y111,AB111,AE111,AH111)</f>
        <v>2</v>
      </c>
      <c r="AK111" s="46">
        <f>IF(AJ111&lt;6,0,+SMALL(($G111,$J111,$M111,$P111,$S111,$V111,$Y111,$AB111,$AE111,$AH111),1))</f>
        <v>0</v>
      </c>
      <c r="AL111" s="46">
        <f>IF(AJ111&lt;7,0,+SMALL(($G111,$J111,$M111,$P111,$S111,$V111,$Y111,$AB111,$AE111,$AH111),2))</f>
        <v>0</v>
      </c>
      <c r="AM111" s="46">
        <f>IF(AJ111&lt;8,0,+SMALL(($G111,$J111,$M111,$P111,$S111,$V111,$Y111,$AB111,$AE111,$AH111),3))</f>
        <v>0</v>
      </c>
      <c r="AN111" s="46">
        <f>IF(AJ111&lt;9,0,+SMALL(($G111,$J111,$M111,$P111,$S111,$V111,$Y111,$AB111,$AE111,$AH111),4))</f>
        <v>0</v>
      </c>
      <c r="AO111" s="46">
        <f>AI111-AK111-AL111-AM111-AN111</f>
        <v>86</v>
      </c>
      <c r="AP111" s="17">
        <f>RANK(AO111,$AO$6:$AO$165,0)</f>
        <v>106</v>
      </c>
    </row>
    <row r="112" spans="2:42" ht="14.4">
      <c r="B112" s="89" t="s">
        <v>221</v>
      </c>
      <c r="C112" s="33"/>
      <c r="D112" s="40" t="s">
        <v>18</v>
      </c>
      <c r="E112" s="33" t="str">
        <f>IF(VLOOKUP($B112,'S 2 H BRUT'!$B$6:$E$165,4,FALSE)="","",(VLOOKUP($B112,'S 2 H BRUT'!$B$6:$E$165,4,FALSE)))</f>
        <v/>
      </c>
      <c r="F112" s="33" t="str">
        <f>IF(VLOOKUP($B112,'S 2 H NET'!$B$6:E$165,4,FALSE)="","",(VLOOKUP($B112,'S 2 H NET'!$B$6:$E$165,4,FALSE)))</f>
        <v/>
      </c>
      <c r="G112" s="45" t="str">
        <f>IF(F112="","",SUM(E112:F112))</f>
        <v/>
      </c>
      <c r="H112" s="33">
        <f>IF(VLOOKUP($B112,'S 2 H BRUT'!$B$6:$F$165,5,FALSE)="","",(VLOOKUP($B112,'S 2 H BRUT'!$B$6:$F$165,5,FALSE)))</f>
        <v>9</v>
      </c>
      <c r="I112" s="33">
        <f>IF(VLOOKUP($B112,'S 2 H NET'!$B$6:$F$165,5,FALSE)="","",(VLOOKUP($B112,'S 2 H NET'!$B$6:$F$165,5,FALSE)))</f>
        <v>36</v>
      </c>
      <c r="J112" s="45">
        <f>IF(I112="","",SUM(H112:I112))</f>
        <v>45</v>
      </c>
      <c r="K112" s="33" t="str">
        <f>IF(VLOOKUP($B112,'S 2 H BRUT'!$B$6:$G$165,6,FALSE)="","",(VLOOKUP($B112,'S 2 H BRUT'!$B$6:$G$165,6,FALSE)))</f>
        <v/>
      </c>
      <c r="L112" s="33" t="str">
        <f>IF(VLOOKUP($B112,'S 2 H NET'!$B$6:$G$165,6,FALSE)="","",(VLOOKUP($B112,'S 2 H NET'!$B$6:$G$165,6,FALSE)))</f>
        <v/>
      </c>
      <c r="M112" s="45" t="str">
        <f>IF(L112="","",SUM(K112:L112))</f>
        <v/>
      </c>
      <c r="N112" s="33" t="str">
        <f>IF(VLOOKUP($B112,'S 2 H BRUT'!$B$6:$H$165,7,FALSE)="","",(VLOOKUP($B112,'S 2 H BRUT'!$B$6:$H$165,7,FALSE)))</f>
        <v/>
      </c>
      <c r="O112" s="33" t="str">
        <f>IF(VLOOKUP($B112,'S 2 H NET'!$B$6:$H$165,7,FALSE)="","",(VLOOKUP($B112,'S 2 H NET'!$B$6:$H$165,7,FALSE)))</f>
        <v/>
      </c>
      <c r="P112" s="45" t="str">
        <f>IF(O112="","",SUM(N112:O112))</f>
        <v/>
      </c>
      <c r="Q112" s="33" t="str">
        <f>IF(VLOOKUP($B112,'S 2 H BRUT'!$B$6:$J$165,8,FALSE)="","",(VLOOKUP($B112,'S 2 H BRUT'!$B$6:$J$165,8,FALSE)))</f>
        <v/>
      </c>
      <c r="R112" s="33" t="str">
        <f>IF(VLOOKUP($B112,'S 2 H NET'!$B$6:$J$165,8,FALSE)="","",(VLOOKUP($B112,'S 2 H NET'!$B$6:$J$165,8,FALSE)))</f>
        <v/>
      </c>
      <c r="S112" s="45" t="str">
        <f>IF(R112="","",SUM(Q112:R112))</f>
        <v/>
      </c>
      <c r="T112" s="33" t="str">
        <f>IF(VLOOKUP($B112,'S 2 H BRUT'!$B$6:$J$165,9,FALSE)="","",(VLOOKUP($B112,'S 2 H BRUT'!$B$6:$J$165,9,FALSE)))</f>
        <v/>
      </c>
      <c r="U112" s="33" t="str">
        <f>IF(VLOOKUP($B112,'S 2 H NET'!$B$6:$J$165,9,FALSE)="","",(VLOOKUP($B112,'S 2 H NET'!$B$6:$J$165,9,FALSE)))</f>
        <v/>
      </c>
      <c r="V112" s="45" t="str">
        <f>IF(U112="","",SUM(T112:U112))</f>
        <v/>
      </c>
      <c r="W112" s="33" t="str">
        <f>IF(VLOOKUP($B112,'S 2 H BRUT'!$B$6:$M$165,10,FALSE)="","",(VLOOKUP($B112,'S 2 H BRUT'!$B$6:$M$165,10,FALSE)))</f>
        <v/>
      </c>
      <c r="X112" s="33" t="str">
        <f>IF(VLOOKUP($B112,'S 2 H NET'!$B$6:$M$165,10,FALSE)="","",(VLOOKUP($B112,'S 2 H NET'!$B$6:$M$165,10,FALSE)))</f>
        <v/>
      </c>
      <c r="Y112" s="45" t="str">
        <f>IF(X112="","",SUM(W112:X112))</f>
        <v/>
      </c>
      <c r="Z112" s="33">
        <f>IF(VLOOKUP($B112,'S 2 H BRUT'!$B$6:$L$165,11,FALSE)="","",(VLOOKUP($B112,'S 2 H BRUT'!$B$6:$L$165,11,FALSE)))</f>
        <v>8</v>
      </c>
      <c r="AA112" s="33">
        <f>IF(VLOOKUP($B112,'S 2 H NET'!$B$6:$L$165,11,FALSE)="","",(VLOOKUP($B112,'S 2 H NET'!$B$6:$L$165,11,FALSE)))</f>
        <v>31</v>
      </c>
      <c r="AB112" s="45">
        <f>IF(AA112="","",SUM(Z112:AA112))</f>
        <v>39</v>
      </c>
      <c r="AC112" s="33" t="str">
        <f>IF(VLOOKUP($B112,'S 2 H BRUT'!$B$6:$M$165,12,FALSE)="","",(VLOOKUP($B112,'S 2 H BRUT'!$B$6:$M$165,12,FALSE)))</f>
        <v/>
      </c>
      <c r="AD112" s="33" t="str">
        <f>IF(VLOOKUP($B112,'S 2 H NET'!$B$6:$M$165,12,FALSE)="","",(VLOOKUP($B112,'S 2 H NET'!$B$6:$M$165,12,FALSE)))</f>
        <v/>
      </c>
      <c r="AE112" s="45" t="str">
        <f>IF(AD112="","",SUM(AC112:AD112))</f>
        <v/>
      </c>
      <c r="AF112" s="33" t="str">
        <f>IF(VLOOKUP($B112,'S 2 H BRUT'!$B$6:$N$165,13,FALSE)="","",(VLOOKUP($B112,'S 2 H BRUT'!$B$6:$N$165,13,FALSE)))</f>
        <v/>
      </c>
      <c r="AG112" s="33" t="str">
        <f>IF(VLOOKUP($B112,'S 2 H NET'!$B$6:$N$165,13,FALSE)="","",(VLOOKUP($B112,'S 2 H NET'!$B$6:$N$165,13,FALSE)))</f>
        <v/>
      </c>
      <c r="AH112" s="45" t="str">
        <f>IF(AG112="","",SUM(AF112:AG112))</f>
        <v/>
      </c>
      <c r="AI112" s="45">
        <f>SUM(G112,J112,M112,P112,S112,V112,Y112,AB112,AE112,AH112)</f>
        <v>84</v>
      </c>
      <c r="AJ112" s="46">
        <f>+COUNT(G112,J112,M112,P112,S112,V112,Y112,AB112,AE112,AH112)</f>
        <v>2</v>
      </c>
      <c r="AK112" s="46">
        <f>IF(AJ112&lt;6,0,+SMALL(($G112,$J112,$M112,$P112,$S112,$V112,$Y112,$AB112,$AE112,$AH112),1))</f>
        <v>0</v>
      </c>
      <c r="AL112" s="46">
        <f>IF(AJ112&lt;7,0,+SMALL(($G112,$J112,$M112,$P112,$S112,$V112,$Y112,$AB112,$AE112,$AH112),2))</f>
        <v>0</v>
      </c>
      <c r="AM112" s="46">
        <f>IF(AJ112&lt;8,0,+SMALL(($G112,$J112,$M112,$P112,$S112,$V112,$Y112,$AB112,$AE112,$AH112),3))</f>
        <v>0</v>
      </c>
      <c r="AN112" s="46">
        <f>IF(AJ112&lt;9,0,+SMALL(($G112,$J112,$M112,$P112,$S112,$V112,$Y112,$AB112,$AE112,$AH112),4))</f>
        <v>0</v>
      </c>
      <c r="AO112" s="46">
        <f>AI112-AK112-AL112-AM112-AN112</f>
        <v>84</v>
      </c>
      <c r="AP112" s="17">
        <f>RANK(AO112,$AO$6:$AO$165,0)</f>
        <v>107</v>
      </c>
    </row>
    <row r="113" spans="1:47" ht="14.4">
      <c r="B113" s="89" t="s">
        <v>297</v>
      </c>
      <c r="C113" s="33"/>
      <c r="D113" s="82" t="s">
        <v>125</v>
      </c>
      <c r="E113" s="33" t="str">
        <f>IF(VLOOKUP($B113,'S 2 H BRUT'!$B$6:$E$165,4,FALSE)="","",(VLOOKUP($B113,'S 2 H BRUT'!$B$6:$E$165,4,FALSE)))</f>
        <v/>
      </c>
      <c r="F113" s="33" t="str">
        <f>IF(VLOOKUP($B113,'S 2 H NET'!$B$6:E$165,4,FALSE)="","",(VLOOKUP($B113,'S 2 H NET'!$B$6:$E$165,4,FALSE)))</f>
        <v/>
      </c>
      <c r="G113" s="45" t="str">
        <f>IF(F113="","",SUM(E113:F113))</f>
        <v/>
      </c>
      <c r="H113" s="33" t="str">
        <f>IF(VLOOKUP($B113,'S 2 H BRUT'!$B$6:$F$165,5,FALSE)="","",(VLOOKUP($B113,'S 2 H BRUT'!$B$6:$F$165,5,FALSE)))</f>
        <v/>
      </c>
      <c r="I113" s="33" t="str">
        <f>IF(VLOOKUP($B113,'S 2 H NET'!$B$6:$F$165,5,FALSE)="","",(VLOOKUP($B113,'S 2 H NET'!$B$6:$F$165,5,FALSE)))</f>
        <v/>
      </c>
      <c r="J113" s="45" t="str">
        <f>IF(I113="","",SUM(H113:I113))</f>
        <v/>
      </c>
      <c r="K113" s="33">
        <f>IF(VLOOKUP($B113,'S 2 H BRUT'!$B$6:$G$165,6,FALSE)="","",(VLOOKUP($B113,'S 2 H BRUT'!$B$6:$G$165,6,FALSE)))</f>
        <v>11</v>
      </c>
      <c r="L113" s="33">
        <f>IF(VLOOKUP($B113,'S 2 H NET'!$B$6:$G$165,6,FALSE)="","",(VLOOKUP($B113,'S 2 H NET'!$B$6:$G$165,6,FALSE)))</f>
        <v>27</v>
      </c>
      <c r="M113" s="45">
        <f>IF(L113="","",SUM(K113:L113))</f>
        <v>38</v>
      </c>
      <c r="N113" s="33" t="str">
        <f>IF(VLOOKUP($B113,'S 2 H BRUT'!$B$6:$H$165,7,FALSE)="","",(VLOOKUP($B113,'S 2 H BRUT'!$B$6:$H$165,7,FALSE)))</f>
        <v/>
      </c>
      <c r="O113" s="33" t="str">
        <f>IF(VLOOKUP($B113,'S 2 H NET'!$B$6:$H$165,7,FALSE)="","",(VLOOKUP($B113,'S 2 H NET'!$B$6:$H$165,7,FALSE)))</f>
        <v/>
      </c>
      <c r="P113" s="45" t="str">
        <f>IF(O113="","",SUM(N113:O113))</f>
        <v/>
      </c>
      <c r="Q113" s="33" t="str">
        <f>IF(VLOOKUP($B113,'S 2 H BRUT'!$B$6:$J$165,8,FALSE)="","",(VLOOKUP($B113,'S 2 H BRUT'!$B$6:$J$165,8,FALSE)))</f>
        <v/>
      </c>
      <c r="R113" s="33" t="str">
        <f>IF(VLOOKUP($B113,'S 2 H NET'!$B$6:$J$165,8,FALSE)="","",(VLOOKUP($B113,'S 2 H NET'!$B$6:$J$165,8,FALSE)))</f>
        <v/>
      </c>
      <c r="S113" s="45" t="str">
        <f>IF(R113="","",SUM(Q113:R113))</f>
        <v/>
      </c>
      <c r="T113" s="33">
        <f>IF(VLOOKUP($B113,'S 2 H BRUT'!$B$6:$J$165,9,FALSE)="","",(VLOOKUP($B113,'S 2 H BRUT'!$B$6:$J$165,9,FALSE)))</f>
        <v>12</v>
      </c>
      <c r="U113" s="33">
        <f>IF(VLOOKUP($B113,'S 2 H NET'!$B$6:$J$165,9,FALSE)="","",(VLOOKUP($B113,'S 2 H NET'!$B$6:$J$165,9,FALSE)))</f>
        <v>34</v>
      </c>
      <c r="V113" s="45">
        <f>IF(U113="","",SUM(T113:U113))</f>
        <v>46</v>
      </c>
      <c r="W113" s="33" t="str">
        <f>IF(VLOOKUP($B113,'S 2 H BRUT'!$B$6:$M$165,10,FALSE)="","",(VLOOKUP($B113,'S 2 H BRUT'!$B$6:$M$165,10,FALSE)))</f>
        <v/>
      </c>
      <c r="X113" s="33" t="str">
        <f>IF(VLOOKUP($B113,'S 2 H NET'!$B$6:$M$165,10,FALSE)="","",(VLOOKUP($B113,'S 2 H NET'!$B$6:$M$165,10,FALSE)))</f>
        <v/>
      </c>
      <c r="Y113" s="45" t="str">
        <f>IF(X113="","",SUM(W113:X113))</f>
        <v/>
      </c>
      <c r="Z113" s="33" t="str">
        <f>IF(VLOOKUP($B113,'S 2 H BRUT'!$B$6:$L$165,11,FALSE)="","",(VLOOKUP($B113,'S 2 H BRUT'!$B$6:$L$165,11,FALSE)))</f>
        <v/>
      </c>
      <c r="AA113" s="33" t="str">
        <f>IF(VLOOKUP($B113,'S 2 H NET'!$B$6:$L$165,11,FALSE)="","",(VLOOKUP($B113,'S 2 H NET'!$B$6:$L$165,11,FALSE)))</f>
        <v/>
      </c>
      <c r="AB113" s="45" t="str">
        <f>IF(AA113="","",SUM(Z113:AA113))</f>
        <v/>
      </c>
      <c r="AC113" s="33" t="str">
        <f>IF(VLOOKUP($B113,'S 2 H BRUT'!$B$6:$M$165,12,FALSE)="","",(VLOOKUP($B113,'S 2 H BRUT'!$B$6:$M$165,12,FALSE)))</f>
        <v/>
      </c>
      <c r="AD113" s="33" t="str">
        <f>IF(VLOOKUP($B113,'S 2 H NET'!$B$6:$M$165,12,FALSE)="","",(VLOOKUP($B113,'S 2 H NET'!$B$6:$M$165,12,FALSE)))</f>
        <v/>
      </c>
      <c r="AE113" s="45" t="str">
        <f>IF(AD113="","",SUM(AC113:AD113))</f>
        <v/>
      </c>
      <c r="AF113" s="33" t="str">
        <f>IF(VLOOKUP($B113,'S 2 H BRUT'!$B$6:$N$165,13,FALSE)="","",(VLOOKUP($B113,'S 2 H BRUT'!$B$6:$N$165,13,FALSE)))</f>
        <v/>
      </c>
      <c r="AG113" s="33" t="str">
        <f>IF(VLOOKUP($B113,'S 2 H NET'!$B$6:$N$165,13,FALSE)="","",(VLOOKUP($B113,'S 2 H NET'!$B$6:$N$165,13,FALSE)))</f>
        <v/>
      </c>
      <c r="AH113" s="45" t="str">
        <f>IF(AG113="","",SUM(AF113:AG113))</f>
        <v/>
      </c>
      <c r="AI113" s="45">
        <f>SUM(G113,J113,M113,P113,S113,V113,Y113,AB113,AE113,AH113)</f>
        <v>84</v>
      </c>
      <c r="AJ113" s="46">
        <f>+COUNT(G113,J113,M113,P113,S113,V113,Y113,AB113,AE113,AH113)</f>
        <v>2</v>
      </c>
      <c r="AK113" s="46">
        <f>IF(AJ113&lt;6,0,+SMALL(($G113,$J113,$M113,$P113,$S113,$V113,$Y113,$AB113,$AE113,$AH113),1))</f>
        <v>0</v>
      </c>
      <c r="AL113" s="46">
        <f>IF(AJ113&lt;7,0,+SMALL(($G113,$J113,$M113,$P113,$S113,$V113,$Y113,$AB113,$AE113,$AH113),2))</f>
        <v>0</v>
      </c>
      <c r="AM113" s="46">
        <f>IF(AJ113&lt;8,0,+SMALL(($G113,$J113,$M113,$P113,$S113,$V113,$Y113,$AB113,$AE113,$AH113),3))</f>
        <v>0</v>
      </c>
      <c r="AN113" s="46">
        <f>IF(AJ113&lt;9,0,+SMALL(($G113,$J113,$M113,$P113,$S113,$V113,$Y113,$AB113,$AE113,$AH113),4))</f>
        <v>0</v>
      </c>
      <c r="AO113" s="46">
        <f>AI113-AK113-AL113-AM113-AN113</f>
        <v>84</v>
      </c>
      <c r="AP113" s="17">
        <f>RANK(AO113,$AO$6:$AO$165,0)</f>
        <v>107</v>
      </c>
    </row>
    <row r="114" spans="1:47" ht="14.4">
      <c r="B114" s="42" t="s">
        <v>205</v>
      </c>
      <c r="C114" s="33"/>
      <c r="D114" s="57" t="s">
        <v>79</v>
      </c>
      <c r="E114" s="33" t="str">
        <f>IF(VLOOKUP($B114,'S 2 H BRUT'!$B$6:$E$165,4,FALSE)="","",(VLOOKUP($B114,'S 2 H BRUT'!$B$6:$E$165,4,FALSE)))</f>
        <v/>
      </c>
      <c r="F114" s="33" t="str">
        <f>IF(VLOOKUP($B114,'S 2 H NET'!$B$6:E$165,4,FALSE)="","",(VLOOKUP($B114,'S 2 H NET'!$B$6:$E$165,4,FALSE)))</f>
        <v/>
      </c>
      <c r="G114" s="45" t="str">
        <f>IF(F114="","",SUM(E114:F114))</f>
        <v/>
      </c>
      <c r="H114" s="33" t="str">
        <f>IF(VLOOKUP($B114,'S 2 H BRUT'!$B$6:$F$165,5,FALSE)="","",(VLOOKUP($B114,'S 2 H BRUT'!$B$6:$F$165,5,FALSE)))</f>
        <v/>
      </c>
      <c r="I114" s="33" t="str">
        <f>IF(VLOOKUP($B114,'S 2 H NET'!$B$6:$F$165,5,FALSE)="","",(VLOOKUP($B114,'S 2 H NET'!$B$6:$F$165,5,FALSE)))</f>
        <v/>
      </c>
      <c r="J114" s="45" t="str">
        <f>IF(I114="","",SUM(H114:I114))</f>
        <v/>
      </c>
      <c r="K114" s="33" t="str">
        <f>IF(VLOOKUP($B114,'S 2 H BRUT'!$B$6:$G$165,6,FALSE)="","",(VLOOKUP($B114,'S 2 H BRUT'!$B$6:$G$165,6,FALSE)))</f>
        <v/>
      </c>
      <c r="L114" s="33" t="str">
        <f>IF(VLOOKUP($B114,'S 2 H NET'!$B$6:$G$165,6,FALSE)="","",(VLOOKUP($B114,'S 2 H NET'!$B$6:$G$165,6,FALSE)))</f>
        <v/>
      </c>
      <c r="M114" s="45" t="str">
        <f>IF(L114="","",SUM(K114:L114))</f>
        <v/>
      </c>
      <c r="N114" s="33">
        <f>IF(VLOOKUP($B114,'S 2 H BRUT'!$B$6:$H$165,7,FALSE)="","",(VLOOKUP($B114,'S 2 H BRUT'!$B$6:$H$165,7,FALSE)))</f>
        <v>11</v>
      </c>
      <c r="O114" s="33">
        <f>IF(VLOOKUP($B114,'S 2 H NET'!$B$6:$H$165,7,FALSE)="","",(VLOOKUP($B114,'S 2 H NET'!$B$6:$H$165,7,FALSE)))</f>
        <v>30</v>
      </c>
      <c r="P114" s="45">
        <f>IF(O114="","",SUM(N114:O114))</f>
        <v>41</v>
      </c>
      <c r="Q114" s="33">
        <f>IF(VLOOKUP($B114,'S 2 H BRUT'!$B$6:$J$165,8,FALSE)="","",(VLOOKUP($B114,'S 2 H BRUT'!$B$6:$J$165,8,FALSE)))</f>
        <v>11</v>
      </c>
      <c r="R114" s="33">
        <f>IF(VLOOKUP($B114,'S 2 H NET'!$B$6:$J$165,8,FALSE)="","",(VLOOKUP($B114,'S 2 H NET'!$B$6:$J$165,8,FALSE)))</f>
        <v>31</v>
      </c>
      <c r="S114" s="45">
        <f>IF(R114="","",SUM(Q114:R114))</f>
        <v>42</v>
      </c>
      <c r="T114" s="33">
        <f>IF(VLOOKUP($B114,'S 2 H BRUT'!$B$6:$J$165,9,FALSE)="","",(VLOOKUP($B114,'S 2 H BRUT'!$B$6:$J$165,9,FALSE)))</f>
        <v>0</v>
      </c>
      <c r="U114" s="33">
        <f>IF(VLOOKUP($B114,'S 2 H NET'!$B$6:$J$165,9,FALSE)="","",(VLOOKUP($B114,'S 2 H NET'!$B$6:$J$165,9,FALSE)))</f>
        <v>0</v>
      </c>
      <c r="V114" s="45">
        <f>IF(U114="","",SUM(T114:U114))</f>
        <v>0</v>
      </c>
      <c r="W114" s="33" t="str">
        <f>IF(VLOOKUP($B114,'S 2 H BRUT'!$B$6:$M$165,10,FALSE)="","",(VLOOKUP($B114,'S 2 H BRUT'!$B$6:$M$165,10,FALSE)))</f>
        <v/>
      </c>
      <c r="X114" s="33" t="str">
        <f>IF(VLOOKUP($B114,'S 2 H NET'!$B$6:$M$165,10,FALSE)="","",(VLOOKUP($B114,'S 2 H NET'!$B$6:$M$165,10,FALSE)))</f>
        <v/>
      </c>
      <c r="Y114" s="45" t="str">
        <f>IF(X114="","",SUM(W114:X114))</f>
        <v/>
      </c>
      <c r="Z114" s="33" t="str">
        <f>IF(VLOOKUP($B114,'S 2 H BRUT'!$B$6:$L$165,11,FALSE)="","",(VLOOKUP($B114,'S 2 H BRUT'!$B$6:$L$165,11,FALSE)))</f>
        <v/>
      </c>
      <c r="AA114" s="33" t="str">
        <f>IF(VLOOKUP($B114,'S 2 H NET'!$B$6:$L$165,11,FALSE)="","",(VLOOKUP($B114,'S 2 H NET'!$B$6:$L$165,11,FALSE)))</f>
        <v/>
      </c>
      <c r="AB114" s="45" t="str">
        <f>IF(AA114="","",SUM(Z114:AA114))</f>
        <v/>
      </c>
      <c r="AC114" s="33" t="str">
        <f>IF(VLOOKUP($B114,'S 2 H BRUT'!$B$6:$M$165,12,FALSE)="","",(VLOOKUP($B114,'S 2 H BRUT'!$B$6:$M$165,12,FALSE)))</f>
        <v/>
      </c>
      <c r="AD114" s="33" t="str">
        <f>IF(VLOOKUP($B114,'S 2 H NET'!$B$6:$M$165,12,FALSE)="","",(VLOOKUP($B114,'S 2 H NET'!$B$6:$M$165,12,FALSE)))</f>
        <v/>
      </c>
      <c r="AE114" s="45" t="str">
        <f>IF(AD114="","",SUM(AC114:AD114))</f>
        <v/>
      </c>
      <c r="AF114" s="33" t="str">
        <f>IF(VLOOKUP($B114,'S 2 H BRUT'!$B$6:$N$165,13,FALSE)="","",(VLOOKUP($B114,'S 2 H BRUT'!$B$6:$N$165,13,FALSE)))</f>
        <v/>
      </c>
      <c r="AG114" s="33" t="str">
        <f>IF(VLOOKUP($B114,'S 2 H NET'!$B$6:$N$165,13,FALSE)="","",(VLOOKUP($B114,'S 2 H NET'!$B$6:$N$165,13,FALSE)))</f>
        <v/>
      </c>
      <c r="AH114" s="45" t="str">
        <f>IF(AG114="","",SUM(AF114:AG114))</f>
        <v/>
      </c>
      <c r="AI114" s="45">
        <f>SUM(G114,J114,M114,P114,S114,V114,Y114,AB114,AE114,AH114)</f>
        <v>83</v>
      </c>
      <c r="AJ114" s="46">
        <f>+COUNT(G114,J114,M114,P114,S114,V114,Y114,AB114,AE114,AH114)</f>
        <v>3</v>
      </c>
      <c r="AK114" s="46">
        <f>IF(AJ114&lt;6,0,+SMALL(($G114,$J114,$M114,$P114,$S114,$V114,$Y114,$AB114,$AE114,$AH114),1))</f>
        <v>0</v>
      </c>
      <c r="AL114" s="46">
        <f>IF(AJ114&lt;7,0,+SMALL(($G114,$J114,$M114,$P114,$S114,$V114,$Y114,$AB114,$AE114,$AH114),2))</f>
        <v>0</v>
      </c>
      <c r="AM114" s="46">
        <f>IF(AJ114&lt;8,0,+SMALL(($G114,$J114,$M114,$P114,$S114,$V114,$Y114,$AB114,$AE114,$AH114),3))</f>
        <v>0</v>
      </c>
      <c r="AN114" s="46">
        <f>IF(AJ114&lt;9,0,+SMALL(($G114,$J114,$M114,$P114,$S114,$V114,$Y114,$AB114,$AE114,$AH114),4))</f>
        <v>0</v>
      </c>
      <c r="AO114" s="46">
        <f>AI114-AK114-AL114-AM114-AN114</f>
        <v>83</v>
      </c>
      <c r="AP114" s="17">
        <f>RANK(AO114,$AO$6:$AO$165,0)</f>
        <v>109</v>
      </c>
    </row>
    <row r="115" spans="1:47" ht="14.4">
      <c r="B115" s="89" t="s">
        <v>235</v>
      </c>
      <c r="C115" s="33"/>
      <c r="D115" s="57" t="s">
        <v>79</v>
      </c>
      <c r="E115" s="33" t="str">
        <f>IF(VLOOKUP($B115,'S 2 H BRUT'!$B$6:$E$165,4,FALSE)="","",(VLOOKUP($B115,'S 2 H BRUT'!$B$6:$E$165,4,FALSE)))</f>
        <v/>
      </c>
      <c r="F115" s="33" t="str">
        <f>IF(VLOOKUP($B115,'S 2 H NET'!$B$6:E$165,4,FALSE)="","",(VLOOKUP($B115,'S 2 H NET'!$B$6:$E$165,4,FALSE)))</f>
        <v/>
      </c>
      <c r="G115" s="45" t="str">
        <f>IF(F115="","",SUM(E115:F115))</f>
        <v/>
      </c>
      <c r="H115" s="33">
        <f>IF(VLOOKUP($B115,'S 2 H BRUT'!$B$6:$F$165,5,FALSE)="","",(VLOOKUP($B115,'S 2 H BRUT'!$B$6:$F$165,5,FALSE)))</f>
        <v>10</v>
      </c>
      <c r="I115" s="33">
        <f>IF(VLOOKUP($B115,'S 2 H NET'!$B$6:$F$165,5,FALSE)="","",(VLOOKUP($B115,'S 2 H NET'!$B$6:$F$165,5,FALSE)))</f>
        <v>27</v>
      </c>
      <c r="J115" s="45">
        <f>IF(I115="","",SUM(H115:I115))</f>
        <v>37</v>
      </c>
      <c r="K115" s="33" t="str">
        <f>IF(VLOOKUP($B115,'S 2 H BRUT'!$B$6:$G$165,6,FALSE)="","",(VLOOKUP($B115,'S 2 H BRUT'!$B$6:$G$165,6,FALSE)))</f>
        <v/>
      </c>
      <c r="L115" s="33" t="str">
        <f>IF(VLOOKUP($B115,'S 2 H NET'!$B$6:$G$165,6,FALSE)="","",(VLOOKUP($B115,'S 2 H NET'!$B$6:$G$165,6,FALSE)))</f>
        <v/>
      </c>
      <c r="M115" s="45" t="str">
        <f>IF(L115="","",SUM(K115:L115))</f>
        <v/>
      </c>
      <c r="N115" s="33" t="str">
        <f>IF(VLOOKUP($B115,'S 2 H BRUT'!$B$6:$H$165,7,FALSE)="","",(VLOOKUP($B115,'S 2 H BRUT'!$B$6:$H$165,7,FALSE)))</f>
        <v/>
      </c>
      <c r="O115" s="33" t="str">
        <f>IF(VLOOKUP($B115,'S 2 H NET'!$B$6:$H$165,7,FALSE)="","",(VLOOKUP($B115,'S 2 H NET'!$B$6:$H$165,7,FALSE)))</f>
        <v/>
      </c>
      <c r="P115" s="45" t="str">
        <f>IF(O115="","",SUM(N115:O115))</f>
        <v/>
      </c>
      <c r="Q115" s="33" t="str">
        <f>IF(VLOOKUP($B115,'S 2 H BRUT'!$B$6:$J$165,8,FALSE)="","",(VLOOKUP($B115,'S 2 H BRUT'!$B$6:$J$165,8,FALSE)))</f>
        <v/>
      </c>
      <c r="R115" s="33" t="str">
        <f>IF(VLOOKUP($B115,'S 2 H NET'!$B$6:$J$165,8,FALSE)="","",(VLOOKUP($B115,'S 2 H NET'!$B$6:$J$165,8,FALSE)))</f>
        <v/>
      </c>
      <c r="S115" s="45" t="str">
        <f>IF(R115="","",SUM(Q115:R115))</f>
        <v/>
      </c>
      <c r="T115" s="33">
        <f>IF(VLOOKUP($B115,'S 2 H BRUT'!$B$6:$J$165,9,FALSE)="","",(VLOOKUP($B115,'S 2 H BRUT'!$B$6:$J$165,9,FALSE)))</f>
        <v>13</v>
      </c>
      <c r="U115" s="33">
        <f>IF(VLOOKUP($B115,'S 2 H NET'!$B$6:$J$165,9,FALSE)="","",(VLOOKUP($B115,'S 2 H NET'!$B$6:$J$165,9,FALSE)))</f>
        <v>33</v>
      </c>
      <c r="V115" s="45">
        <f>IF(U115="","",SUM(T115:U115))</f>
        <v>46</v>
      </c>
      <c r="W115" s="33" t="str">
        <f>IF(VLOOKUP($B115,'S 2 H BRUT'!$B$6:$M$165,10,FALSE)="","",(VLOOKUP($B115,'S 2 H BRUT'!$B$6:$M$165,10,FALSE)))</f>
        <v/>
      </c>
      <c r="X115" s="33" t="str">
        <f>IF(VLOOKUP($B115,'S 2 H NET'!$B$6:$M$165,10,FALSE)="","",(VLOOKUP($B115,'S 2 H NET'!$B$6:$M$165,10,FALSE)))</f>
        <v/>
      </c>
      <c r="Y115" s="45" t="str">
        <f>IF(X115="","",SUM(W115:X115))</f>
        <v/>
      </c>
      <c r="Z115" s="33" t="str">
        <f>IF(VLOOKUP($B115,'S 2 H BRUT'!$B$6:$L$165,11,FALSE)="","",(VLOOKUP($B115,'S 2 H BRUT'!$B$6:$L$165,11,FALSE)))</f>
        <v/>
      </c>
      <c r="AA115" s="33" t="str">
        <f>IF(VLOOKUP($B115,'S 2 H NET'!$B$6:$L$165,11,FALSE)="","",(VLOOKUP($B115,'S 2 H NET'!$B$6:$L$165,11,FALSE)))</f>
        <v/>
      </c>
      <c r="AB115" s="45" t="str">
        <f>IF(AA115="","",SUM(Z115:AA115))</f>
        <v/>
      </c>
      <c r="AC115" s="33" t="str">
        <f>IF(VLOOKUP($B115,'S 2 H BRUT'!$B$6:$M$165,12,FALSE)="","",(VLOOKUP($B115,'S 2 H BRUT'!$B$6:$M$165,12,FALSE)))</f>
        <v/>
      </c>
      <c r="AD115" s="33" t="str">
        <f>IF(VLOOKUP($B115,'S 2 H NET'!$B$6:$M$165,12,FALSE)="","",(VLOOKUP($B115,'S 2 H NET'!$B$6:$M$165,12,FALSE)))</f>
        <v/>
      </c>
      <c r="AE115" s="45" t="str">
        <f>IF(AD115="","",SUM(AC115:AD115))</f>
        <v/>
      </c>
      <c r="AF115" s="33" t="str">
        <f>IF(VLOOKUP($B115,'S 2 H BRUT'!$B$6:$N$165,13,FALSE)="","",(VLOOKUP($B115,'S 2 H BRUT'!$B$6:$N$165,13,FALSE)))</f>
        <v/>
      </c>
      <c r="AG115" s="33" t="str">
        <f>IF(VLOOKUP($B115,'S 2 H NET'!$B$6:$N$165,13,FALSE)="","",(VLOOKUP($B115,'S 2 H NET'!$B$6:$N$165,13,FALSE)))</f>
        <v/>
      </c>
      <c r="AH115" s="45" t="str">
        <f>IF(AG115="","",SUM(AF115:AG115))</f>
        <v/>
      </c>
      <c r="AI115" s="45">
        <f>SUM(G115,J115,M115,P115,S115,V115,Y115,AB115,AE115,AH115)</f>
        <v>83</v>
      </c>
      <c r="AJ115" s="46">
        <f>+COUNT(G115,J115,M115,P115,S115,V115,Y115,AB115,AE115,AH115)</f>
        <v>2</v>
      </c>
      <c r="AK115" s="46">
        <f>IF(AJ115&lt;6,0,+SMALL(($G115,$J115,$M115,$P115,$S115,$V115,$Y115,$AB115,$AE115,$AH115),1))</f>
        <v>0</v>
      </c>
      <c r="AL115" s="46">
        <f>IF(AJ115&lt;7,0,+SMALL(($G115,$J115,$M115,$P115,$S115,$V115,$Y115,$AB115,$AE115,$AH115),2))</f>
        <v>0</v>
      </c>
      <c r="AM115" s="46">
        <f>IF(AJ115&lt;8,0,+SMALL(($G115,$J115,$M115,$P115,$S115,$V115,$Y115,$AB115,$AE115,$AH115),3))</f>
        <v>0</v>
      </c>
      <c r="AN115" s="46">
        <f>IF(AJ115&lt;9,0,+SMALL(($G115,$J115,$M115,$P115,$S115,$V115,$Y115,$AB115,$AE115,$AH115),4))</f>
        <v>0</v>
      </c>
      <c r="AO115" s="46">
        <f>AI115-AK115-AL115-AM115-AN115</f>
        <v>83</v>
      </c>
      <c r="AP115" s="17">
        <f>RANK(AO115,$AO$6:$AO$165,0)</f>
        <v>109</v>
      </c>
    </row>
    <row r="116" spans="1:47" ht="14.4">
      <c r="B116" s="42" t="s">
        <v>151</v>
      </c>
      <c r="C116" s="33"/>
      <c r="D116" s="40" t="s">
        <v>18</v>
      </c>
      <c r="E116" s="33">
        <f>IF(VLOOKUP($B116,'S 2 H BRUT'!$B$6:$E$165,4,FALSE)="","",(VLOOKUP($B116,'S 2 H BRUT'!$B$6:$E$165,4,FALSE)))</f>
        <v>14</v>
      </c>
      <c r="F116" s="33">
        <f>IF(VLOOKUP($B116,'S 2 H NET'!$B$6:E$165,4,FALSE)="","",(VLOOKUP($B116,'S 2 H NET'!$B$6:$E$165,4,FALSE)))</f>
        <v>30</v>
      </c>
      <c r="G116" s="45">
        <f>IF(F116="","",SUM(E116:F116))</f>
        <v>44</v>
      </c>
      <c r="H116" s="33" t="str">
        <f>IF(VLOOKUP($B116,'S 2 H BRUT'!$B$6:$F$165,5,FALSE)="","",(VLOOKUP($B116,'S 2 H BRUT'!$B$6:$F$165,5,FALSE)))</f>
        <v/>
      </c>
      <c r="I116" s="33" t="str">
        <f>IF(VLOOKUP($B116,'S 2 H NET'!$B$6:$F$165,5,FALSE)="","",(VLOOKUP($B116,'S 2 H NET'!$B$6:$F$165,5,FALSE)))</f>
        <v/>
      </c>
      <c r="J116" s="45" t="str">
        <f>IF(I116="","",SUM(H116:I116))</f>
        <v/>
      </c>
      <c r="K116" s="33" t="str">
        <f>IF(VLOOKUP($B116,'S 2 H BRUT'!$B$6:$G$165,6,FALSE)="","",(VLOOKUP($B116,'S 2 H BRUT'!$B$6:$G$165,6,FALSE)))</f>
        <v/>
      </c>
      <c r="L116" s="33" t="str">
        <f>IF(VLOOKUP($B116,'S 2 H NET'!$B$6:$G$165,6,FALSE)="","",(VLOOKUP($B116,'S 2 H NET'!$B$6:$G$165,6,FALSE)))</f>
        <v/>
      </c>
      <c r="M116" s="45" t="str">
        <f>IF(L116="","",SUM(K116:L116))</f>
        <v/>
      </c>
      <c r="N116" s="33" t="str">
        <f>IF(VLOOKUP($B116,'S 2 H BRUT'!$B$6:$H$165,7,FALSE)="","",(VLOOKUP($B116,'S 2 H BRUT'!$B$6:$H$165,7,FALSE)))</f>
        <v/>
      </c>
      <c r="O116" s="33" t="str">
        <f>IF(VLOOKUP($B116,'S 2 H NET'!$B$6:$H$165,7,FALSE)="","",(VLOOKUP($B116,'S 2 H NET'!$B$6:$H$165,7,FALSE)))</f>
        <v/>
      </c>
      <c r="P116" s="45" t="str">
        <f>IF(O116="","",SUM(N116:O116))</f>
        <v/>
      </c>
      <c r="Q116" s="33" t="str">
        <f>IF(VLOOKUP($B116,'S 2 H BRUT'!$B$6:$J$165,8,FALSE)="","",(VLOOKUP($B116,'S 2 H BRUT'!$B$6:$J$165,8,FALSE)))</f>
        <v/>
      </c>
      <c r="R116" s="33" t="str">
        <f>IF(VLOOKUP($B116,'S 2 H NET'!$B$6:$J$165,8,FALSE)="","",(VLOOKUP($B116,'S 2 H NET'!$B$6:$J$165,8,FALSE)))</f>
        <v/>
      </c>
      <c r="S116" s="45" t="str">
        <f>IF(R116="","",SUM(Q116:R116))</f>
        <v/>
      </c>
      <c r="T116" s="33">
        <f>IF(VLOOKUP($B116,'S 2 H BRUT'!$B$6:$J$165,9,FALSE)="","",(VLOOKUP($B116,'S 2 H BRUT'!$B$6:$J$165,9,FALSE)))</f>
        <v>10</v>
      </c>
      <c r="U116" s="33">
        <f>IF(VLOOKUP($B116,'S 2 H NET'!$B$6:$J$165,9,FALSE)="","",(VLOOKUP($B116,'S 2 H NET'!$B$6:$J$165,9,FALSE)))</f>
        <v>29</v>
      </c>
      <c r="V116" s="45">
        <f>IF(U116="","",SUM(T116:U116))</f>
        <v>39</v>
      </c>
      <c r="W116" s="33" t="str">
        <f>IF(VLOOKUP($B116,'S 2 H BRUT'!$B$6:$M$165,10,FALSE)="","",(VLOOKUP($B116,'S 2 H BRUT'!$B$6:$M$165,10,FALSE)))</f>
        <v/>
      </c>
      <c r="X116" s="33" t="str">
        <f>IF(VLOOKUP($B116,'S 2 H NET'!$B$6:$M$165,10,FALSE)="","",(VLOOKUP($B116,'S 2 H NET'!$B$6:$M$165,10,FALSE)))</f>
        <v/>
      </c>
      <c r="Y116" s="45" t="str">
        <f>IF(X116="","",SUM(W116:X116))</f>
        <v/>
      </c>
      <c r="Z116" s="33" t="str">
        <f>IF(VLOOKUP($B116,'S 2 H BRUT'!$B$6:$L$165,11,FALSE)="","",(VLOOKUP($B116,'S 2 H BRUT'!$B$6:$L$165,11,FALSE)))</f>
        <v/>
      </c>
      <c r="AA116" s="33" t="str">
        <f>IF(VLOOKUP($B116,'S 2 H NET'!$B$6:$L$165,11,FALSE)="","",(VLOOKUP($B116,'S 2 H NET'!$B$6:$L$165,11,FALSE)))</f>
        <v/>
      </c>
      <c r="AB116" s="45" t="str">
        <f>IF(AA116="","",SUM(Z116:AA116))</f>
        <v/>
      </c>
      <c r="AC116" s="33" t="str">
        <f>IF(VLOOKUP($B116,'S 2 H BRUT'!$B$6:$M$165,12,FALSE)="","",(VLOOKUP($B116,'S 2 H BRUT'!$B$6:$M$165,12,FALSE)))</f>
        <v/>
      </c>
      <c r="AD116" s="33" t="str">
        <f>IF(VLOOKUP($B116,'S 2 H NET'!$B$6:$M$165,12,FALSE)="","",(VLOOKUP($B116,'S 2 H NET'!$B$6:$M$165,12,FALSE)))</f>
        <v/>
      </c>
      <c r="AE116" s="45" t="str">
        <f>IF(AD116="","",SUM(AC116:AD116))</f>
        <v/>
      </c>
      <c r="AF116" s="33" t="str">
        <f>IF(VLOOKUP($B116,'S 2 H BRUT'!$B$6:$N$165,13,FALSE)="","",(VLOOKUP($B116,'S 2 H BRUT'!$B$6:$N$165,13,FALSE)))</f>
        <v/>
      </c>
      <c r="AG116" s="33" t="str">
        <f>IF(VLOOKUP($B116,'S 2 H NET'!$B$6:$N$165,13,FALSE)="","",(VLOOKUP($B116,'S 2 H NET'!$B$6:$N$165,13,FALSE)))</f>
        <v/>
      </c>
      <c r="AH116" s="45" t="str">
        <f>IF(AG116="","",SUM(AF116:AG116))</f>
        <v/>
      </c>
      <c r="AI116" s="45">
        <f>SUM(G116,J116,M116,P116,S116,V116,Y116,AB116,AE116,AH116)</f>
        <v>83</v>
      </c>
      <c r="AJ116" s="46">
        <f>+COUNT(G116,J116,M116,P116,S116,V116,Y116,AB116,AE116,AH116)</f>
        <v>2</v>
      </c>
      <c r="AK116" s="46">
        <f>IF(AJ116&lt;6,0,+SMALL(($G116,$J116,$M116,$P116,$S116,$V116,$Y116,$AB116,$AE116,$AH116),1))</f>
        <v>0</v>
      </c>
      <c r="AL116" s="46">
        <f>IF(AJ116&lt;7,0,+SMALL(($G116,$J116,$M116,$P116,$S116,$V116,$Y116,$AB116,$AE116,$AH116),2))</f>
        <v>0</v>
      </c>
      <c r="AM116" s="46">
        <f>IF(AJ116&lt;8,0,+SMALL(($G116,$J116,$M116,$P116,$S116,$V116,$Y116,$AB116,$AE116,$AH116),3))</f>
        <v>0</v>
      </c>
      <c r="AN116" s="46">
        <f>IF(AJ116&lt;9,0,+SMALL(($G116,$J116,$M116,$P116,$S116,$V116,$Y116,$AB116,$AE116,$AH116),4))</f>
        <v>0</v>
      </c>
      <c r="AO116" s="46">
        <f>AI116-AK116-AL116-AM116-AN116</f>
        <v>83</v>
      </c>
      <c r="AP116" s="17">
        <f>RANK(AO116,$AO$6:$AO$165,0)</f>
        <v>109</v>
      </c>
    </row>
    <row r="117" spans="1:47" ht="14.4">
      <c r="B117" s="42" t="s">
        <v>229</v>
      </c>
      <c r="C117" s="43"/>
      <c r="D117" s="61" t="s">
        <v>81</v>
      </c>
      <c r="E117" s="33" t="str">
        <f>IF(VLOOKUP($B117,'S 2 H BRUT'!$B$6:$E$165,4,FALSE)="","",(VLOOKUP($B117,'S 2 H BRUT'!$B$6:$E$165,4,FALSE)))</f>
        <v/>
      </c>
      <c r="F117" s="33" t="str">
        <f>IF(VLOOKUP($B117,'S 2 H NET'!$B$6:E$165,4,FALSE)="","",(VLOOKUP($B117,'S 2 H NET'!$B$6:$E$165,4,FALSE)))</f>
        <v/>
      </c>
      <c r="G117" s="45" t="str">
        <f>IF(F117="","",SUM(E117:F117))</f>
        <v/>
      </c>
      <c r="H117" s="33">
        <f>IF(VLOOKUP($B117,'S 2 H BRUT'!$B$6:$F$165,5,FALSE)="","",(VLOOKUP($B117,'S 2 H BRUT'!$B$6:$F$165,5,FALSE)))</f>
        <v>7</v>
      </c>
      <c r="I117" s="33">
        <f>IF(VLOOKUP($B117,'S 2 H NET'!$B$6:$F$165,5,FALSE)="","",(VLOOKUP($B117,'S 2 H NET'!$B$6:$F$165,5,FALSE)))</f>
        <v>24</v>
      </c>
      <c r="J117" s="45">
        <f>IF(I117="","",SUM(H117:I117))</f>
        <v>31</v>
      </c>
      <c r="K117" s="33" t="str">
        <f>IF(VLOOKUP($B117,'S 2 H BRUT'!$B$6:$G$165,6,FALSE)="","",(VLOOKUP($B117,'S 2 H BRUT'!$B$6:$G$165,6,FALSE)))</f>
        <v/>
      </c>
      <c r="L117" s="33" t="str">
        <f>IF(VLOOKUP($B117,'S 2 H NET'!$B$6:$G$165,6,FALSE)="","",(VLOOKUP($B117,'S 2 H NET'!$B$6:$G$165,6,FALSE)))</f>
        <v/>
      </c>
      <c r="M117" s="45" t="str">
        <f>IF(L117="","",SUM(K117:L117))</f>
        <v/>
      </c>
      <c r="N117" s="33" t="str">
        <f>IF(VLOOKUP($B117,'S 2 H BRUT'!$B$6:$H$165,7,FALSE)="","",(VLOOKUP($B117,'S 2 H BRUT'!$B$6:$H$165,7,FALSE)))</f>
        <v/>
      </c>
      <c r="O117" s="33" t="str">
        <f>IF(VLOOKUP($B117,'S 2 H NET'!$B$6:$H$165,7,FALSE)="","",(VLOOKUP($B117,'S 2 H NET'!$B$6:$H$165,7,FALSE)))</f>
        <v/>
      </c>
      <c r="P117" s="45" t="str">
        <f>IF(O117="","",SUM(N117:O117))</f>
        <v/>
      </c>
      <c r="Q117" s="33" t="str">
        <f>IF(VLOOKUP($B117,'S 2 H BRUT'!$B$6:$J$165,8,FALSE)="","",(VLOOKUP($B117,'S 2 H BRUT'!$B$6:$J$165,8,FALSE)))</f>
        <v/>
      </c>
      <c r="R117" s="33" t="str">
        <f>IF(VLOOKUP($B117,'S 2 H NET'!$B$6:$J$165,8,FALSE)="","",(VLOOKUP($B117,'S 2 H NET'!$B$6:$J$165,8,FALSE)))</f>
        <v/>
      </c>
      <c r="S117" s="45" t="str">
        <f>IF(R117="","",SUM(Q117:R117))</f>
        <v/>
      </c>
      <c r="T117" s="33">
        <f>IF(VLOOKUP($B117,'S 2 H BRUT'!$B$6:$J$165,9,FALSE)="","",(VLOOKUP($B117,'S 2 H BRUT'!$B$6:$J$165,9,FALSE)))</f>
        <v>16</v>
      </c>
      <c r="U117" s="33">
        <f>IF(VLOOKUP($B117,'S 2 H NET'!$B$6:$J$165,9,FALSE)="","",(VLOOKUP($B117,'S 2 H NET'!$B$6:$J$165,9,FALSE)))</f>
        <v>36</v>
      </c>
      <c r="V117" s="45">
        <f>IF(U117="","",SUM(T117:U117))</f>
        <v>52</v>
      </c>
      <c r="W117" s="33" t="str">
        <f>IF(VLOOKUP($B117,'S 2 H BRUT'!$B$6:$M$165,10,FALSE)="","",(VLOOKUP($B117,'S 2 H BRUT'!$B$6:$M$165,10,FALSE)))</f>
        <v/>
      </c>
      <c r="X117" s="33" t="str">
        <f>IF(VLOOKUP($B117,'S 2 H NET'!$B$6:$M$165,10,FALSE)="","",(VLOOKUP($B117,'S 2 H NET'!$B$6:$M$165,10,FALSE)))</f>
        <v/>
      </c>
      <c r="Y117" s="45" t="str">
        <f>IF(X117="","",SUM(W117:X117))</f>
        <v/>
      </c>
      <c r="Z117" s="33" t="str">
        <f>IF(VLOOKUP($B117,'S 2 H BRUT'!$B$6:$L$165,11,FALSE)="","",(VLOOKUP($B117,'S 2 H BRUT'!$B$6:$L$165,11,FALSE)))</f>
        <v/>
      </c>
      <c r="AA117" s="33" t="str">
        <f>IF(VLOOKUP($B117,'S 2 H NET'!$B$6:$L$165,11,FALSE)="","",(VLOOKUP($B117,'S 2 H NET'!$B$6:$L$165,11,FALSE)))</f>
        <v/>
      </c>
      <c r="AB117" s="45" t="str">
        <f>IF(AA117="","",SUM(Z117:AA117))</f>
        <v/>
      </c>
      <c r="AC117" s="33" t="str">
        <f>IF(VLOOKUP($B117,'S 2 H BRUT'!$B$6:$M$165,12,FALSE)="","",(VLOOKUP($B117,'S 2 H BRUT'!$B$6:$M$165,12,FALSE)))</f>
        <v/>
      </c>
      <c r="AD117" s="33" t="str">
        <f>IF(VLOOKUP($B117,'S 2 H NET'!$B$6:$M$165,12,FALSE)="","",(VLOOKUP($B117,'S 2 H NET'!$B$6:$M$165,12,FALSE)))</f>
        <v/>
      </c>
      <c r="AE117" s="45" t="str">
        <f>IF(AD117="","",SUM(AC117:AD117))</f>
        <v/>
      </c>
      <c r="AF117" s="33" t="str">
        <f>IF(VLOOKUP($B117,'S 2 H BRUT'!$B$6:$N$165,13,FALSE)="","",(VLOOKUP($B117,'S 2 H BRUT'!$B$6:$N$165,13,FALSE)))</f>
        <v/>
      </c>
      <c r="AG117" s="33" t="str">
        <f>IF(VLOOKUP($B117,'S 2 H NET'!$B$6:$N$165,13,FALSE)="","",(VLOOKUP($B117,'S 2 H NET'!$B$6:$N$165,13,FALSE)))</f>
        <v/>
      </c>
      <c r="AH117" s="45" t="str">
        <f>IF(AG117="","",SUM(AF117:AG117))</f>
        <v/>
      </c>
      <c r="AI117" s="45">
        <f>SUM(G117,J117,M117,P117,S117,V117,Y117,AB117,AE117,AH117)</f>
        <v>83</v>
      </c>
      <c r="AJ117" s="46">
        <f>+COUNT(G117,J117,M117,P117,S117,V117,Y117,AB117,AE117,AH117)</f>
        <v>2</v>
      </c>
      <c r="AK117" s="46">
        <f>IF(AJ117&lt;6,0,+SMALL(($G117,$J117,$M117,$P117,$S117,$V117,$Y117,$AB117,$AE117,$AH117),1))</f>
        <v>0</v>
      </c>
      <c r="AL117" s="46">
        <f>IF(AJ117&lt;7,0,+SMALL(($G117,$J117,$M117,$P117,$S117,$V117,$Y117,$AB117,$AE117,$AH117),2))</f>
        <v>0</v>
      </c>
      <c r="AM117" s="46">
        <f>IF(AJ117&lt;8,0,+SMALL(($G117,$J117,$M117,$P117,$S117,$V117,$Y117,$AB117,$AE117,$AH117),3))</f>
        <v>0</v>
      </c>
      <c r="AN117" s="46">
        <f>IF(AJ117&lt;9,0,+SMALL(($G117,$J117,$M117,$P117,$S117,$V117,$Y117,$AB117,$AE117,$AH117),4))</f>
        <v>0</v>
      </c>
      <c r="AO117" s="46">
        <f>AI117-AK117-AL117-AM117-AN117</f>
        <v>83</v>
      </c>
      <c r="AP117" s="17">
        <f>RANK(AO117,$AO$6:$AO$165,0)</f>
        <v>109</v>
      </c>
    </row>
    <row r="118" spans="1:47" ht="14.4">
      <c r="B118" s="42" t="s">
        <v>80</v>
      </c>
      <c r="C118" s="33"/>
      <c r="D118" s="57" t="s">
        <v>79</v>
      </c>
      <c r="E118" s="33" t="str">
        <f>IF(VLOOKUP($B118,'S 2 H BRUT'!$B$6:$E$165,4,FALSE)="","",(VLOOKUP($B118,'S 2 H BRUT'!$B$6:$E$165,4,FALSE)))</f>
        <v/>
      </c>
      <c r="F118" s="33" t="str">
        <f>IF(VLOOKUP($B118,'S 2 H NET'!$B$6:E$165,4,FALSE)="","",(VLOOKUP($B118,'S 2 H NET'!$B$6:$E$165,4,FALSE)))</f>
        <v/>
      </c>
      <c r="G118" s="45" t="str">
        <f>IF(F118="","",SUM(E118:F118))</f>
        <v/>
      </c>
      <c r="H118" s="33">
        <f>IF(VLOOKUP($B118,'S 2 H BRUT'!$B$6:$F$165,5,FALSE)="","",(VLOOKUP($B118,'S 2 H BRUT'!$B$6:$F$165,5,FALSE)))</f>
        <v>10</v>
      </c>
      <c r="I118" s="33">
        <f>IF(VLOOKUP($B118,'S 2 H NET'!$B$6:$F$165,5,FALSE)="","",(VLOOKUP($B118,'S 2 H NET'!$B$6:$F$165,5,FALSE)))</f>
        <v>28</v>
      </c>
      <c r="J118" s="45">
        <f>IF(I118="","",SUM(H118:I118))</f>
        <v>38</v>
      </c>
      <c r="K118" s="33" t="str">
        <f>IF(VLOOKUP($B118,'S 2 H BRUT'!$B$6:$G$165,6,FALSE)="","",(VLOOKUP($B118,'S 2 H BRUT'!$B$6:$G$165,6,FALSE)))</f>
        <v/>
      </c>
      <c r="L118" s="33" t="str">
        <f>IF(VLOOKUP($B118,'S 2 H NET'!$B$6:$G$165,6,FALSE)="","",(VLOOKUP($B118,'S 2 H NET'!$B$6:$G$165,6,FALSE)))</f>
        <v/>
      </c>
      <c r="M118" s="45" t="str">
        <f>IF(L118="","",SUM(K118:L118))</f>
        <v/>
      </c>
      <c r="N118" s="33" t="str">
        <f>IF(VLOOKUP($B118,'S 2 H BRUT'!$B$6:$H$165,7,FALSE)="","",(VLOOKUP($B118,'S 2 H BRUT'!$B$6:$H$165,7,FALSE)))</f>
        <v/>
      </c>
      <c r="O118" s="33" t="str">
        <f>IF(VLOOKUP($B118,'S 2 H NET'!$B$6:$H$165,7,FALSE)="","",(VLOOKUP($B118,'S 2 H NET'!$B$6:$H$165,7,FALSE)))</f>
        <v/>
      </c>
      <c r="P118" s="45" t="str">
        <f>IF(O118="","",SUM(N118:O118))</f>
        <v/>
      </c>
      <c r="Q118" s="33" t="str">
        <f>IF(VLOOKUP($B118,'S 2 H BRUT'!$B$6:$J$165,8,FALSE)="","",(VLOOKUP($B118,'S 2 H BRUT'!$B$6:$J$165,8,FALSE)))</f>
        <v/>
      </c>
      <c r="R118" s="33" t="str">
        <f>IF(VLOOKUP($B118,'S 2 H NET'!$B$6:$J$165,8,FALSE)="","",(VLOOKUP($B118,'S 2 H NET'!$B$6:$J$165,8,FALSE)))</f>
        <v/>
      </c>
      <c r="S118" s="45" t="str">
        <f>IF(R118="","",SUM(Q118:R118))</f>
        <v/>
      </c>
      <c r="T118" s="33">
        <f>IF(VLOOKUP($B118,'S 2 H BRUT'!$B$6:$J$165,9,FALSE)="","",(VLOOKUP($B118,'S 2 H BRUT'!$B$6:$J$165,9,FALSE)))</f>
        <v>12</v>
      </c>
      <c r="U118" s="33">
        <f>IF(VLOOKUP($B118,'S 2 H NET'!$B$6:$J$165,9,FALSE)="","",(VLOOKUP($B118,'S 2 H NET'!$B$6:$J$165,9,FALSE)))</f>
        <v>32</v>
      </c>
      <c r="V118" s="45">
        <f>IF(U118="","",SUM(T118:U118))</f>
        <v>44</v>
      </c>
      <c r="W118" s="33" t="str">
        <f>IF(VLOOKUP($B118,'S 2 H BRUT'!$B$6:$M$165,10,FALSE)="","",(VLOOKUP($B118,'S 2 H BRUT'!$B$6:$M$165,10,FALSE)))</f>
        <v/>
      </c>
      <c r="X118" s="33" t="str">
        <f>IF(VLOOKUP($B118,'S 2 H NET'!$B$6:$M$165,10,FALSE)="","",(VLOOKUP($B118,'S 2 H NET'!$B$6:$M$165,10,FALSE)))</f>
        <v/>
      </c>
      <c r="Y118" s="45" t="str">
        <f>IF(X118="","",SUM(W118:X118))</f>
        <v/>
      </c>
      <c r="Z118" s="33" t="str">
        <f>IF(VLOOKUP($B118,'S 2 H BRUT'!$B$6:$L$165,11,FALSE)="","",(VLOOKUP($B118,'S 2 H BRUT'!$B$6:$L$165,11,FALSE)))</f>
        <v/>
      </c>
      <c r="AA118" s="33" t="str">
        <f>IF(VLOOKUP($B118,'S 2 H NET'!$B$6:$L$165,11,FALSE)="","",(VLOOKUP($B118,'S 2 H NET'!$B$6:$L$165,11,FALSE)))</f>
        <v/>
      </c>
      <c r="AB118" s="45" t="str">
        <f>IF(AA118="","",SUM(Z118:AA118))</f>
        <v/>
      </c>
      <c r="AC118" s="33" t="str">
        <f>IF(VLOOKUP($B118,'S 2 H BRUT'!$B$6:$M$165,12,FALSE)="","",(VLOOKUP($B118,'S 2 H BRUT'!$B$6:$M$165,12,FALSE)))</f>
        <v/>
      </c>
      <c r="AD118" s="33" t="str">
        <f>IF(VLOOKUP($B118,'S 2 H NET'!$B$6:$M$165,12,FALSE)="","",(VLOOKUP($B118,'S 2 H NET'!$B$6:$M$165,12,FALSE)))</f>
        <v/>
      </c>
      <c r="AE118" s="45" t="str">
        <f>IF(AD118="","",SUM(AC118:AD118))</f>
        <v/>
      </c>
      <c r="AF118" s="33" t="str">
        <f>IF(VLOOKUP($B118,'S 2 H BRUT'!$B$6:$N$165,13,FALSE)="","",(VLOOKUP($B118,'S 2 H BRUT'!$B$6:$N$165,13,FALSE)))</f>
        <v/>
      </c>
      <c r="AG118" s="33" t="str">
        <f>IF(VLOOKUP($B118,'S 2 H NET'!$B$6:$N$165,13,FALSE)="","",(VLOOKUP($B118,'S 2 H NET'!$B$6:$N$165,13,FALSE)))</f>
        <v/>
      </c>
      <c r="AH118" s="45" t="str">
        <f>IF(AG118="","",SUM(AF118:AG118))</f>
        <v/>
      </c>
      <c r="AI118" s="45">
        <f>SUM(G118,J118,M118,P118,S118,V118,Y118,AB118,AE118,AH118)</f>
        <v>82</v>
      </c>
      <c r="AJ118" s="46">
        <f>+COUNT(G118,J118,M118,P118,S118,V118,Y118,AB118,AE118,AH118)</f>
        <v>2</v>
      </c>
      <c r="AK118" s="46">
        <f>IF(AJ118&lt;6,0,+SMALL(($G118,$J118,$M118,$P118,$S118,$V118,$Y118,$AB118,$AE118,$AH118),1))</f>
        <v>0</v>
      </c>
      <c r="AL118" s="46">
        <f>IF(AJ118&lt;7,0,+SMALL(($G118,$J118,$M118,$P118,$S118,$V118,$Y118,$AB118,$AE118,$AH118),2))</f>
        <v>0</v>
      </c>
      <c r="AM118" s="46">
        <f>IF(AJ118&lt;8,0,+SMALL(($G118,$J118,$M118,$P118,$S118,$V118,$Y118,$AB118,$AE118,$AH118),3))</f>
        <v>0</v>
      </c>
      <c r="AN118" s="46">
        <f>IF(AJ118&lt;9,0,+SMALL(($G118,$J118,$M118,$P118,$S118,$V118,$Y118,$AB118,$AE118,$AH118),4))</f>
        <v>0</v>
      </c>
      <c r="AO118" s="46">
        <f>AI118-AK118-AL118-AM118-AN118</f>
        <v>82</v>
      </c>
      <c r="AP118" s="17">
        <f>RANK(AO118,$AO$6:$AO$165,0)</f>
        <v>113</v>
      </c>
    </row>
    <row r="119" spans="1:47" ht="14.4">
      <c r="B119" s="42" t="s">
        <v>119</v>
      </c>
      <c r="C119" s="33"/>
      <c r="D119" s="62" t="s">
        <v>14</v>
      </c>
      <c r="E119" s="33">
        <f>IF(VLOOKUP($B119,'S 2 H BRUT'!$B$6:$E$165,4,FALSE)="","",(VLOOKUP($B119,'S 2 H BRUT'!$B$6:$E$165,4,FALSE)))</f>
        <v>10</v>
      </c>
      <c r="F119" s="33">
        <f>IF(VLOOKUP($B119,'S 2 H NET'!$B$6:E$165,4,FALSE)="","",(VLOOKUP($B119,'S 2 H NET'!$B$6:$E$165,4,FALSE)))</f>
        <v>39</v>
      </c>
      <c r="G119" s="45">
        <f>IF(F119="","",SUM(E119:F119))</f>
        <v>49</v>
      </c>
      <c r="H119" s="33" t="str">
        <f>IF(VLOOKUP($B119,'S 2 H BRUT'!$B$6:$F$165,5,FALSE)="","",(VLOOKUP($B119,'S 2 H BRUT'!$B$6:$F$165,5,FALSE)))</f>
        <v/>
      </c>
      <c r="I119" s="33" t="str">
        <f>IF(VLOOKUP($B119,'S 2 H NET'!$B$6:$F$165,5,FALSE)="","",(VLOOKUP($B119,'S 2 H NET'!$B$6:$F$165,5,FALSE)))</f>
        <v/>
      </c>
      <c r="J119" s="45" t="str">
        <f>IF(I119="","",SUM(H119:I119))</f>
        <v/>
      </c>
      <c r="K119" s="33">
        <f>IF(VLOOKUP($B119,'S 2 H BRUT'!$B$6:$G$165,6,FALSE)="","",(VLOOKUP($B119,'S 2 H BRUT'!$B$6:$G$165,6,FALSE)))</f>
        <v>3</v>
      </c>
      <c r="L119" s="33">
        <f>IF(VLOOKUP($B119,'S 2 H NET'!$B$6:$G$165,6,FALSE)="","",(VLOOKUP($B119,'S 2 H NET'!$B$6:$G$165,6,FALSE)))</f>
        <v>29</v>
      </c>
      <c r="M119" s="45">
        <f>IF(L119="","",SUM(K119:L119))</f>
        <v>32</v>
      </c>
      <c r="N119" s="33" t="str">
        <f>IF(VLOOKUP($B119,'S 2 H BRUT'!$B$6:$H$165,7,FALSE)="","",(VLOOKUP($B119,'S 2 H BRUT'!$B$6:$H$165,7,FALSE)))</f>
        <v/>
      </c>
      <c r="O119" s="33" t="str">
        <f>IF(VLOOKUP($B119,'S 2 H NET'!$B$6:$H$165,7,FALSE)="","",(VLOOKUP($B119,'S 2 H NET'!$B$6:$H$165,7,FALSE)))</f>
        <v/>
      </c>
      <c r="P119" s="45" t="str">
        <f>IF(O119="","",SUM(N119:O119))</f>
        <v/>
      </c>
      <c r="Q119" s="33" t="str">
        <f>IF(VLOOKUP($B119,'S 2 H BRUT'!$B$6:$J$165,8,FALSE)="","",(VLOOKUP($B119,'S 2 H BRUT'!$B$6:$J$165,8,FALSE)))</f>
        <v/>
      </c>
      <c r="R119" s="33" t="str">
        <f>IF(VLOOKUP($B119,'S 2 H NET'!$B$6:$J$165,8,FALSE)="","",(VLOOKUP($B119,'S 2 H NET'!$B$6:$J$165,8,FALSE)))</f>
        <v/>
      </c>
      <c r="S119" s="45" t="str">
        <f>IF(R119="","",SUM(Q119:R119))</f>
        <v/>
      </c>
      <c r="T119" s="33" t="str">
        <f>IF(VLOOKUP($B119,'S 2 H BRUT'!$B$6:$J$165,9,FALSE)="","",(VLOOKUP($B119,'S 2 H BRUT'!$B$6:$J$165,9,FALSE)))</f>
        <v/>
      </c>
      <c r="U119" s="33" t="str">
        <f>IF(VLOOKUP($B119,'S 2 H NET'!$B$6:$J$165,9,FALSE)="","",(VLOOKUP($B119,'S 2 H NET'!$B$6:$J$165,9,FALSE)))</f>
        <v/>
      </c>
      <c r="V119" s="45" t="str">
        <f>IF(U119="","",SUM(T119:U119))</f>
        <v/>
      </c>
      <c r="W119" s="33" t="str">
        <f>IF(VLOOKUP($B119,'S 2 H BRUT'!$B$6:$M$165,10,FALSE)="","",(VLOOKUP($B119,'S 2 H BRUT'!$B$6:$M$165,10,FALSE)))</f>
        <v/>
      </c>
      <c r="X119" s="33" t="str">
        <f>IF(VLOOKUP($B119,'S 2 H NET'!$B$6:$M$165,10,FALSE)="","",(VLOOKUP($B119,'S 2 H NET'!$B$6:$M$165,10,FALSE)))</f>
        <v/>
      </c>
      <c r="Y119" s="45" t="str">
        <f>IF(X119="","",SUM(W119:X119))</f>
        <v/>
      </c>
      <c r="Z119" s="33" t="str">
        <f>IF(VLOOKUP($B119,'S 2 H BRUT'!$B$6:$L$165,11,FALSE)="","",(VLOOKUP($B119,'S 2 H BRUT'!$B$6:$L$165,11,FALSE)))</f>
        <v/>
      </c>
      <c r="AA119" s="33" t="str">
        <f>IF(VLOOKUP($B119,'S 2 H NET'!$B$6:$L$165,11,FALSE)="","",(VLOOKUP($B119,'S 2 H NET'!$B$6:$L$165,11,FALSE)))</f>
        <v/>
      </c>
      <c r="AB119" s="45" t="str">
        <f>IF(AA119="","",SUM(Z119:AA119))</f>
        <v/>
      </c>
      <c r="AC119" s="33" t="str">
        <f>IF(VLOOKUP($B119,'S 2 H BRUT'!$B$6:$M$165,12,FALSE)="","",(VLOOKUP($B119,'S 2 H BRUT'!$B$6:$M$165,12,FALSE)))</f>
        <v/>
      </c>
      <c r="AD119" s="33" t="str">
        <f>IF(VLOOKUP($B119,'S 2 H NET'!$B$6:$M$165,12,FALSE)="","",(VLOOKUP($B119,'S 2 H NET'!$B$6:$M$165,12,FALSE)))</f>
        <v/>
      </c>
      <c r="AE119" s="45" t="str">
        <f>IF(AD119="","",SUM(AC119:AD119))</f>
        <v/>
      </c>
      <c r="AF119" s="33" t="str">
        <f>IF(VLOOKUP($B119,'S 2 H BRUT'!$B$6:$N$165,13,FALSE)="","",(VLOOKUP($B119,'S 2 H BRUT'!$B$6:$N$165,13,FALSE)))</f>
        <v/>
      </c>
      <c r="AG119" s="33" t="str">
        <f>IF(VLOOKUP($B119,'S 2 H NET'!$B$6:$N$165,13,FALSE)="","",(VLOOKUP($B119,'S 2 H NET'!$B$6:$N$165,13,FALSE)))</f>
        <v/>
      </c>
      <c r="AH119" s="45" t="str">
        <f>IF(AG119="","",SUM(AF119:AG119))</f>
        <v/>
      </c>
      <c r="AI119" s="45">
        <f>SUM(G119,J119,M119,P119,S119,V119,Y119,AB119,AE119,AH119)</f>
        <v>81</v>
      </c>
      <c r="AJ119" s="46">
        <f>+COUNT(G119,J119,M119,P119,S119,V119,Y119,AB119,AE119,AH119)</f>
        <v>2</v>
      </c>
      <c r="AK119" s="46">
        <f>IF(AJ119&lt;6,0,+SMALL(($G119,$J119,$M119,$P119,$S119,$V119,$Y119,$AB119,$AE119,$AH119),1))</f>
        <v>0</v>
      </c>
      <c r="AL119" s="46">
        <f>IF(AJ119&lt;7,0,+SMALL(($G119,$J119,$M119,$P119,$S119,$V119,$Y119,$AB119,$AE119,$AH119),2))</f>
        <v>0</v>
      </c>
      <c r="AM119" s="46">
        <f>IF(AJ119&lt;8,0,+SMALL(($G119,$J119,$M119,$P119,$S119,$V119,$Y119,$AB119,$AE119,$AH119),3))</f>
        <v>0</v>
      </c>
      <c r="AN119" s="46">
        <f>IF(AJ119&lt;9,0,+SMALL(($G119,$J119,$M119,$P119,$S119,$V119,$Y119,$AB119,$AE119,$AH119),4))</f>
        <v>0</v>
      </c>
      <c r="AO119" s="46">
        <f>AI119-AK119-AL119-AM119-AN119</f>
        <v>81</v>
      </c>
      <c r="AP119" s="17">
        <f>RANK(AO119,$AO$6:$AO$165,0)</f>
        <v>114</v>
      </c>
    </row>
    <row r="120" spans="1:47" ht="14.4">
      <c r="B120" s="89" t="s">
        <v>224</v>
      </c>
      <c r="C120" s="33"/>
      <c r="D120" s="40" t="s">
        <v>18</v>
      </c>
      <c r="E120" s="33" t="str">
        <f>IF(VLOOKUP($B120,'S 2 H BRUT'!$B$6:$E$165,4,FALSE)="","",(VLOOKUP($B120,'S 2 H BRUT'!$B$6:$E$165,4,FALSE)))</f>
        <v/>
      </c>
      <c r="F120" s="33" t="str">
        <f>IF(VLOOKUP($B120,'S 2 H NET'!$B$6:E$165,4,FALSE)="","",(VLOOKUP($B120,'S 2 H NET'!$B$6:$E$165,4,FALSE)))</f>
        <v/>
      </c>
      <c r="G120" s="45" t="str">
        <f>IF(F120="","",SUM(E120:F120))</f>
        <v/>
      </c>
      <c r="H120" s="33" t="str">
        <f>IF(VLOOKUP($B120,'S 2 H BRUT'!$B$6:$F$165,5,FALSE)="","",(VLOOKUP($B120,'S 2 H BRUT'!$B$6:$F$165,5,FALSE)))</f>
        <v/>
      </c>
      <c r="I120" s="33" t="str">
        <f>IF(VLOOKUP($B120,'S 2 H NET'!$B$6:$F$165,5,FALSE)="","",(VLOOKUP($B120,'S 2 H NET'!$B$6:$F$165,5,FALSE)))</f>
        <v/>
      </c>
      <c r="J120" s="45" t="str">
        <f>IF(I120="","",SUM(H120:I120))</f>
        <v/>
      </c>
      <c r="K120" s="33" t="str">
        <f>IF(VLOOKUP($B120,'S 2 H BRUT'!$B$6:$G$165,6,FALSE)="","",(VLOOKUP($B120,'S 2 H BRUT'!$B$6:$G$165,6,FALSE)))</f>
        <v/>
      </c>
      <c r="L120" s="33" t="str">
        <f>IF(VLOOKUP($B120,'S 2 H NET'!$B$6:$G$165,6,FALSE)="","",(VLOOKUP($B120,'S 2 H NET'!$B$6:$G$165,6,FALSE)))</f>
        <v/>
      </c>
      <c r="M120" s="45" t="str">
        <f>IF(L120="","",SUM(K120:L120))</f>
        <v/>
      </c>
      <c r="N120" s="33">
        <f>IF(VLOOKUP($B120,'S 2 H BRUT'!$B$6:$H$165,7,FALSE)="","",(VLOOKUP($B120,'S 2 H BRUT'!$B$6:$H$165,7,FALSE)))</f>
        <v>8</v>
      </c>
      <c r="O120" s="33">
        <f>IF(VLOOKUP($B120,'S 2 H NET'!$B$6:$H$165,7,FALSE)="","",(VLOOKUP($B120,'S 2 H NET'!$B$6:$H$165,7,FALSE)))</f>
        <v>29</v>
      </c>
      <c r="P120" s="45">
        <f>IF(O120="","",SUM(N120:O120))</f>
        <v>37</v>
      </c>
      <c r="Q120" s="33" t="str">
        <f>IF(VLOOKUP($B120,'S 2 H BRUT'!$B$6:$J$165,8,FALSE)="","",(VLOOKUP($B120,'S 2 H BRUT'!$B$6:$J$165,8,FALSE)))</f>
        <v/>
      </c>
      <c r="R120" s="33" t="str">
        <f>IF(VLOOKUP($B120,'S 2 H NET'!$B$6:$J$165,8,FALSE)="","",(VLOOKUP($B120,'S 2 H NET'!$B$6:$J$165,8,FALSE)))</f>
        <v/>
      </c>
      <c r="S120" s="45" t="str">
        <f>IF(R120="","",SUM(Q120:R120))</f>
        <v/>
      </c>
      <c r="T120" s="33" t="str">
        <f>IF(VLOOKUP($B120,'S 2 H BRUT'!$B$6:$J$165,9,FALSE)="","",(VLOOKUP($B120,'S 2 H BRUT'!$B$6:$J$165,9,FALSE)))</f>
        <v/>
      </c>
      <c r="U120" s="33" t="str">
        <f>IF(VLOOKUP($B120,'S 2 H NET'!$B$6:$J$165,9,FALSE)="","",(VLOOKUP($B120,'S 2 H NET'!$B$6:$J$165,9,FALSE)))</f>
        <v/>
      </c>
      <c r="V120" s="45" t="str">
        <f>IF(U120="","",SUM(T120:U120))</f>
        <v/>
      </c>
      <c r="W120" s="33" t="str">
        <f>IF(VLOOKUP($B120,'S 2 H BRUT'!$B$6:$M$165,10,FALSE)="","",(VLOOKUP($B120,'S 2 H BRUT'!$B$6:$M$165,10,FALSE)))</f>
        <v/>
      </c>
      <c r="X120" s="33" t="str">
        <f>IF(VLOOKUP($B120,'S 2 H NET'!$B$6:$M$165,10,FALSE)="","",(VLOOKUP($B120,'S 2 H NET'!$B$6:$M$165,10,FALSE)))</f>
        <v/>
      </c>
      <c r="Y120" s="45" t="str">
        <f>IF(X120="","",SUM(W120:X120))</f>
        <v/>
      </c>
      <c r="Z120" s="33">
        <f>IF(VLOOKUP($B120,'S 2 H BRUT'!$B$6:$L$165,11,FALSE)="","",(VLOOKUP($B120,'S 2 H BRUT'!$B$6:$L$165,11,FALSE)))</f>
        <v>9</v>
      </c>
      <c r="AA120" s="33">
        <f>IF(VLOOKUP($B120,'S 2 H NET'!$B$6:$L$165,11,FALSE)="","",(VLOOKUP($B120,'S 2 H NET'!$B$6:$L$165,11,FALSE)))</f>
        <v>34</v>
      </c>
      <c r="AB120" s="45">
        <f>IF(AA120="","",SUM(Z120:AA120))</f>
        <v>43</v>
      </c>
      <c r="AC120" s="33" t="str">
        <f>IF(VLOOKUP($B120,'S 2 H BRUT'!$B$6:$M$165,12,FALSE)="","",(VLOOKUP($B120,'S 2 H BRUT'!$B$6:$M$165,12,FALSE)))</f>
        <v/>
      </c>
      <c r="AD120" s="33" t="str">
        <f>IF(VLOOKUP($B120,'S 2 H NET'!$B$6:$M$165,12,FALSE)="","",(VLOOKUP($B120,'S 2 H NET'!$B$6:$M$165,12,FALSE)))</f>
        <v/>
      </c>
      <c r="AE120" s="45" t="str">
        <f>IF(AD120="","",SUM(AC120:AD120))</f>
        <v/>
      </c>
      <c r="AF120" s="33" t="str">
        <f>IF(VLOOKUP($B120,'S 2 H BRUT'!$B$6:$N$165,13,FALSE)="","",(VLOOKUP($B120,'S 2 H BRUT'!$B$6:$N$165,13,FALSE)))</f>
        <v/>
      </c>
      <c r="AG120" s="33" t="str">
        <f>IF(VLOOKUP($B120,'S 2 H NET'!$B$6:$N$165,13,FALSE)="","",(VLOOKUP($B120,'S 2 H NET'!$B$6:$N$165,13,FALSE)))</f>
        <v/>
      </c>
      <c r="AH120" s="45" t="str">
        <f>IF(AG120="","",SUM(AF120:AG120))</f>
        <v/>
      </c>
      <c r="AI120" s="45">
        <f>SUM(G120,J120,M120,P120,S120,V120,Y120,AB120,AE120,AH120)</f>
        <v>80</v>
      </c>
      <c r="AJ120" s="46">
        <f>+COUNT(G120,J120,M120,P120,S120,V120,Y120,AB120,AE120,AH120)</f>
        <v>2</v>
      </c>
      <c r="AK120" s="46">
        <f>IF(AJ120&lt;6,0,+SMALL(($G120,$J120,$M120,$P120,$S120,$V120,$Y120,$AB120,$AE120,$AH120),1))</f>
        <v>0</v>
      </c>
      <c r="AL120" s="46">
        <f>IF(AJ120&lt;7,0,+SMALL(($G120,$J120,$M120,$P120,$S120,$V120,$Y120,$AB120,$AE120,$AH120),2))</f>
        <v>0</v>
      </c>
      <c r="AM120" s="46">
        <f>IF(AJ120&lt;8,0,+SMALL(($G120,$J120,$M120,$P120,$S120,$V120,$Y120,$AB120,$AE120,$AH120),3))</f>
        <v>0</v>
      </c>
      <c r="AN120" s="46">
        <f>IF(AJ120&lt;9,0,+SMALL(($G120,$J120,$M120,$P120,$S120,$V120,$Y120,$AB120,$AE120,$AH120),4))</f>
        <v>0</v>
      </c>
      <c r="AO120" s="46">
        <f>AI120-AK120-AL120-AM120-AN120</f>
        <v>80</v>
      </c>
      <c r="AP120" s="17">
        <f>RANK(AO120,$AO$6:$AO$165,0)</f>
        <v>115</v>
      </c>
    </row>
    <row r="121" spans="1:47" ht="14.4">
      <c r="B121" s="89" t="s">
        <v>353</v>
      </c>
      <c r="C121" s="33"/>
      <c r="D121" s="62" t="s">
        <v>14</v>
      </c>
      <c r="E121" s="33">
        <f>IF(VLOOKUP($B121,'S 2 H BRUT'!$B$6:$E$165,4,FALSE)="","",(VLOOKUP($B121,'S 2 H BRUT'!$B$6:$E$165,4,FALSE)))</f>
        <v>12</v>
      </c>
      <c r="F121" s="33">
        <f>IF(VLOOKUP($B121,'S 2 H NET'!$B$6:E$165,4,FALSE)="","",(VLOOKUP($B121,'S 2 H NET'!$B$6:$E$165,4,FALSE)))</f>
        <v>30</v>
      </c>
      <c r="G121" s="45">
        <f>IF(F121="","",SUM(E121:F121))</f>
        <v>42</v>
      </c>
      <c r="H121" s="33">
        <f>IF(VLOOKUP($B121,'S 2 H BRUT'!$B$6:$F$165,5,FALSE)="","",(VLOOKUP($B121,'S 2 H BRUT'!$B$6:$F$165,5,FALSE)))</f>
        <v>7</v>
      </c>
      <c r="I121" s="33">
        <f>IF(VLOOKUP($B121,'S 2 H NET'!$B$6:$F$165,5,FALSE)="","",(VLOOKUP($B121,'S 2 H NET'!$B$6:$F$165,5,FALSE)))</f>
        <v>29</v>
      </c>
      <c r="J121" s="45">
        <f>IF(I121="","",SUM(H121:I121))</f>
        <v>36</v>
      </c>
      <c r="K121" s="33" t="str">
        <f>IF(VLOOKUP($B121,'S 2 H BRUT'!$B$6:$G$165,6,FALSE)="","",(VLOOKUP($B121,'S 2 H BRUT'!$B$6:$G$165,6,FALSE)))</f>
        <v/>
      </c>
      <c r="L121" s="33" t="str">
        <f>IF(VLOOKUP($B121,'S 2 H NET'!$B$6:$G$165,6,FALSE)="","",(VLOOKUP($B121,'S 2 H NET'!$B$6:$G$165,6,FALSE)))</f>
        <v/>
      </c>
      <c r="M121" s="45" t="str">
        <f>IF(L121="","",SUM(K121:L121))</f>
        <v/>
      </c>
      <c r="N121" s="33" t="str">
        <f>IF(VLOOKUP($B121,'S 2 H BRUT'!$B$6:$H$165,7,FALSE)="","",(VLOOKUP($B121,'S 2 H BRUT'!$B$6:$H$165,7,FALSE)))</f>
        <v/>
      </c>
      <c r="O121" s="33" t="str">
        <f>IF(VLOOKUP($B121,'S 2 H NET'!$B$6:$H$165,7,FALSE)="","",(VLOOKUP($B121,'S 2 H NET'!$B$6:$H$165,7,FALSE)))</f>
        <v/>
      </c>
      <c r="P121" s="45" t="str">
        <f>IF(O121="","",SUM(N121:O121))</f>
        <v/>
      </c>
      <c r="Q121" s="33" t="str">
        <f>IF(VLOOKUP($B121,'S 2 H BRUT'!$B$6:$J$165,8,FALSE)="","",(VLOOKUP($B121,'S 2 H BRUT'!$B$6:$J$165,8,FALSE)))</f>
        <v/>
      </c>
      <c r="R121" s="33" t="str">
        <f>IF(VLOOKUP($B121,'S 2 H NET'!$B$6:$J$165,8,FALSE)="","",(VLOOKUP($B121,'S 2 H NET'!$B$6:$J$165,8,FALSE)))</f>
        <v/>
      </c>
      <c r="S121" s="45" t="str">
        <f>IF(R121="","",SUM(Q121:R121))</f>
        <v/>
      </c>
      <c r="T121" s="33" t="str">
        <f>IF(VLOOKUP($B121,'S 2 H BRUT'!$B$6:$J$165,9,FALSE)="","",(VLOOKUP($B121,'S 2 H BRUT'!$B$6:$J$165,9,FALSE)))</f>
        <v/>
      </c>
      <c r="U121" s="33" t="str">
        <f>IF(VLOOKUP($B121,'S 2 H NET'!$B$6:$J$165,9,FALSE)="","",(VLOOKUP($B121,'S 2 H NET'!$B$6:$J$165,9,FALSE)))</f>
        <v/>
      </c>
      <c r="V121" s="45" t="str">
        <f>IF(U121="","",SUM(T121:U121))</f>
        <v/>
      </c>
      <c r="W121" s="33" t="str">
        <f>IF(VLOOKUP($B121,'S 2 H BRUT'!$B$6:$M$165,10,FALSE)="","",(VLOOKUP($B121,'S 2 H BRUT'!$B$6:$M$165,10,FALSE)))</f>
        <v/>
      </c>
      <c r="X121" s="33" t="str">
        <f>IF(VLOOKUP($B121,'S 2 H NET'!$B$6:$M$165,10,FALSE)="","",(VLOOKUP($B121,'S 2 H NET'!$B$6:$M$165,10,FALSE)))</f>
        <v/>
      </c>
      <c r="Y121" s="45" t="str">
        <f>IF(X121="","",SUM(W121:X121))</f>
        <v/>
      </c>
      <c r="Z121" s="33" t="str">
        <f>IF(VLOOKUP($B121,'S 2 H BRUT'!$B$6:$L$165,11,FALSE)="","",(VLOOKUP($B121,'S 2 H BRUT'!$B$6:$L$165,11,FALSE)))</f>
        <v/>
      </c>
      <c r="AA121" s="33" t="str">
        <f>IF(VLOOKUP($B121,'S 2 H NET'!$B$6:$L$165,11,FALSE)="","",(VLOOKUP($B121,'S 2 H NET'!$B$6:$L$165,11,FALSE)))</f>
        <v/>
      </c>
      <c r="AB121" s="45" t="str">
        <f>IF(AA121="","",SUM(Z121:AA121))</f>
        <v/>
      </c>
      <c r="AC121" s="33" t="str">
        <f>IF(VLOOKUP($B121,'S 2 H BRUT'!$B$6:$M$165,12,FALSE)="","",(VLOOKUP($B121,'S 2 H BRUT'!$B$6:$M$165,12,FALSE)))</f>
        <v/>
      </c>
      <c r="AD121" s="33" t="str">
        <f>IF(VLOOKUP($B121,'S 2 H NET'!$B$6:$M$165,12,FALSE)="","",(VLOOKUP($B121,'S 2 H NET'!$B$6:$M$165,12,FALSE)))</f>
        <v/>
      </c>
      <c r="AE121" s="45" t="str">
        <f>IF(AD121="","",SUM(AC121:AD121))</f>
        <v/>
      </c>
      <c r="AF121" s="33" t="str">
        <f>IF(VLOOKUP($B121,'S 2 H BRUT'!$B$6:$N$165,13,FALSE)="","",(VLOOKUP($B121,'S 2 H BRUT'!$B$6:$N$165,13,FALSE)))</f>
        <v/>
      </c>
      <c r="AG121" s="33" t="str">
        <f>IF(VLOOKUP($B121,'S 2 H NET'!$B$6:$N$165,13,FALSE)="","",(VLOOKUP($B121,'S 2 H NET'!$B$6:$N$165,13,FALSE)))</f>
        <v/>
      </c>
      <c r="AH121" s="45" t="str">
        <f>IF(AG121="","",SUM(AF121:AG121))</f>
        <v/>
      </c>
      <c r="AI121" s="45">
        <f>SUM(G121,J121,M121,P121,S121,V121,Y121,AB121,AE121,AH121)</f>
        <v>78</v>
      </c>
      <c r="AJ121" s="46">
        <f>+COUNT(G121,J121,M121,P121,S121,V121,Y121,AB121,AE121,AH121)</f>
        <v>2</v>
      </c>
      <c r="AK121" s="46">
        <f>IF(AJ121&lt;6,0,+SMALL(($G121,$J121,$M121,$P121,$S121,$V121,$Y121,$AB121,$AE121,$AH121),1))</f>
        <v>0</v>
      </c>
      <c r="AL121" s="46">
        <f>IF(AJ121&lt;7,0,+SMALL(($G121,$J121,$M121,$P121,$S121,$V121,$Y121,$AB121,$AE121,$AH121),2))</f>
        <v>0</v>
      </c>
      <c r="AM121" s="46">
        <f>IF(AJ121&lt;8,0,+SMALL(($G121,$J121,$M121,$P121,$S121,$V121,$Y121,$AB121,$AE121,$AH121),3))</f>
        <v>0</v>
      </c>
      <c r="AN121" s="46">
        <f>IF(AJ121&lt;9,0,+SMALL(($G121,$J121,$M121,$P121,$S121,$V121,$Y121,$AB121,$AE121,$AH121),4))</f>
        <v>0</v>
      </c>
      <c r="AO121" s="46">
        <f>AI121-AK121-AL121-AM121-AN121</f>
        <v>78</v>
      </c>
      <c r="AP121" s="17">
        <f>RANK(AO121,$AO$6:$AO$165,0)</f>
        <v>116</v>
      </c>
    </row>
    <row r="122" spans="1:47" ht="14.4">
      <c r="B122" s="89" t="s">
        <v>413</v>
      </c>
      <c r="C122" s="33"/>
      <c r="D122" s="62" t="s">
        <v>14</v>
      </c>
      <c r="E122" s="33">
        <f>IF(VLOOKUP($B122,'S 2 H BRUT'!$B$6:$E$165,4,FALSE)="","",(VLOOKUP($B122,'S 2 H BRUT'!$B$6:$E$165,4,FALSE)))</f>
        <v>7</v>
      </c>
      <c r="F122" s="33">
        <f>IF(VLOOKUP($B122,'S 2 H NET'!$B$6:E$165,4,FALSE)="","",(VLOOKUP($B122,'S 2 H NET'!$B$6:$E$165,4,FALSE)))</f>
        <v>27</v>
      </c>
      <c r="G122" s="45">
        <f>IF(F122="","",SUM(E122:F122))</f>
        <v>34</v>
      </c>
      <c r="H122" s="33" t="str">
        <f>IF(VLOOKUP($B122,'S 2 H BRUT'!$B$6:$F$165,5,FALSE)="","",(VLOOKUP($B122,'S 2 H BRUT'!$B$6:$F$165,5,FALSE)))</f>
        <v/>
      </c>
      <c r="I122" s="33" t="str">
        <f>IF(VLOOKUP($B122,'S 2 H NET'!$B$6:$F$165,5,FALSE)="","",(VLOOKUP($B122,'S 2 H NET'!$B$6:$F$165,5,FALSE)))</f>
        <v/>
      </c>
      <c r="J122" s="45" t="str">
        <f>IF(I122="","",SUM(H122:I122))</f>
        <v/>
      </c>
      <c r="K122" s="33" t="str">
        <f>IF(VLOOKUP($B122,'S 2 H BRUT'!$B$6:$G$165,6,FALSE)="","",(VLOOKUP($B122,'S 2 H BRUT'!$B$6:$G$165,6,FALSE)))</f>
        <v/>
      </c>
      <c r="L122" s="33" t="str">
        <f>IF(VLOOKUP($B122,'S 2 H NET'!$B$6:$G$165,6,FALSE)="","",(VLOOKUP($B122,'S 2 H NET'!$B$6:$G$165,6,FALSE)))</f>
        <v/>
      </c>
      <c r="M122" s="45" t="str">
        <f>IF(L122="","",SUM(K122:L122))</f>
        <v/>
      </c>
      <c r="N122" s="33" t="str">
        <f>IF(VLOOKUP($B122,'S 2 H BRUT'!$B$6:$H$165,7,FALSE)="","",(VLOOKUP($B122,'S 2 H BRUT'!$B$6:$H$165,7,FALSE)))</f>
        <v/>
      </c>
      <c r="O122" s="33" t="str">
        <f>IF(VLOOKUP($B122,'S 2 H NET'!$B$6:$H$165,7,FALSE)="","",(VLOOKUP($B122,'S 2 H NET'!$B$6:$H$165,7,FALSE)))</f>
        <v/>
      </c>
      <c r="P122" s="45" t="str">
        <f>IF(O122="","",SUM(N122:O122))</f>
        <v/>
      </c>
      <c r="Q122" s="33">
        <f>IF(VLOOKUP($B122,'S 2 H BRUT'!$B$6:$J$165,8,FALSE)="","",(VLOOKUP($B122,'S 2 H BRUT'!$B$6:$J$165,8,FALSE)))</f>
        <v>13</v>
      </c>
      <c r="R122" s="33">
        <f>IF(VLOOKUP($B122,'S 2 H NET'!$B$6:$J$165,8,FALSE)="","",(VLOOKUP($B122,'S 2 H NET'!$B$6:$J$165,8,FALSE)))</f>
        <v>31</v>
      </c>
      <c r="S122" s="45">
        <f>IF(R122="","",SUM(Q122:R122))</f>
        <v>44</v>
      </c>
      <c r="T122" s="33" t="str">
        <f>IF(VLOOKUP($B122,'S 2 H BRUT'!$B$6:$J$165,9,FALSE)="","",(VLOOKUP($B122,'S 2 H BRUT'!$B$6:$J$165,9,FALSE)))</f>
        <v/>
      </c>
      <c r="U122" s="33" t="str">
        <f>IF(VLOOKUP($B122,'S 2 H NET'!$B$6:$J$165,9,FALSE)="","",(VLOOKUP($B122,'S 2 H NET'!$B$6:$J$165,9,FALSE)))</f>
        <v/>
      </c>
      <c r="V122" s="45" t="str">
        <f>IF(U122="","",SUM(T122:U122))</f>
        <v/>
      </c>
      <c r="W122" s="33" t="str">
        <f>IF(VLOOKUP($B122,'S 2 H BRUT'!$B$6:$M$165,10,FALSE)="","",(VLOOKUP($B122,'S 2 H BRUT'!$B$6:$M$165,10,FALSE)))</f>
        <v/>
      </c>
      <c r="X122" s="33" t="str">
        <f>IF(VLOOKUP($B122,'S 2 H NET'!$B$6:$M$165,10,FALSE)="","",(VLOOKUP($B122,'S 2 H NET'!$B$6:$M$165,10,FALSE)))</f>
        <v/>
      </c>
      <c r="Y122" s="45" t="str">
        <f>IF(X122="","",SUM(W122:X122))</f>
        <v/>
      </c>
      <c r="Z122" s="33" t="str">
        <f>IF(VLOOKUP($B122,'S 2 H BRUT'!$B$6:$L$165,11,FALSE)="","",(VLOOKUP($B122,'S 2 H BRUT'!$B$6:$L$165,11,FALSE)))</f>
        <v/>
      </c>
      <c r="AA122" s="33" t="str">
        <f>IF(VLOOKUP($B122,'S 2 H NET'!$B$6:$L$165,11,FALSE)="","",(VLOOKUP($B122,'S 2 H NET'!$B$6:$L$165,11,FALSE)))</f>
        <v/>
      </c>
      <c r="AB122" s="45" t="str">
        <f>IF(AA122="","",SUM(Z122:AA122))</f>
        <v/>
      </c>
      <c r="AC122" s="33" t="str">
        <f>IF(VLOOKUP($B122,'S 2 H BRUT'!$B$6:$M$165,12,FALSE)="","",(VLOOKUP($B122,'S 2 H BRUT'!$B$6:$M$165,12,FALSE)))</f>
        <v/>
      </c>
      <c r="AD122" s="33" t="str">
        <f>IF(VLOOKUP($B122,'S 2 H NET'!$B$6:$M$165,12,FALSE)="","",(VLOOKUP($B122,'S 2 H NET'!$B$6:$M$165,12,FALSE)))</f>
        <v/>
      </c>
      <c r="AE122" s="45" t="str">
        <f>IF(AD122="","",SUM(AC122:AD122))</f>
        <v/>
      </c>
      <c r="AF122" s="33" t="str">
        <f>IF(VLOOKUP($B122,'S 2 H BRUT'!$B$6:$N$165,13,FALSE)="","",(VLOOKUP($B122,'S 2 H BRUT'!$B$6:$N$165,13,FALSE)))</f>
        <v/>
      </c>
      <c r="AG122" s="33" t="str">
        <f>IF(VLOOKUP($B122,'S 2 H NET'!$B$6:$N$165,13,FALSE)="","",(VLOOKUP($B122,'S 2 H NET'!$B$6:$N$165,13,FALSE)))</f>
        <v/>
      </c>
      <c r="AH122" s="45" t="str">
        <f>IF(AG122="","",SUM(AF122:AG122))</f>
        <v/>
      </c>
      <c r="AI122" s="45">
        <f>SUM(G122,J122,M122,P122,S122,V122,Y122,AB122,AE122,AH122)</f>
        <v>78</v>
      </c>
      <c r="AJ122" s="46">
        <f>+COUNT(G122,J122,M122,P122,S122,V122,Y122,AB122,AE122,AH122)</f>
        <v>2</v>
      </c>
      <c r="AK122" s="46">
        <f>IF(AJ122&lt;6,0,+SMALL(($G122,$J122,$M122,$P122,$S122,$V122,$Y122,$AB122,$AE122,$AH122),1))</f>
        <v>0</v>
      </c>
      <c r="AL122" s="46">
        <f>IF(AJ122&lt;7,0,+SMALL(($G122,$J122,$M122,$P122,$S122,$V122,$Y122,$AB122,$AE122,$AH122),2))</f>
        <v>0</v>
      </c>
      <c r="AM122" s="46">
        <f>IF(AJ122&lt;8,0,+SMALL(($G122,$J122,$M122,$P122,$S122,$V122,$Y122,$AB122,$AE122,$AH122),3))</f>
        <v>0</v>
      </c>
      <c r="AN122" s="46">
        <f>IF(AJ122&lt;9,0,+SMALL(($G122,$J122,$M122,$P122,$S122,$V122,$Y122,$AB122,$AE122,$AH122),4))</f>
        <v>0</v>
      </c>
      <c r="AO122" s="46">
        <f>AI122-AK122-AL122-AM122-AN122</f>
        <v>78</v>
      </c>
      <c r="AP122" s="17">
        <f>RANK(AO122,$AO$6:$AO$165,0)</f>
        <v>116</v>
      </c>
    </row>
    <row r="123" spans="1:47" ht="14.4">
      <c r="B123" s="89" t="s">
        <v>288</v>
      </c>
      <c r="C123" s="33"/>
      <c r="D123" s="40" t="s">
        <v>18</v>
      </c>
      <c r="E123" s="33" t="str">
        <f>IF(VLOOKUP($B123,'S 2 H BRUT'!$B$6:$E$165,4,FALSE)="","",(VLOOKUP($B123,'S 2 H BRUT'!$B$6:$E$165,4,FALSE)))</f>
        <v/>
      </c>
      <c r="F123" s="33" t="str">
        <f>IF(VLOOKUP($B123,'S 2 H NET'!$B$6:E$165,4,FALSE)="","",(VLOOKUP($B123,'S 2 H NET'!$B$6:$E$165,4,FALSE)))</f>
        <v/>
      </c>
      <c r="G123" s="45" t="str">
        <f>IF(F123="","",SUM(E123:F123))</f>
        <v/>
      </c>
      <c r="H123" s="33" t="str">
        <f>IF(VLOOKUP($B123,'S 2 H BRUT'!$B$6:$F$165,5,FALSE)="","",(VLOOKUP($B123,'S 2 H BRUT'!$B$6:$F$165,5,FALSE)))</f>
        <v/>
      </c>
      <c r="I123" s="33" t="str">
        <f>IF(VLOOKUP($B123,'S 2 H NET'!$B$6:$F$165,5,FALSE)="","",(VLOOKUP($B123,'S 2 H NET'!$B$6:$F$165,5,FALSE)))</f>
        <v/>
      </c>
      <c r="J123" s="45" t="str">
        <f>IF(I123="","",SUM(H123:I123))</f>
        <v/>
      </c>
      <c r="K123" s="33" t="str">
        <f>IF(VLOOKUP($B123,'S 2 H BRUT'!$B$6:$G$165,6,FALSE)="","",(VLOOKUP($B123,'S 2 H BRUT'!$B$6:$G$165,6,FALSE)))</f>
        <v/>
      </c>
      <c r="L123" s="33" t="str">
        <f>IF(VLOOKUP($B123,'S 2 H NET'!$B$6:$G$165,6,FALSE)="","",(VLOOKUP($B123,'S 2 H NET'!$B$6:$G$165,6,FALSE)))</f>
        <v/>
      </c>
      <c r="M123" s="45" t="str">
        <f>IF(L123="","",SUM(K123:L123))</f>
        <v/>
      </c>
      <c r="N123" s="33" t="str">
        <f>IF(VLOOKUP($B123,'S 2 H BRUT'!$B$6:$H$165,7,FALSE)="","",(VLOOKUP($B123,'S 2 H BRUT'!$B$6:$H$165,7,FALSE)))</f>
        <v/>
      </c>
      <c r="O123" s="33" t="str">
        <f>IF(VLOOKUP($B123,'S 2 H NET'!$B$6:$H$165,7,FALSE)="","",(VLOOKUP($B123,'S 2 H NET'!$B$6:$H$165,7,FALSE)))</f>
        <v/>
      </c>
      <c r="P123" s="45" t="str">
        <f>IF(O123="","",SUM(N123:O123))</f>
        <v/>
      </c>
      <c r="Q123" s="33" t="str">
        <f>IF(VLOOKUP($B123,'S 2 H BRUT'!$B$6:$J$165,8,FALSE)="","",(VLOOKUP($B123,'S 2 H BRUT'!$B$6:$J$165,8,FALSE)))</f>
        <v/>
      </c>
      <c r="R123" s="33" t="str">
        <f>IF(VLOOKUP($B123,'S 2 H NET'!$B$6:$J$165,8,FALSE)="","",(VLOOKUP($B123,'S 2 H NET'!$B$6:$J$165,8,FALSE)))</f>
        <v/>
      </c>
      <c r="S123" s="45" t="str">
        <f>IF(R123="","",SUM(Q123:R123))</f>
        <v/>
      </c>
      <c r="T123" s="33">
        <f>IF(VLOOKUP($B123,'S 2 H BRUT'!$B$6:$J$165,9,FALSE)="","",(VLOOKUP($B123,'S 2 H BRUT'!$B$6:$J$165,9,FALSE)))</f>
        <v>11</v>
      </c>
      <c r="U123" s="33">
        <f>IF(VLOOKUP($B123,'S 2 H NET'!$B$6:$J$165,9,FALSE)="","",(VLOOKUP($B123,'S 2 H NET'!$B$6:$J$165,9,FALSE)))</f>
        <v>32</v>
      </c>
      <c r="V123" s="45">
        <f>IF(U123="","",SUM(T123:U123))</f>
        <v>43</v>
      </c>
      <c r="W123" s="33" t="str">
        <f>IF(VLOOKUP($B123,'S 2 H BRUT'!$B$6:$M$165,10,FALSE)="","",(VLOOKUP($B123,'S 2 H BRUT'!$B$6:$M$165,10,FALSE)))</f>
        <v/>
      </c>
      <c r="X123" s="33" t="str">
        <f>IF(VLOOKUP($B123,'S 2 H NET'!$B$6:$M$165,10,FALSE)="","",(VLOOKUP($B123,'S 2 H NET'!$B$6:$M$165,10,FALSE)))</f>
        <v/>
      </c>
      <c r="Y123" s="45" t="str">
        <f>IF(X123="","",SUM(W123:X123))</f>
        <v/>
      </c>
      <c r="Z123" s="33">
        <f>IF(VLOOKUP($B123,'S 2 H BRUT'!$B$6:$L$165,11,FALSE)="","",(VLOOKUP($B123,'S 2 H BRUT'!$B$6:$L$165,11,FALSE)))</f>
        <v>9</v>
      </c>
      <c r="AA123" s="33">
        <f>IF(VLOOKUP($B123,'S 2 H NET'!$B$6:$L$165,11,FALSE)="","",(VLOOKUP($B123,'S 2 H NET'!$B$6:$L$165,11,FALSE)))</f>
        <v>26</v>
      </c>
      <c r="AB123" s="45">
        <f>IF(AA123="","",SUM(Z123:AA123))</f>
        <v>35</v>
      </c>
      <c r="AC123" s="33" t="str">
        <f>IF(VLOOKUP($B123,'S 2 H BRUT'!$B$6:$M$165,12,FALSE)="","",(VLOOKUP($B123,'S 2 H BRUT'!$B$6:$M$165,12,FALSE)))</f>
        <v/>
      </c>
      <c r="AD123" s="33" t="str">
        <f>IF(VLOOKUP($B123,'S 2 H NET'!$B$6:$M$165,12,FALSE)="","",(VLOOKUP($B123,'S 2 H NET'!$B$6:$M$165,12,FALSE)))</f>
        <v/>
      </c>
      <c r="AE123" s="45" t="str">
        <f>IF(AD123="","",SUM(AC123:AD123))</f>
        <v/>
      </c>
      <c r="AF123" s="33" t="str">
        <f>IF(VLOOKUP($B123,'S 2 H BRUT'!$B$6:$N$165,13,FALSE)="","",(VLOOKUP($B123,'S 2 H BRUT'!$B$6:$N$165,13,FALSE)))</f>
        <v/>
      </c>
      <c r="AG123" s="33" t="str">
        <f>IF(VLOOKUP($B123,'S 2 H NET'!$B$6:$N$165,13,FALSE)="","",(VLOOKUP($B123,'S 2 H NET'!$B$6:$N$165,13,FALSE)))</f>
        <v/>
      </c>
      <c r="AH123" s="45" t="str">
        <f>IF(AG123="","",SUM(AF123:AG123))</f>
        <v/>
      </c>
      <c r="AI123" s="45">
        <f>SUM(G123,J123,M123,P123,S123,V123,Y123,AB123,AE123,AH123)</f>
        <v>78</v>
      </c>
      <c r="AJ123" s="46">
        <f>+COUNT(G123,J123,M123,P123,S123,V123,Y123,AB123,AE123,AH123)</f>
        <v>2</v>
      </c>
      <c r="AK123" s="46">
        <f>IF(AJ123&lt;6,0,+SMALL(($G123,$J123,$M123,$P123,$S123,$V123,$Y123,$AB123,$AE123,$AH123),1))</f>
        <v>0</v>
      </c>
      <c r="AL123" s="46">
        <f>IF(AJ123&lt;7,0,+SMALL(($G123,$J123,$M123,$P123,$S123,$V123,$Y123,$AB123,$AE123,$AH123),2))</f>
        <v>0</v>
      </c>
      <c r="AM123" s="46">
        <f>IF(AJ123&lt;8,0,+SMALL(($G123,$J123,$M123,$P123,$S123,$V123,$Y123,$AB123,$AE123,$AH123),3))</f>
        <v>0</v>
      </c>
      <c r="AN123" s="46">
        <f>IF(AJ123&lt;9,0,+SMALL(($G123,$J123,$M123,$P123,$S123,$V123,$Y123,$AB123,$AE123,$AH123),4))</f>
        <v>0</v>
      </c>
      <c r="AO123" s="46">
        <f>AI123-AK123-AL123-AM123-AN123</f>
        <v>78</v>
      </c>
      <c r="AP123" s="17">
        <f>RANK(AO123,$AO$6:$AO$165,0)</f>
        <v>116</v>
      </c>
    </row>
    <row r="124" spans="1:47" ht="14.4">
      <c r="B124" s="89" t="s">
        <v>351</v>
      </c>
      <c r="C124" s="33"/>
      <c r="D124" s="62" t="s">
        <v>14</v>
      </c>
      <c r="E124" s="33" t="str">
        <f>IF(VLOOKUP($B124,'S 2 H BRUT'!$B$6:$E$165,4,FALSE)="","",(VLOOKUP($B124,'S 2 H BRUT'!$B$6:$E$165,4,FALSE)))</f>
        <v/>
      </c>
      <c r="F124" s="33" t="str">
        <f>IF(VLOOKUP($B124,'S 2 H NET'!$B$6:E$165,4,FALSE)="","",(VLOOKUP($B124,'S 2 H NET'!$B$6:$E$165,4,FALSE)))</f>
        <v/>
      </c>
      <c r="G124" s="45" t="str">
        <f>IF(F124="","",SUM(E124:F124))</f>
        <v/>
      </c>
      <c r="H124" s="33">
        <f>IF(VLOOKUP($B124,'S 2 H BRUT'!$B$6:$F$165,5,FALSE)="","",(VLOOKUP($B124,'S 2 H BRUT'!$B$6:$F$165,5,FALSE)))</f>
        <v>7</v>
      </c>
      <c r="I124" s="33">
        <f>IF(VLOOKUP($B124,'S 2 H NET'!$B$6:$F$165,5,FALSE)="","",(VLOOKUP($B124,'S 2 H NET'!$B$6:$F$165,5,FALSE)))</f>
        <v>25</v>
      </c>
      <c r="J124" s="45">
        <f>IF(I124="","",SUM(H124:I124))</f>
        <v>32</v>
      </c>
      <c r="K124" s="33" t="str">
        <f>IF(VLOOKUP($B124,'S 2 H BRUT'!$B$6:$G$165,6,FALSE)="","",(VLOOKUP($B124,'S 2 H BRUT'!$B$6:$G$165,6,FALSE)))</f>
        <v/>
      </c>
      <c r="L124" s="33" t="str">
        <f>IF(VLOOKUP($B124,'S 2 H NET'!$B$6:$G$165,6,FALSE)="","",(VLOOKUP($B124,'S 2 H NET'!$B$6:$G$165,6,FALSE)))</f>
        <v/>
      </c>
      <c r="M124" s="45" t="str">
        <f>IF(L124="","",SUM(K124:L124))</f>
        <v/>
      </c>
      <c r="N124" s="33" t="str">
        <f>IF(VLOOKUP($B124,'S 2 H BRUT'!$B$6:$H$165,7,FALSE)="","",(VLOOKUP($B124,'S 2 H BRUT'!$B$6:$H$165,7,FALSE)))</f>
        <v/>
      </c>
      <c r="O124" s="33" t="str">
        <f>IF(VLOOKUP($B124,'S 2 H NET'!$B$6:$H$165,7,FALSE)="","",(VLOOKUP($B124,'S 2 H NET'!$B$6:$H$165,7,FALSE)))</f>
        <v/>
      </c>
      <c r="P124" s="45" t="str">
        <f>IF(O124="","",SUM(N124:O124))</f>
        <v/>
      </c>
      <c r="Q124" s="33" t="str">
        <f>IF(VLOOKUP($B124,'S 2 H BRUT'!$B$6:$J$165,8,FALSE)="","",(VLOOKUP($B124,'S 2 H BRUT'!$B$6:$J$165,8,FALSE)))</f>
        <v/>
      </c>
      <c r="R124" s="33" t="str">
        <f>IF(VLOOKUP($B124,'S 2 H NET'!$B$6:$J$165,8,FALSE)="","",(VLOOKUP($B124,'S 2 H NET'!$B$6:$J$165,8,FALSE)))</f>
        <v/>
      </c>
      <c r="S124" s="45" t="str">
        <f>IF(R124="","",SUM(Q124:R124))</f>
        <v/>
      </c>
      <c r="T124" s="33">
        <f>IF(VLOOKUP($B124,'S 2 H BRUT'!$B$6:$J$165,9,FALSE)="","",(VLOOKUP($B124,'S 2 H BRUT'!$B$6:$J$165,9,FALSE)))</f>
        <v>12</v>
      </c>
      <c r="U124" s="33">
        <f>IF(VLOOKUP($B124,'S 2 H NET'!$B$6:$J$165,9,FALSE)="","",(VLOOKUP($B124,'S 2 H NET'!$B$6:$J$165,9,FALSE)))</f>
        <v>33</v>
      </c>
      <c r="V124" s="45">
        <f>IF(U124="","",SUM(T124:U124))</f>
        <v>45</v>
      </c>
      <c r="W124" s="33" t="str">
        <f>IF(VLOOKUP($B124,'S 2 H BRUT'!$B$6:$M$165,10,FALSE)="","",(VLOOKUP($B124,'S 2 H BRUT'!$B$6:$M$165,10,FALSE)))</f>
        <v/>
      </c>
      <c r="X124" s="33" t="str">
        <f>IF(VLOOKUP($B124,'S 2 H NET'!$B$6:$M$165,10,FALSE)="","",(VLOOKUP($B124,'S 2 H NET'!$B$6:$M$165,10,FALSE)))</f>
        <v/>
      </c>
      <c r="Y124" s="45" t="str">
        <f>IF(X124="","",SUM(W124:X124))</f>
        <v/>
      </c>
      <c r="Z124" s="33" t="str">
        <f>IF(VLOOKUP($B124,'S 2 H BRUT'!$B$6:$L$165,11,FALSE)="","",(VLOOKUP($B124,'S 2 H BRUT'!$B$6:$L$165,11,FALSE)))</f>
        <v/>
      </c>
      <c r="AA124" s="33" t="str">
        <f>IF(VLOOKUP($B124,'S 2 H NET'!$B$6:$L$165,11,FALSE)="","",(VLOOKUP($B124,'S 2 H NET'!$B$6:$L$165,11,FALSE)))</f>
        <v/>
      </c>
      <c r="AB124" s="45" t="str">
        <f>IF(AA124="","",SUM(Z124:AA124))</f>
        <v/>
      </c>
      <c r="AC124" s="33" t="str">
        <f>IF(VLOOKUP($B124,'S 2 H BRUT'!$B$6:$M$165,12,FALSE)="","",(VLOOKUP($B124,'S 2 H BRUT'!$B$6:$M$165,12,FALSE)))</f>
        <v/>
      </c>
      <c r="AD124" s="33" t="str">
        <f>IF(VLOOKUP($B124,'S 2 H NET'!$B$6:$M$165,12,FALSE)="","",(VLOOKUP($B124,'S 2 H NET'!$B$6:$M$165,12,FALSE)))</f>
        <v/>
      </c>
      <c r="AE124" s="45" t="str">
        <f>IF(AD124="","",SUM(AC124:AD124))</f>
        <v/>
      </c>
      <c r="AF124" s="33" t="str">
        <f>IF(VLOOKUP($B124,'S 2 H BRUT'!$B$6:$N$165,13,FALSE)="","",(VLOOKUP($B124,'S 2 H BRUT'!$B$6:$N$165,13,FALSE)))</f>
        <v/>
      </c>
      <c r="AG124" s="33" t="str">
        <f>IF(VLOOKUP($B124,'S 2 H NET'!$B$6:$N$165,13,FALSE)="","",(VLOOKUP($B124,'S 2 H NET'!$B$6:$N$165,13,FALSE)))</f>
        <v/>
      </c>
      <c r="AH124" s="45" t="str">
        <f>IF(AG124="","",SUM(AF124:AG124))</f>
        <v/>
      </c>
      <c r="AI124" s="45">
        <f>SUM(G124,J124,M124,P124,S124,V124,Y124,AB124,AE124,AH124)</f>
        <v>77</v>
      </c>
      <c r="AJ124" s="46">
        <f>+COUNT(G124,J124,M124,P124,S124,V124,Y124,AB124,AE124,AH124)</f>
        <v>2</v>
      </c>
      <c r="AK124" s="46">
        <f>IF(AJ124&lt;6,0,+SMALL(($G124,$J124,$M124,$P124,$S124,$V124,$Y124,$AB124,$AE124,$AH124),1))</f>
        <v>0</v>
      </c>
      <c r="AL124" s="46">
        <f>IF(AJ124&lt;7,0,+SMALL(($G124,$J124,$M124,$P124,$S124,$V124,$Y124,$AB124,$AE124,$AH124),2))</f>
        <v>0</v>
      </c>
      <c r="AM124" s="46">
        <f>IF(AJ124&lt;8,0,+SMALL(($G124,$J124,$M124,$P124,$S124,$V124,$Y124,$AB124,$AE124,$AH124),3))</f>
        <v>0</v>
      </c>
      <c r="AN124" s="46">
        <f>IF(AJ124&lt;9,0,+SMALL(($G124,$J124,$M124,$P124,$S124,$V124,$Y124,$AB124,$AE124,$AH124),4))</f>
        <v>0</v>
      </c>
      <c r="AO124" s="46">
        <f>AI124-AK124-AL124-AM124-AN124</f>
        <v>77</v>
      </c>
      <c r="AP124" s="17">
        <f>RANK(AO124,$AO$6:$AO$165,0)</f>
        <v>119</v>
      </c>
    </row>
    <row r="125" spans="1:47" ht="14.4">
      <c r="B125" s="89" t="s">
        <v>358</v>
      </c>
      <c r="C125" s="33"/>
      <c r="D125" s="40" t="s">
        <v>18</v>
      </c>
      <c r="E125" s="33">
        <f>IF(VLOOKUP($B125,'S 2 H BRUT'!$B$6:$E$165,4,FALSE)="","",(VLOOKUP($B125,'S 2 H BRUT'!$B$6:$E$165,4,FALSE)))</f>
        <v>8</v>
      </c>
      <c r="F125" s="33">
        <f>IF(VLOOKUP($B125,'S 2 H NET'!$B$6:E$165,4,FALSE)="","",(VLOOKUP($B125,'S 2 H NET'!$B$6:$E$165,4,FALSE)))</f>
        <v>39</v>
      </c>
      <c r="G125" s="45">
        <f>IF(F125="","",SUM(E125:F125))</f>
        <v>47</v>
      </c>
      <c r="H125" s="33" t="str">
        <f>IF(VLOOKUP($B125,'S 2 H BRUT'!$B$6:$F$165,5,FALSE)="","",(VLOOKUP($B125,'S 2 H BRUT'!$B$6:$F$165,5,FALSE)))</f>
        <v/>
      </c>
      <c r="I125" s="33" t="str">
        <f>IF(VLOOKUP($B125,'S 2 H NET'!$B$6:$F$165,5,FALSE)="","",(VLOOKUP($B125,'S 2 H NET'!$B$6:$F$165,5,FALSE)))</f>
        <v/>
      </c>
      <c r="J125" s="45" t="str">
        <f>IF(I125="","",SUM(H125:I125))</f>
        <v/>
      </c>
      <c r="K125" s="33" t="str">
        <f>IF(VLOOKUP($B125,'S 2 H BRUT'!$B$6:$G$165,6,FALSE)="","",(VLOOKUP($B125,'S 2 H BRUT'!$B$6:$G$165,6,FALSE)))</f>
        <v/>
      </c>
      <c r="L125" s="33" t="str">
        <f>IF(VLOOKUP($B125,'S 2 H NET'!$B$6:$G$165,6,FALSE)="","",(VLOOKUP($B125,'S 2 H NET'!$B$6:$G$165,6,FALSE)))</f>
        <v/>
      </c>
      <c r="M125" s="45" t="str">
        <f>IF(L125="","",SUM(K125:L125))</f>
        <v/>
      </c>
      <c r="N125" s="33" t="str">
        <f>IF(VLOOKUP($B125,'S 2 H BRUT'!$B$6:$H$165,7,FALSE)="","",(VLOOKUP($B125,'S 2 H BRUT'!$B$6:$H$165,7,FALSE)))</f>
        <v/>
      </c>
      <c r="O125" s="33" t="str">
        <f>IF(VLOOKUP($B125,'S 2 H NET'!$B$6:$H$165,7,FALSE)="","",(VLOOKUP($B125,'S 2 H NET'!$B$6:$H$165,7,FALSE)))</f>
        <v/>
      </c>
      <c r="P125" s="45" t="str">
        <f>IF(O125="","",SUM(N125:O125))</f>
        <v/>
      </c>
      <c r="Q125" s="33" t="str">
        <f>IF(VLOOKUP($B125,'S 2 H BRUT'!$B$6:$J$165,8,FALSE)="","",(VLOOKUP($B125,'S 2 H BRUT'!$B$6:$J$165,8,FALSE)))</f>
        <v/>
      </c>
      <c r="R125" s="33" t="str">
        <f>IF(VLOOKUP($B125,'S 2 H NET'!$B$6:$J$165,8,FALSE)="","",(VLOOKUP($B125,'S 2 H NET'!$B$6:$J$165,8,FALSE)))</f>
        <v/>
      </c>
      <c r="S125" s="45" t="str">
        <f>IF(R125="","",SUM(Q125:R125))</f>
        <v/>
      </c>
      <c r="T125" s="33" t="str">
        <f>IF(VLOOKUP($B125,'S 2 H BRUT'!$B$6:$J$165,9,FALSE)="","",(VLOOKUP($B125,'S 2 H BRUT'!$B$6:$J$165,9,FALSE)))</f>
        <v/>
      </c>
      <c r="U125" s="33" t="str">
        <f>IF(VLOOKUP($B125,'S 2 H NET'!$B$6:$J$165,9,FALSE)="","",(VLOOKUP($B125,'S 2 H NET'!$B$6:$J$165,9,FALSE)))</f>
        <v/>
      </c>
      <c r="V125" s="45" t="str">
        <f>IF(U125="","",SUM(T125:U125))</f>
        <v/>
      </c>
      <c r="W125" s="33" t="str">
        <f>IF(VLOOKUP($B125,'S 2 H BRUT'!$B$6:$M$165,10,FALSE)="","",(VLOOKUP($B125,'S 2 H BRUT'!$B$6:$M$165,10,FALSE)))</f>
        <v/>
      </c>
      <c r="X125" s="33" t="str">
        <f>IF(VLOOKUP($B125,'S 2 H NET'!$B$6:$M$165,10,FALSE)="","",(VLOOKUP($B125,'S 2 H NET'!$B$6:$M$165,10,FALSE)))</f>
        <v/>
      </c>
      <c r="Y125" s="45" t="str">
        <f>IF(X125="","",SUM(W125:X125))</f>
        <v/>
      </c>
      <c r="Z125" s="33">
        <f>IF(VLOOKUP($B125,'S 2 H BRUT'!$B$6:$L$165,11,FALSE)="","",(VLOOKUP($B125,'S 2 H BRUT'!$B$6:$L$165,11,FALSE)))</f>
        <v>4</v>
      </c>
      <c r="AA125" s="33">
        <f>IF(VLOOKUP($B125,'S 2 H NET'!$B$6:$L$165,11,FALSE)="","",(VLOOKUP($B125,'S 2 H NET'!$B$6:$L$165,11,FALSE)))</f>
        <v>24</v>
      </c>
      <c r="AB125" s="45">
        <f>IF(AA125="","",SUM(Z125:AA125))</f>
        <v>28</v>
      </c>
      <c r="AC125" s="33" t="str">
        <f>IF(VLOOKUP($B125,'S 2 H BRUT'!$B$6:$M$165,12,FALSE)="","",(VLOOKUP($B125,'S 2 H BRUT'!$B$6:$M$165,12,FALSE)))</f>
        <v/>
      </c>
      <c r="AD125" s="33" t="str">
        <f>IF(VLOOKUP($B125,'S 2 H NET'!$B$6:$M$165,12,FALSE)="","",(VLOOKUP($B125,'S 2 H NET'!$B$6:$M$165,12,FALSE)))</f>
        <v/>
      </c>
      <c r="AE125" s="45" t="str">
        <f>IF(AD125="","",SUM(AC125:AD125))</f>
        <v/>
      </c>
      <c r="AF125" s="33" t="str">
        <f>IF(VLOOKUP($B125,'S 2 H BRUT'!$B$6:$N$165,13,FALSE)="","",(VLOOKUP($B125,'S 2 H BRUT'!$B$6:$N$165,13,FALSE)))</f>
        <v/>
      </c>
      <c r="AG125" s="33" t="str">
        <f>IF(VLOOKUP($B125,'S 2 H NET'!$B$6:$N$165,13,FALSE)="","",(VLOOKUP($B125,'S 2 H NET'!$B$6:$N$165,13,FALSE)))</f>
        <v/>
      </c>
      <c r="AH125" s="45" t="str">
        <f>IF(AG125="","",SUM(AF125:AG125))</f>
        <v/>
      </c>
      <c r="AI125" s="45">
        <f>SUM(G125,J125,M125,P125,S125,V125,Y125,AB125,AE125,AH125)</f>
        <v>75</v>
      </c>
      <c r="AJ125" s="46">
        <f>+COUNT(G125,J125,M125,P125,S125,V125,Y125,AB125,AE125,AH125)</f>
        <v>2</v>
      </c>
      <c r="AK125" s="46">
        <f>IF(AJ125&lt;6,0,+SMALL(($G125,$J125,$M125,$P125,$S125,$V125,$Y125,$AB125,$AE125,$AH125),1))</f>
        <v>0</v>
      </c>
      <c r="AL125" s="46">
        <f>IF(AJ125&lt;7,0,+SMALL(($G125,$J125,$M125,$P125,$S125,$V125,$Y125,$AB125,$AE125,$AH125),2))</f>
        <v>0</v>
      </c>
      <c r="AM125" s="46">
        <f>IF(AJ125&lt;8,0,+SMALL(($G125,$J125,$M125,$P125,$S125,$V125,$Y125,$AB125,$AE125,$AH125),3))</f>
        <v>0</v>
      </c>
      <c r="AN125" s="46">
        <f>IF(AJ125&lt;9,0,+SMALL(($G125,$J125,$M125,$P125,$S125,$V125,$Y125,$AB125,$AE125,$AH125),4))</f>
        <v>0</v>
      </c>
      <c r="AO125" s="46">
        <f>AI125-AK125-AL125-AM125-AN125</f>
        <v>75</v>
      </c>
      <c r="AP125" s="17">
        <f>RANK(AO125,$AO$6:$AO$165,0)</f>
        <v>120</v>
      </c>
    </row>
    <row r="126" spans="1:47" ht="14.4">
      <c r="B126" s="42" t="s">
        <v>344</v>
      </c>
      <c r="C126" s="33"/>
      <c r="D126" s="158" t="s">
        <v>334</v>
      </c>
      <c r="E126" s="33">
        <f>IF(VLOOKUP($B126,'S 2 H BRUT'!$B$6:$E$165,4,FALSE)="","",(VLOOKUP($B126,'S 2 H BRUT'!$B$6:$E$165,4,FALSE)))</f>
        <v>6</v>
      </c>
      <c r="F126" s="33">
        <f>IF(VLOOKUP($B126,'S 2 H NET'!$B$6:E$165,4,FALSE)="","",(VLOOKUP($B126,'S 2 H NET'!$B$6:$E$165,4,FALSE)))</f>
        <v>24</v>
      </c>
      <c r="G126" s="45">
        <f>IF(F126="","",SUM(E126:F126))</f>
        <v>30</v>
      </c>
      <c r="H126" s="33">
        <f>IF(VLOOKUP($B126,'S 2 H BRUT'!$B$6:$F$165,5,FALSE)="","",(VLOOKUP($B126,'S 2 H BRUT'!$B$6:$F$165,5,FALSE)))</f>
        <v>7</v>
      </c>
      <c r="I126" s="33">
        <f>IF(VLOOKUP($B126,'S 2 H NET'!$B$6:$F$165,5,FALSE)="","",(VLOOKUP($B126,'S 2 H NET'!$B$6:$F$165,5,FALSE)))</f>
        <v>32</v>
      </c>
      <c r="J126" s="45">
        <f>IF(I126="","",SUM(H126:I126))</f>
        <v>39</v>
      </c>
      <c r="K126" s="33" t="str">
        <f>IF(VLOOKUP($B126,'S 2 H BRUT'!$B$6:$G$165,6,FALSE)="","",(VLOOKUP($B126,'S 2 H BRUT'!$B$6:$G$165,6,FALSE)))</f>
        <v/>
      </c>
      <c r="L126" s="33" t="str">
        <f>IF(VLOOKUP($B126,'S 2 H NET'!$B$6:$G$165,6,FALSE)="","",(VLOOKUP($B126,'S 2 H NET'!$B$6:$G$165,6,FALSE)))</f>
        <v/>
      </c>
      <c r="M126" s="45" t="str">
        <f>IF(L126="","",SUM(K126:L126))</f>
        <v/>
      </c>
      <c r="N126" s="33" t="str">
        <f>IF(VLOOKUP($B126,'S 2 H BRUT'!$B$6:$H$165,7,FALSE)="","",(VLOOKUP($B126,'S 2 H BRUT'!$B$6:$H$165,7,FALSE)))</f>
        <v/>
      </c>
      <c r="O126" s="33" t="str">
        <f>IF(VLOOKUP($B126,'S 2 H NET'!$B$6:$H$165,7,FALSE)="","",(VLOOKUP($B126,'S 2 H NET'!$B$6:$H$165,7,FALSE)))</f>
        <v/>
      </c>
      <c r="P126" s="45" t="str">
        <f>IF(O126="","",SUM(N126:O126))</f>
        <v/>
      </c>
      <c r="Q126" s="33" t="str">
        <f>IF(VLOOKUP($B126,'S 2 H BRUT'!$B$6:$J$165,8,FALSE)="","",(VLOOKUP($B126,'S 2 H BRUT'!$B$6:$J$165,8,FALSE)))</f>
        <v/>
      </c>
      <c r="R126" s="33" t="str">
        <f>IF(VLOOKUP($B126,'S 2 H NET'!$B$6:$J$165,8,FALSE)="","",(VLOOKUP($B126,'S 2 H NET'!$B$6:$J$165,8,FALSE)))</f>
        <v/>
      </c>
      <c r="S126" s="45" t="str">
        <f>IF(R126="","",SUM(Q126:R126))</f>
        <v/>
      </c>
      <c r="T126" s="33" t="str">
        <f>IF(VLOOKUP($B126,'S 2 H BRUT'!$B$6:$J$165,9,FALSE)="","",(VLOOKUP($B126,'S 2 H BRUT'!$B$6:$J$165,9,FALSE)))</f>
        <v/>
      </c>
      <c r="U126" s="33" t="str">
        <f>IF(VLOOKUP($B126,'S 2 H NET'!$B$6:$J$165,9,FALSE)="","",(VLOOKUP($B126,'S 2 H NET'!$B$6:$J$165,9,FALSE)))</f>
        <v/>
      </c>
      <c r="V126" s="45" t="str">
        <f>IF(U126="","",SUM(T126:U126))</f>
        <v/>
      </c>
      <c r="W126" s="33" t="str">
        <f>IF(VLOOKUP($B126,'S 2 H BRUT'!$B$6:$M$165,10,FALSE)="","",(VLOOKUP($B126,'S 2 H BRUT'!$B$6:$M$165,10,FALSE)))</f>
        <v/>
      </c>
      <c r="X126" s="33" t="str">
        <f>IF(VLOOKUP($B126,'S 2 H NET'!$B$6:$M$165,10,FALSE)="","",(VLOOKUP($B126,'S 2 H NET'!$B$6:$M$165,10,FALSE)))</f>
        <v/>
      </c>
      <c r="Y126" s="45" t="str">
        <f>IF(X126="","",SUM(W126:X126))</f>
        <v/>
      </c>
      <c r="Z126" s="33" t="str">
        <f>IF(VLOOKUP($B126,'S 2 H BRUT'!$B$6:$L$165,11,FALSE)="","",(VLOOKUP($B126,'S 2 H BRUT'!$B$6:$L$165,11,FALSE)))</f>
        <v/>
      </c>
      <c r="AA126" s="33" t="str">
        <f>IF(VLOOKUP($B126,'S 2 H NET'!$B$6:$L$165,11,FALSE)="","",(VLOOKUP($B126,'S 2 H NET'!$B$6:$L$165,11,FALSE)))</f>
        <v/>
      </c>
      <c r="AB126" s="45" t="str">
        <f>IF(AA126="","",SUM(Z126:AA126))</f>
        <v/>
      </c>
      <c r="AC126" s="33" t="str">
        <f>IF(VLOOKUP($B126,'S 2 H BRUT'!$B$6:$M$165,12,FALSE)="","",(VLOOKUP($B126,'S 2 H BRUT'!$B$6:$M$165,12,FALSE)))</f>
        <v/>
      </c>
      <c r="AD126" s="33" t="str">
        <f>IF(VLOOKUP($B126,'S 2 H NET'!$B$6:$M$165,12,FALSE)="","",(VLOOKUP($B126,'S 2 H NET'!$B$6:$M$165,12,FALSE)))</f>
        <v/>
      </c>
      <c r="AE126" s="45" t="str">
        <f>IF(AD126="","",SUM(AC126:AD126))</f>
        <v/>
      </c>
      <c r="AF126" s="33" t="str">
        <f>IF(VLOOKUP($B126,'S 2 H BRUT'!$B$6:$N$165,13,FALSE)="","",(VLOOKUP($B126,'S 2 H BRUT'!$B$6:$N$165,13,FALSE)))</f>
        <v/>
      </c>
      <c r="AG126" s="33" t="str">
        <f>IF(VLOOKUP($B126,'S 2 H NET'!$B$6:$N$165,13,FALSE)="","",(VLOOKUP($B126,'S 2 H NET'!$B$6:$N$165,13,FALSE)))</f>
        <v/>
      </c>
      <c r="AH126" s="45" t="str">
        <f>IF(AG126="","",SUM(AF126:AG126))</f>
        <v/>
      </c>
      <c r="AI126" s="45">
        <f>SUM(G126,J126,M126,P126,S126,V126,Y126,AB126,AE126,AH126)</f>
        <v>69</v>
      </c>
      <c r="AJ126" s="46">
        <f>+COUNT(G126,J126,M126,P126,S126,V126,Y126,AB126,AE126,AH126)</f>
        <v>2</v>
      </c>
      <c r="AK126" s="46">
        <f>IF(AJ126&lt;6,0,+SMALL(($G126,$J126,$M126,$P126,$S126,$V126,$Y126,$AB126,$AE126,$AH126),1))</f>
        <v>0</v>
      </c>
      <c r="AL126" s="46">
        <f>IF(AJ126&lt;7,0,+SMALL(($G126,$J126,$M126,$P126,$S126,$V126,$Y126,$AB126,$AE126,$AH126),2))</f>
        <v>0</v>
      </c>
      <c r="AM126" s="46">
        <f>IF(AJ126&lt;8,0,+SMALL(($G126,$J126,$M126,$P126,$S126,$V126,$Y126,$AB126,$AE126,$AH126),3))</f>
        <v>0</v>
      </c>
      <c r="AN126" s="46">
        <f>IF(AJ126&lt;9,0,+SMALL(($G126,$J126,$M126,$P126,$S126,$V126,$Y126,$AB126,$AE126,$AH126),4))</f>
        <v>0</v>
      </c>
      <c r="AO126" s="46">
        <f>AI126-AK126-AL126-AM126-AN126</f>
        <v>69</v>
      </c>
      <c r="AP126" s="17">
        <f>RANK(AO126,$AO$6:$AO$165,0)</f>
        <v>121</v>
      </c>
    </row>
    <row r="127" spans="1:47" ht="14.4">
      <c r="B127" s="42" t="s">
        <v>187</v>
      </c>
      <c r="C127" s="43"/>
      <c r="D127" s="61" t="s">
        <v>81</v>
      </c>
      <c r="E127" s="33">
        <f>IF(VLOOKUP($B127,'S 2 H BRUT'!$B$6:$E$165,4,FALSE)="","",(VLOOKUP($B127,'S 2 H BRUT'!$B$6:$E$165,4,FALSE)))</f>
        <v>29</v>
      </c>
      <c r="F127" s="33">
        <f>IF(VLOOKUP($B127,'S 2 H NET'!$B$6:E$165,4,FALSE)="","",(VLOOKUP($B127,'S 2 H NET'!$B$6:$E$165,4,FALSE)))</f>
        <v>38</v>
      </c>
      <c r="G127" s="45">
        <f>IF(F127="","",SUM(E127:F127))</f>
        <v>67</v>
      </c>
      <c r="H127" s="33" t="str">
        <f>IF(VLOOKUP($B127,'S 2 H BRUT'!$B$6:$F$165,5,FALSE)="","",(VLOOKUP($B127,'S 2 H BRUT'!$B$6:$F$165,5,FALSE)))</f>
        <v/>
      </c>
      <c r="I127" s="33" t="str">
        <f>IF(VLOOKUP($B127,'S 2 H NET'!$B$6:$F$165,5,FALSE)="","",(VLOOKUP($B127,'S 2 H NET'!$B$6:$F$165,5,FALSE)))</f>
        <v/>
      </c>
      <c r="J127" s="45" t="str">
        <f>IF(I127="","",SUM(H127:I127))</f>
        <v/>
      </c>
      <c r="K127" s="33" t="str">
        <f>IF(VLOOKUP($B127,'S 2 H BRUT'!$B$6:$G$165,6,FALSE)="","",(VLOOKUP($B127,'S 2 H BRUT'!$B$6:$G$165,6,FALSE)))</f>
        <v/>
      </c>
      <c r="L127" s="33" t="str">
        <f>IF(VLOOKUP($B127,'S 2 H NET'!$B$6:$G$165,6,FALSE)="","",(VLOOKUP($B127,'S 2 H NET'!$B$6:$G$165,6,FALSE)))</f>
        <v/>
      </c>
      <c r="M127" s="45" t="str">
        <f>IF(L127="","",SUM(K127:L127))</f>
        <v/>
      </c>
      <c r="N127" s="33" t="str">
        <f>IF(VLOOKUP($B127,'S 2 H BRUT'!$B$6:$H$165,7,FALSE)="","",(VLOOKUP($B127,'S 2 H BRUT'!$B$6:$H$165,7,FALSE)))</f>
        <v/>
      </c>
      <c r="O127" s="33" t="str">
        <f>IF(VLOOKUP($B127,'S 2 H NET'!$B$6:$H$165,7,FALSE)="","",(VLOOKUP($B127,'S 2 H NET'!$B$6:$H$165,7,FALSE)))</f>
        <v/>
      </c>
      <c r="P127" s="45" t="str">
        <f>IF(O127="","",SUM(N127:O127))</f>
        <v/>
      </c>
      <c r="Q127" s="33" t="str">
        <f>IF(VLOOKUP($B127,'S 2 H BRUT'!$B$6:$J$165,8,FALSE)="","",(VLOOKUP($B127,'S 2 H BRUT'!$B$6:$J$165,8,FALSE)))</f>
        <v/>
      </c>
      <c r="R127" s="33" t="str">
        <f>IF(VLOOKUP($B127,'S 2 H NET'!$B$6:$J$165,8,FALSE)="","",(VLOOKUP($B127,'S 2 H NET'!$B$6:$J$165,8,FALSE)))</f>
        <v/>
      </c>
      <c r="S127" s="45" t="str">
        <f>IF(R127="","",SUM(Q127:R127))</f>
        <v/>
      </c>
      <c r="T127" s="33" t="str">
        <f>IF(VLOOKUP($B127,'S 2 H BRUT'!$B$6:$J$165,9,FALSE)="","",(VLOOKUP($B127,'S 2 H BRUT'!$B$6:$J$165,9,FALSE)))</f>
        <v/>
      </c>
      <c r="U127" s="33" t="str">
        <f>IF(VLOOKUP($B127,'S 2 H NET'!$B$6:$J$165,9,FALSE)="","",(VLOOKUP($B127,'S 2 H NET'!$B$6:$J$165,9,FALSE)))</f>
        <v/>
      </c>
      <c r="V127" s="45" t="str">
        <f>IF(U127="","",SUM(T127:U127))</f>
        <v/>
      </c>
      <c r="W127" s="33" t="str">
        <f>IF(VLOOKUP($B127,'S 2 H BRUT'!$B$6:$M$165,10,FALSE)="","",(VLOOKUP($B127,'S 2 H BRUT'!$B$6:$M$165,10,FALSE)))</f>
        <v/>
      </c>
      <c r="X127" s="33" t="str">
        <f>IF(VLOOKUP($B127,'S 2 H NET'!$B$6:$M$165,10,FALSE)="","",(VLOOKUP($B127,'S 2 H NET'!$B$6:$M$165,10,FALSE)))</f>
        <v/>
      </c>
      <c r="Y127" s="45" t="str">
        <f>IF(X127="","",SUM(W127:X127))</f>
        <v/>
      </c>
      <c r="Z127" s="33" t="str">
        <f>IF(VLOOKUP($B127,'S 2 H BRUT'!$B$6:$L$165,11,FALSE)="","",(VLOOKUP($B127,'S 2 H BRUT'!$B$6:$L$165,11,FALSE)))</f>
        <v/>
      </c>
      <c r="AA127" s="33" t="str">
        <f>IF(VLOOKUP($B127,'S 2 H NET'!$B$6:$L$165,11,FALSE)="","",(VLOOKUP($B127,'S 2 H NET'!$B$6:$L$165,11,FALSE)))</f>
        <v/>
      </c>
      <c r="AB127" s="45" t="str">
        <f>IF(AA127="","",SUM(Z127:AA127))</f>
        <v/>
      </c>
      <c r="AC127" s="33" t="str">
        <f>IF(VLOOKUP($B127,'S 2 H BRUT'!$B$6:$M$165,12,FALSE)="","",(VLOOKUP($B127,'S 2 H BRUT'!$B$6:$M$165,12,FALSE)))</f>
        <v/>
      </c>
      <c r="AD127" s="33" t="str">
        <f>IF(VLOOKUP($B127,'S 2 H NET'!$B$6:$M$165,12,FALSE)="","",(VLOOKUP($B127,'S 2 H NET'!$B$6:$M$165,12,FALSE)))</f>
        <v/>
      </c>
      <c r="AE127" s="45" t="str">
        <f>IF(AD127="","",SUM(AC127:AD127))</f>
        <v/>
      </c>
      <c r="AF127" s="33" t="str">
        <f>IF(VLOOKUP($B127,'S 2 H BRUT'!$B$6:$N$165,13,FALSE)="","",(VLOOKUP($B127,'S 2 H BRUT'!$B$6:$N$165,13,FALSE)))</f>
        <v/>
      </c>
      <c r="AG127" s="33" t="str">
        <f>IF(VLOOKUP($B127,'S 2 H NET'!$B$6:$N$165,13,FALSE)="","",(VLOOKUP($B127,'S 2 H NET'!$B$6:$N$165,13,FALSE)))</f>
        <v/>
      </c>
      <c r="AH127" s="45" t="str">
        <f>IF(AG127="","",SUM(AF127:AG127))</f>
        <v/>
      </c>
      <c r="AI127" s="45">
        <f>SUM(G127,J127,M127,P127,S127,V127,Y127,AB127,AE127,AH127)</f>
        <v>67</v>
      </c>
      <c r="AJ127" s="46">
        <f>+COUNT(G127,J127,M127,P127,S127,V127,Y127,AB127,AE127,AH127)</f>
        <v>1</v>
      </c>
      <c r="AK127" s="46">
        <f>IF(AJ127&lt;6,0,+SMALL(($G127,$J127,$M127,$P127,$S127,$V127,$Y127,$AB127,$AE127,$AH127),1))</f>
        <v>0</v>
      </c>
      <c r="AL127" s="46">
        <f>IF(AJ127&lt;7,0,+SMALL(($G127,$J127,$M127,$P127,$S127,$V127,$Y127,$AB127,$AE127,$AH127),2))</f>
        <v>0</v>
      </c>
      <c r="AM127" s="46">
        <f>IF(AJ127&lt;8,0,+SMALL(($G127,$J127,$M127,$P127,$S127,$V127,$Y127,$AB127,$AE127,$AH127),3))</f>
        <v>0</v>
      </c>
      <c r="AN127" s="46">
        <f>IF(AJ127&lt;9,0,+SMALL(($G127,$J127,$M127,$P127,$S127,$V127,$Y127,$AB127,$AE127,$AH127),4))</f>
        <v>0</v>
      </c>
      <c r="AO127" s="46">
        <f>AI127-AK127-AL127-AM127-AN127</f>
        <v>67</v>
      </c>
      <c r="AP127" s="17">
        <f>RANK(AO127,$AO$6:$AO$165,0)</f>
        <v>122</v>
      </c>
    </row>
    <row r="128" spans="1:47" s="11" customFormat="1" ht="14.4">
      <c r="A128" s="3"/>
      <c r="B128" s="42" t="s">
        <v>110</v>
      </c>
      <c r="C128" s="43"/>
      <c r="D128" s="61" t="s">
        <v>81</v>
      </c>
      <c r="E128" s="33" t="str">
        <f>IF(VLOOKUP($B128,'S 2 H BRUT'!$B$6:$E$165,4,FALSE)="","",(VLOOKUP($B128,'S 2 H BRUT'!$B$6:$E$165,4,FALSE)))</f>
        <v/>
      </c>
      <c r="F128" s="33" t="str">
        <f>IF(VLOOKUP($B128,'S 2 H NET'!$B$6:E$165,4,FALSE)="","",(VLOOKUP($B128,'S 2 H NET'!$B$6:$E$165,4,FALSE)))</f>
        <v/>
      </c>
      <c r="G128" s="45" t="str">
        <f>IF(F128="","",SUM(E128:F128))</f>
        <v/>
      </c>
      <c r="H128" s="33" t="str">
        <f>IF(VLOOKUP($B128,'S 2 H BRUT'!$B$6:$F$165,5,FALSE)="","",(VLOOKUP($B128,'S 2 H BRUT'!$B$6:$F$165,5,FALSE)))</f>
        <v/>
      </c>
      <c r="I128" s="33" t="str">
        <f>IF(VLOOKUP($B128,'S 2 H NET'!$B$6:$F$165,5,FALSE)="","",(VLOOKUP($B128,'S 2 H NET'!$B$6:$F$165,5,FALSE)))</f>
        <v/>
      </c>
      <c r="J128" s="45" t="str">
        <f>IF(I128="","",SUM(H128:I128))</f>
        <v/>
      </c>
      <c r="K128" s="33" t="str">
        <f>IF(VLOOKUP($B128,'S 2 H BRUT'!$B$6:$G$165,6,FALSE)="","",(VLOOKUP($B128,'S 2 H BRUT'!$B$6:$G$165,6,FALSE)))</f>
        <v/>
      </c>
      <c r="L128" s="33" t="str">
        <f>IF(VLOOKUP($B128,'S 2 H NET'!$B$6:$G$165,6,FALSE)="","",(VLOOKUP($B128,'S 2 H NET'!$B$6:$G$165,6,FALSE)))</f>
        <v/>
      </c>
      <c r="M128" s="45" t="str">
        <f>IF(L128="","",SUM(K128:L128))</f>
        <v/>
      </c>
      <c r="N128" s="33" t="str">
        <f>IF(VLOOKUP($B128,'S 2 H BRUT'!$B$6:$H$165,7,FALSE)="","",(VLOOKUP($B128,'S 2 H BRUT'!$B$6:$H$165,7,FALSE)))</f>
        <v/>
      </c>
      <c r="O128" s="33" t="str">
        <f>IF(VLOOKUP($B128,'S 2 H NET'!$B$6:$H$165,7,FALSE)="","",(VLOOKUP($B128,'S 2 H NET'!$B$6:$H$165,7,FALSE)))</f>
        <v/>
      </c>
      <c r="P128" s="45" t="str">
        <f>IF(O128="","",SUM(N128:O128))</f>
        <v/>
      </c>
      <c r="Q128" s="33">
        <f>IF(VLOOKUP($B128,'S 2 H BRUT'!$B$6:$J$165,8,FALSE)="","",(VLOOKUP($B128,'S 2 H BRUT'!$B$6:$J$165,8,FALSE)))</f>
        <v>6</v>
      </c>
      <c r="R128" s="33">
        <f>IF(VLOOKUP($B128,'S 2 H NET'!$B$6:$J$165,8,FALSE)="","",(VLOOKUP($B128,'S 2 H NET'!$B$6:$J$165,8,FALSE)))</f>
        <v>27</v>
      </c>
      <c r="S128" s="45">
        <f>IF(R128="","",SUM(Q128:R128))</f>
        <v>33</v>
      </c>
      <c r="T128" s="33" t="str">
        <f>IF(VLOOKUP($B128,'S 2 H BRUT'!$B$6:$J$165,9,FALSE)="","",(VLOOKUP($B128,'S 2 H BRUT'!$B$6:$J$165,9,FALSE)))</f>
        <v/>
      </c>
      <c r="U128" s="33" t="str">
        <f>IF(VLOOKUP($B128,'S 2 H NET'!$B$6:$J$165,9,FALSE)="","",(VLOOKUP($B128,'S 2 H NET'!$B$6:$J$165,9,FALSE)))</f>
        <v/>
      </c>
      <c r="V128" s="45" t="str">
        <f>IF(U128="","",SUM(T128:U128))</f>
        <v/>
      </c>
      <c r="W128" s="33">
        <f>IF(VLOOKUP($B128,'S 2 H BRUT'!$B$6:$M$165,10,FALSE)="","",(VLOOKUP($B128,'S 2 H BRUT'!$B$6:$M$165,10,FALSE)))</f>
        <v>6</v>
      </c>
      <c r="X128" s="33">
        <f>IF(VLOOKUP($B128,'S 2 H NET'!$B$6:$M$165,10,FALSE)="","",(VLOOKUP($B128,'S 2 H NET'!$B$6:$M$165,10,FALSE)))</f>
        <v>27</v>
      </c>
      <c r="Y128" s="45">
        <f>IF(X128="","",SUM(W128:X128))</f>
        <v>33</v>
      </c>
      <c r="Z128" s="33" t="str">
        <f>IF(VLOOKUP($B128,'S 2 H BRUT'!$B$6:$L$165,11,FALSE)="","",(VLOOKUP($B128,'S 2 H BRUT'!$B$6:$L$165,11,FALSE)))</f>
        <v/>
      </c>
      <c r="AA128" s="33" t="str">
        <f>IF(VLOOKUP($B128,'S 2 H NET'!$B$6:$L$165,11,FALSE)="","",(VLOOKUP($B128,'S 2 H NET'!$B$6:$L$165,11,FALSE)))</f>
        <v/>
      </c>
      <c r="AB128" s="45" t="str">
        <f>IF(AA128="","",SUM(Z128:AA128))</f>
        <v/>
      </c>
      <c r="AC128" s="33" t="str">
        <f>IF(VLOOKUP($B128,'S 2 H BRUT'!$B$6:$M$165,12,FALSE)="","",(VLOOKUP($B128,'S 2 H BRUT'!$B$6:$M$165,12,FALSE)))</f>
        <v/>
      </c>
      <c r="AD128" s="33" t="str">
        <f>IF(VLOOKUP($B128,'S 2 H NET'!$B$6:$M$165,12,FALSE)="","",(VLOOKUP($B128,'S 2 H NET'!$B$6:$M$165,12,FALSE)))</f>
        <v/>
      </c>
      <c r="AE128" s="45" t="str">
        <f>IF(AD128="","",SUM(AC128:AD128))</f>
        <v/>
      </c>
      <c r="AF128" s="33" t="str">
        <f>IF(VLOOKUP($B128,'S 2 H BRUT'!$B$6:$N$165,13,FALSE)="","",(VLOOKUP($B128,'S 2 H BRUT'!$B$6:$N$165,13,FALSE)))</f>
        <v/>
      </c>
      <c r="AG128" s="33" t="str">
        <f>IF(VLOOKUP($B128,'S 2 H NET'!$B$6:$N$165,13,FALSE)="","",(VLOOKUP($B128,'S 2 H NET'!$B$6:$N$165,13,FALSE)))</f>
        <v/>
      </c>
      <c r="AH128" s="45" t="str">
        <f>IF(AG128="","",SUM(AF128:AG128))</f>
        <v/>
      </c>
      <c r="AI128" s="45">
        <f>SUM(G128,J128,M128,P128,S128,V128,Y128,AB128,AE128,AH128)</f>
        <v>66</v>
      </c>
      <c r="AJ128" s="46">
        <f>+COUNT(G128,J128,M128,P128,S128,V128,Y128,AB128,AE128,AH128)</f>
        <v>2</v>
      </c>
      <c r="AK128" s="46">
        <f>IF(AJ128&lt;6,0,+SMALL(($G128,$J128,$M128,$P128,$S128,$V128,$Y128,$AB128,$AE128,$AH128),1))</f>
        <v>0</v>
      </c>
      <c r="AL128" s="46">
        <f>IF(AJ128&lt;7,0,+SMALL(($G128,$J128,$M128,$P128,$S128,$V128,$Y128,$AB128,$AE128,$AH128),2))</f>
        <v>0</v>
      </c>
      <c r="AM128" s="46">
        <f>IF(AJ128&lt;8,0,+SMALL(($G128,$J128,$M128,$P128,$S128,$V128,$Y128,$AB128,$AE128,$AH128),3))</f>
        <v>0</v>
      </c>
      <c r="AN128" s="46">
        <f>IF(AJ128&lt;9,0,+SMALL(($G128,$J128,$M128,$P128,$S128,$V128,$Y128,$AB128,$AE128,$AH128),4))</f>
        <v>0</v>
      </c>
      <c r="AO128" s="46">
        <f>AI128-AK128-AL128-AM128-AN128</f>
        <v>66</v>
      </c>
      <c r="AP128" s="17">
        <f>RANK(AO128,$AO$6:$AO$165,0)</f>
        <v>123</v>
      </c>
      <c r="AR128" s="19"/>
      <c r="AS128" s="19"/>
      <c r="AT128" s="19"/>
      <c r="AU128" s="13"/>
    </row>
    <row r="129" spans="1:47" s="11" customFormat="1" ht="14.4">
      <c r="A129" s="3"/>
      <c r="B129" s="42" t="s">
        <v>405</v>
      </c>
      <c r="C129" s="33"/>
      <c r="D129" s="158" t="s">
        <v>334</v>
      </c>
      <c r="E129" s="33">
        <f>IF(VLOOKUP($B129,'S 2 H BRUT'!$B$6:$E$165,4,FALSE)="","",(VLOOKUP($B129,'S 2 H BRUT'!$B$6:$E$165,4,FALSE)))</f>
        <v>9</v>
      </c>
      <c r="F129" s="33">
        <f>IF(VLOOKUP($B129,'S 2 H NET'!$B$6:E$165,4,FALSE)="","",(VLOOKUP($B129,'S 2 H NET'!$B$6:$E$165,4,FALSE)))</f>
        <v>27</v>
      </c>
      <c r="G129" s="45">
        <f>IF(F129="","",SUM(E129:F129))</f>
        <v>36</v>
      </c>
      <c r="H129" s="33" t="str">
        <f>IF(VLOOKUP($B129,'S 2 H BRUT'!$B$6:$F$165,5,FALSE)="","",(VLOOKUP($B129,'S 2 H BRUT'!$B$6:$F$165,5,FALSE)))</f>
        <v/>
      </c>
      <c r="I129" s="33" t="str">
        <f>IF(VLOOKUP($B129,'S 2 H NET'!$B$6:$F$165,5,FALSE)="","",(VLOOKUP($B129,'S 2 H NET'!$B$6:$F$165,5,FALSE)))</f>
        <v/>
      </c>
      <c r="J129" s="45" t="str">
        <f>IF(I129="","",SUM(H129:I129))</f>
        <v/>
      </c>
      <c r="K129" s="33" t="str">
        <f>IF(VLOOKUP($B129,'S 2 H BRUT'!$B$6:$G$165,6,FALSE)="","",(VLOOKUP($B129,'S 2 H BRUT'!$B$6:$G$165,6,FALSE)))</f>
        <v/>
      </c>
      <c r="L129" s="33" t="str">
        <f>IF(VLOOKUP($B129,'S 2 H NET'!$B$6:$G$165,6,FALSE)="","",(VLOOKUP($B129,'S 2 H NET'!$B$6:$G$165,6,FALSE)))</f>
        <v/>
      </c>
      <c r="M129" s="45" t="str">
        <f>IF(L129="","",SUM(K129:L129))</f>
        <v/>
      </c>
      <c r="N129" s="33" t="str">
        <f>IF(VLOOKUP($B129,'S 2 H BRUT'!$B$6:$H$165,7,FALSE)="","",(VLOOKUP($B129,'S 2 H BRUT'!$B$6:$H$165,7,FALSE)))</f>
        <v/>
      </c>
      <c r="O129" s="33" t="str">
        <f>IF(VLOOKUP($B129,'S 2 H NET'!$B$6:$H$165,7,FALSE)="","",(VLOOKUP($B129,'S 2 H NET'!$B$6:$H$165,7,FALSE)))</f>
        <v/>
      </c>
      <c r="P129" s="45" t="str">
        <f>IF(O129="","",SUM(N129:O129))</f>
        <v/>
      </c>
      <c r="Q129" s="33">
        <f>IF(VLOOKUP($B129,'S 2 H BRUT'!$B$6:$J$165,8,FALSE)="","",(VLOOKUP($B129,'S 2 H BRUT'!$B$6:$J$165,8,FALSE)))</f>
        <v>6</v>
      </c>
      <c r="R129" s="33">
        <f>IF(VLOOKUP($B129,'S 2 H NET'!$B$6:$J$165,8,FALSE)="","",(VLOOKUP($B129,'S 2 H NET'!$B$6:$J$165,8,FALSE)))</f>
        <v>24</v>
      </c>
      <c r="S129" s="45">
        <f>IF(R129="","",SUM(Q129:R129))</f>
        <v>30</v>
      </c>
      <c r="T129" s="33" t="str">
        <f>IF(VLOOKUP($B129,'S 2 H BRUT'!$B$6:$J$165,9,FALSE)="","",(VLOOKUP($B129,'S 2 H BRUT'!$B$6:$J$165,9,FALSE)))</f>
        <v/>
      </c>
      <c r="U129" s="33" t="str">
        <f>IF(VLOOKUP($B129,'S 2 H NET'!$B$6:$J$165,9,FALSE)="","",(VLOOKUP($B129,'S 2 H NET'!$B$6:$J$165,9,FALSE)))</f>
        <v/>
      </c>
      <c r="V129" s="45" t="str">
        <f>IF(U129="","",SUM(T129:U129))</f>
        <v/>
      </c>
      <c r="W129" s="33" t="str">
        <f>IF(VLOOKUP($B129,'S 2 H BRUT'!$B$6:$M$165,10,FALSE)="","",(VLOOKUP($B129,'S 2 H BRUT'!$B$6:$M$165,10,FALSE)))</f>
        <v/>
      </c>
      <c r="X129" s="33" t="str">
        <f>IF(VLOOKUP($B129,'S 2 H NET'!$B$6:$M$165,10,FALSE)="","",(VLOOKUP($B129,'S 2 H NET'!$B$6:$M$165,10,FALSE)))</f>
        <v/>
      </c>
      <c r="Y129" s="45" t="str">
        <f>IF(X129="","",SUM(W129:X129))</f>
        <v/>
      </c>
      <c r="Z129" s="33" t="str">
        <f>IF(VLOOKUP($B129,'S 2 H BRUT'!$B$6:$L$165,11,FALSE)="","",(VLOOKUP($B129,'S 2 H BRUT'!$B$6:$L$165,11,FALSE)))</f>
        <v/>
      </c>
      <c r="AA129" s="33" t="str">
        <f>IF(VLOOKUP($B129,'S 2 H NET'!$B$6:$L$165,11,FALSE)="","",(VLOOKUP($B129,'S 2 H NET'!$B$6:$L$165,11,FALSE)))</f>
        <v/>
      </c>
      <c r="AB129" s="45" t="str">
        <f>IF(AA129="","",SUM(Z129:AA129))</f>
        <v/>
      </c>
      <c r="AC129" s="33" t="str">
        <f>IF(VLOOKUP($B129,'S 2 H BRUT'!$B$6:$M$165,12,FALSE)="","",(VLOOKUP($B129,'S 2 H BRUT'!$B$6:$M$165,12,FALSE)))</f>
        <v/>
      </c>
      <c r="AD129" s="33" t="str">
        <f>IF(VLOOKUP($B129,'S 2 H NET'!$B$6:$M$165,12,FALSE)="","",(VLOOKUP($B129,'S 2 H NET'!$B$6:$M$165,12,FALSE)))</f>
        <v/>
      </c>
      <c r="AE129" s="45" t="str">
        <f>IF(AD129="","",SUM(AC129:AD129))</f>
        <v/>
      </c>
      <c r="AF129" s="33" t="str">
        <f>IF(VLOOKUP($B129,'S 2 H BRUT'!$B$6:$N$165,13,FALSE)="","",(VLOOKUP($B129,'S 2 H BRUT'!$B$6:$N$165,13,FALSE)))</f>
        <v/>
      </c>
      <c r="AG129" s="33" t="str">
        <f>IF(VLOOKUP($B129,'S 2 H NET'!$B$6:$N$165,13,FALSE)="","",(VLOOKUP($B129,'S 2 H NET'!$B$6:$N$165,13,FALSE)))</f>
        <v/>
      </c>
      <c r="AH129" s="45" t="str">
        <f>IF(AG129="","",SUM(AF129:AG129))</f>
        <v/>
      </c>
      <c r="AI129" s="45">
        <f>SUM(G129,J129,M129,P129,S129,V129,Y129,AB129,AE129,AH129)</f>
        <v>66</v>
      </c>
      <c r="AJ129" s="46">
        <f>+COUNT(G129,J129,M129,P129,S129,V129,Y129,AB129,AE129,AH129)</f>
        <v>2</v>
      </c>
      <c r="AK129" s="46">
        <f>IF(AJ129&lt;6,0,+SMALL(($G129,$J129,$M129,$P129,$S129,$V129,$Y129,$AB129,$AE129,$AH129),1))</f>
        <v>0</v>
      </c>
      <c r="AL129" s="46">
        <f>IF(AJ129&lt;7,0,+SMALL(($G129,$J129,$M129,$P129,$S129,$V129,$Y129,$AB129,$AE129,$AH129),2))</f>
        <v>0</v>
      </c>
      <c r="AM129" s="46">
        <f>IF(AJ129&lt;8,0,+SMALL(($G129,$J129,$M129,$P129,$S129,$V129,$Y129,$AB129,$AE129,$AH129),3))</f>
        <v>0</v>
      </c>
      <c r="AN129" s="46">
        <f>IF(AJ129&lt;9,0,+SMALL(($G129,$J129,$M129,$P129,$S129,$V129,$Y129,$AB129,$AE129,$AH129),4))</f>
        <v>0</v>
      </c>
      <c r="AO129" s="46">
        <f>AI129-AK129-AL129-AM129-AN129</f>
        <v>66</v>
      </c>
      <c r="AP129" s="17">
        <f>RANK(AO129,$AO$6:$AO$165,0)</f>
        <v>123</v>
      </c>
      <c r="AR129" s="19"/>
      <c r="AS129" s="19"/>
      <c r="AT129" s="19"/>
      <c r="AU129" s="13"/>
    </row>
    <row r="130" spans="1:47" s="11" customFormat="1" ht="14.4">
      <c r="A130" s="3"/>
      <c r="B130" s="89" t="s">
        <v>371</v>
      </c>
      <c r="C130" s="33"/>
      <c r="D130" s="57" t="s">
        <v>79</v>
      </c>
      <c r="E130" s="33" t="str">
        <f>IF(VLOOKUP($B130,'S 2 H BRUT'!$B$6:$E$165,4,FALSE)="","",(VLOOKUP($B130,'S 2 H BRUT'!$B$6:$E$165,4,FALSE)))</f>
        <v/>
      </c>
      <c r="F130" s="33" t="str">
        <f>IF(VLOOKUP($B130,'S 2 H NET'!$B$6:E$165,4,FALSE)="","",(VLOOKUP($B130,'S 2 H NET'!$B$6:$E$165,4,FALSE)))</f>
        <v/>
      </c>
      <c r="G130" s="45" t="str">
        <f>IF(F130="","",SUM(E130:F130))</f>
        <v/>
      </c>
      <c r="H130" s="33" t="str">
        <f>IF(VLOOKUP($B130,'S 2 H BRUT'!$B$6:$F$165,5,FALSE)="","",(VLOOKUP($B130,'S 2 H BRUT'!$B$6:$F$165,5,FALSE)))</f>
        <v/>
      </c>
      <c r="I130" s="33" t="str">
        <f>IF(VLOOKUP($B130,'S 2 H NET'!$B$6:$F$165,5,FALSE)="","",(VLOOKUP($B130,'S 2 H NET'!$B$6:$F$165,5,FALSE)))</f>
        <v/>
      </c>
      <c r="J130" s="45" t="str">
        <f>IF(I130="","",SUM(H130:I130))</f>
        <v/>
      </c>
      <c r="K130" s="33" t="str">
        <f>IF(VLOOKUP($B130,'S 2 H BRUT'!$B$6:$G$165,6,FALSE)="","",(VLOOKUP($B130,'S 2 H BRUT'!$B$6:$G$165,6,FALSE)))</f>
        <v/>
      </c>
      <c r="L130" s="33" t="str">
        <f>IF(VLOOKUP($B130,'S 2 H NET'!$B$6:$G$165,6,FALSE)="","",(VLOOKUP($B130,'S 2 H NET'!$B$6:$G$165,6,FALSE)))</f>
        <v/>
      </c>
      <c r="M130" s="45" t="str">
        <f>IF(L130="","",SUM(K130:L130))</f>
        <v/>
      </c>
      <c r="N130" s="33" t="str">
        <f>IF(VLOOKUP($B130,'S 2 H BRUT'!$B$6:$H$165,7,FALSE)="","",(VLOOKUP($B130,'S 2 H BRUT'!$B$6:$H$165,7,FALSE)))</f>
        <v/>
      </c>
      <c r="O130" s="33" t="str">
        <f>IF(VLOOKUP($B130,'S 2 H NET'!$B$6:$H$165,7,FALSE)="","",(VLOOKUP($B130,'S 2 H NET'!$B$6:$H$165,7,FALSE)))</f>
        <v/>
      </c>
      <c r="P130" s="45" t="str">
        <f>IF(O130="","",SUM(N130:O130))</f>
        <v/>
      </c>
      <c r="Q130" s="33" t="str">
        <f>IF(VLOOKUP($B130,'S 2 H BRUT'!$B$6:$J$165,8,FALSE)="","",(VLOOKUP($B130,'S 2 H BRUT'!$B$6:$J$165,8,FALSE)))</f>
        <v/>
      </c>
      <c r="R130" s="33" t="str">
        <f>IF(VLOOKUP($B130,'S 2 H NET'!$B$6:$J$165,8,FALSE)="","",(VLOOKUP($B130,'S 2 H NET'!$B$6:$J$165,8,FALSE)))</f>
        <v/>
      </c>
      <c r="S130" s="45" t="str">
        <f>IF(R130="","",SUM(Q130:R130))</f>
        <v/>
      </c>
      <c r="T130" s="33">
        <f>IF(VLOOKUP($B130,'S 2 H BRUT'!$B$6:$J$165,9,FALSE)="","",(VLOOKUP($B130,'S 2 H BRUT'!$B$6:$J$165,9,FALSE)))</f>
        <v>26</v>
      </c>
      <c r="U130" s="33">
        <f>IF(VLOOKUP($B130,'S 2 H NET'!$B$6:$J$165,9,FALSE)="","",(VLOOKUP($B130,'S 2 H NET'!$B$6:$J$165,9,FALSE)))</f>
        <v>38</v>
      </c>
      <c r="V130" s="45">
        <f>IF(U130="","",SUM(T130:U130))</f>
        <v>64</v>
      </c>
      <c r="W130" s="33" t="str">
        <f>IF(VLOOKUP($B130,'S 2 H BRUT'!$B$6:$M$165,10,FALSE)="","",(VLOOKUP($B130,'S 2 H BRUT'!$B$6:$M$165,10,FALSE)))</f>
        <v/>
      </c>
      <c r="X130" s="33" t="str">
        <f>IF(VLOOKUP($B130,'S 2 H NET'!$B$6:$M$165,10,FALSE)="","",(VLOOKUP($B130,'S 2 H NET'!$B$6:$M$165,10,FALSE)))</f>
        <v/>
      </c>
      <c r="Y130" s="45" t="str">
        <f>IF(X130="","",SUM(W130:X130))</f>
        <v/>
      </c>
      <c r="Z130" s="33" t="str">
        <f>IF(VLOOKUP($B130,'S 2 H BRUT'!$B$6:$L$165,11,FALSE)="","",(VLOOKUP($B130,'S 2 H BRUT'!$B$6:$L$165,11,FALSE)))</f>
        <v/>
      </c>
      <c r="AA130" s="33" t="str">
        <f>IF(VLOOKUP($B130,'S 2 H NET'!$B$6:$L$165,11,FALSE)="","",(VLOOKUP($B130,'S 2 H NET'!$B$6:$L$165,11,FALSE)))</f>
        <v/>
      </c>
      <c r="AB130" s="45" t="str">
        <f>IF(AA130="","",SUM(Z130:AA130))</f>
        <v/>
      </c>
      <c r="AC130" s="33" t="str">
        <f>IF(VLOOKUP($B130,'S 2 H BRUT'!$B$6:$M$165,12,FALSE)="","",(VLOOKUP($B130,'S 2 H BRUT'!$B$6:$M$165,12,FALSE)))</f>
        <v/>
      </c>
      <c r="AD130" s="33" t="str">
        <f>IF(VLOOKUP($B130,'S 2 H NET'!$B$6:$M$165,12,FALSE)="","",(VLOOKUP($B130,'S 2 H NET'!$B$6:$M$165,12,FALSE)))</f>
        <v/>
      </c>
      <c r="AE130" s="45" t="str">
        <f>IF(AD130="","",SUM(AC130:AD130))</f>
        <v/>
      </c>
      <c r="AF130" s="33" t="str">
        <f>IF(VLOOKUP($B130,'S 2 H BRUT'!$B$6:$N$165,13,FALSE)="","",(VLOOKUP($B130,'S 2 H BRUT'!$B$6:$N$165,13,FALSE)))</f>
        <v/>
      </c>
      <c r="AG130" s="33" t="str">
        <f>IF(VLOOKUP($B130,'S 2 H NET'!$B$6:$N$165,13,FALSE)="","",(VLOOKUP($B130,'S 2 H NET'!$B$6:$N$165,13,FALSE)))</f>
        <v/>
      </c>
      <c r="AH130" s="45" t="str">
        <f>IF(AG130="","",SUM(AF130:AG130))</f>
        <v/>
      </c>
      <c r="AI130" s="45">
        <f>SUM(G130,J130,M130,P130,S130,V130,Y130,AB130,AE130,AH130)</f>
        <v>64</v>
      </c>
      <c r="AJ130" s="46">
        <f>+COUNT(G130,J130,M130,P130,S130,V130,Y130,AB130,AE130,AH130)</f>
        <v>1</v>
      </c>
      <c r="AK130" s="46">
        <f>IF(AJ130&lt;6,0,+SMALL(($G130,$J130,$M130,$P130,$S130,$V130,$Y130,$AB130,$AE130,$AH130),1))</f>
        <v>0</v>
      </c>
      <c r="AL130" s="46">
        <f>IF(AJ130&lt;7,0,+SMALL(($G130,$J130,$M130,$P130,$S130,$V130,$Y130,$AB130,$AE130,$AH130),2))</f>
        <v>0</v>
      </c>
      <c r="AM130" s="46">
        <f>IF(AJ130&lt;8,0,+SMALL(($G130,$J130,$M130,$P130,$S130,$V130,$Y130,$AB130,$AE130,$AH130),3))</f>
        <v>0</v>
      </c>
      <c r="AN130" s="46">
        <f>IF(AJ130&lt;9,0,+SMALL(($G130,$J130,$M130,$P130,$S130,$V130,$Y130,$AB130,$AE130,$AH130),4))</f>
        <v>0</v>
      </c>
      <c r="AO130" s="46">
        <f>AI130-AK130-AL130-AM130-AN130</f>
        <v>64</v>
      </c>
      <c r="AP130" s="17">
        <f>RANK(AO130,$AO$6:$AO$165,0)</f>
        <v>125</v>
      </c>
      <c r="AR130" s="19"/>
      <c r="AS130" s="19"/>
      <c r="AT130" s="19"/>
      <c r="AU130" s="13"/>
    </row>
    <row r="131" spans="1:47" s="11" customFormat="1" ht="14.4">
      <c r="A131" s="3"/>
      <c r="B131" s="42" t="s">
        <v>406</v>
      </c>
      <c r="C131" s="33"/>
      <c r="D131" s="158" t="s">
        <v>334</v>
      </c>
      <c r="E131" s="33">
        <f>IF(VLOOKUP($B131,'S 2 H BRUT'!$B$6:$E$165,4,FALSE)="","",(VLOOKUP($B131,'S 2 H BRUT'!$B$6:$E$165,4,FALSE)))</f>
        <v>4</v>
      </c>
      <c r="F131" s="33">
        <f>IF(VLOOKUP($B131,'S 2 H NET'!$B$6:E$165,4,FALSE)="","",(VLOOKUP($B131,'S 2 H NET'!$B$6:$E$165,4,FALSE)))</f>
        <v>23</v>
      </c>
      <c r="G131" s="45">
        <f>IF(F131="","",SUM(E131:F131))</f>
        <v>27</v>
      </c>
      <c r="H131" s="33" t="str">
        <f>IF(VLOOKUP($B131,'S 2 H BRUT'!$B$6:$F$165,5,FALSE)="","",(VLOOKUP($B131,'S 2 H BRUT'!$B$6:$F$165,5,FALSE)))</f>
        <v/>
      </c>
      <c r="I131" s="33" t="str">
        <f>IF(VLOOKUP($B131,'S 2 H NET'!$B$6:$F$165,5,FALSE)="","",(VLOOKUP($B131,'S 2 H NET'!$B$6:$F$165,5,FALSE)))</f>
        <v/>
      </c>
      <c r="J131" s="45" t="str">
        <f>IF(I131="","",SUM(H131:I131))</f>
        <v/>
      </c>
      <c r="K131" s="33" t="str">
        <f>IF(VLOOKUP($B131,'S 2 H BRUT'!$B$6:$G$165,6,FALSE)="","",(VLOOKUP($B131,'S 2 H BRUT'!$B$6:$G$165,6,FALSE)))</f>
        <v/>
      </c>
      <c r="L131" s="33" t="str">
        <f>IF(VLOOKUP($B131,'S 2 H NET'!$B$6:$G$165,6,FALSE)="","",(VLOOKUP($B131,'S 2 H NET'!$B$6:$G$165,6,FALSE)))</f>
        <v/>
      </c>
      <c r="M131" s="45" t="str">
        <f>IF(L131="","",SUM(K131:L131))</f>
        <v/>
      </c>
      <c r="N131" s="33" t="str">
        <f>IF(VLOOKUP($B131,'S 2 H BRUT'!$B$6:$H$165,7,FALSE)="","",(VLOOKUP($B131,'S 2 H BRUT'!$B$6:$H$165,7,FALSE)))</f>
        <v/>
      </c>
      <c r="O131" s="33" t="str">
        <f>IF(VLOOKUP($B131,'S 2 H NET'!$B$6:$H$165,7,FALSE)="","",(VLOOKUP($B131,'S 2 H NET'!$B$6:$H$165,7,FALSE)))</f>
        <v/>
      </c>
      <c r="P131" s="45" t="str">
        <f>IF(O131="","",SUM(N131:O131))</f>
        <v/>
      </c>
      <c r="Q131" s="33">
        <f>IF(VLOOKUP($B131,'S 2 H BRUT'!$B$6:$J$165,8,FALSE)="","",(VLOOKUP($B131,'S 2 H BRUT'!$B$6:$J$165,8,FALSE)))</f>
        <v>5</v>
      </c>
      <c r="R131" s="33">
        <f>IF(VLOOKUP($B131,'S 2 H NET'!$B$6:$J$165,8,FALSE)="","",(VLOOKUP($B131,'S 2 H NET'!$B$6:$J$165,8,FALSE)))</f>
        <v>30</v>
      </c>
      <c r="S131" s="45">
        <f>IF(R131="","",SUM(Q131:R131))</f>
        <v>35</v>
      </c>
      <c r="T131" s="33" t="str">
        <f>IF(VLOOKUP($B131,'S 2 H BRUT'!$B$6:$J$165,9,FALSE)="","",(VLOOKUP($B131,'S 2 H BRUT'!$B$6:$J$165,9,FALSE)))</f>
        <v/>
      </c>
      <c r="U131" s="33" t="str">
        <f>IF(VLOOKUP($B131,'S 2 H NET'!$B$6:$J$165,9,FALSE)="","",(VLOOKUP($B131,'S 2 H NET'!$B$6:$J$165,9,FALSE)))</f>
        <v/>
      </c>
      <c r="V131" s="45" t="str">
        <f>IF(U131="","",SUM(T131:U131))</f>
        <v/>
      </c>
      <c r="W131" s="33" t="str">
        <f>IF(VLOOKUP($B131,'S 2 H BRUT'!$B$6:$M$165,10,FALSE)="","",(VLOOKUP($B131,'S 2 H BRUT'!$B$6:$M$165,10,FALSE)))</f>
        <v/>
      </c>
      <c r="X131" s="33" t="str">
        <f>IF(VLOOKUP($B131,'S 2 H NET'!$B$6:$M$165,10,FALSE)="","",(VLOOKUP($B131,'S 2 H NET'!$B$6:$M$165,10,FALSE)))</f>
        <v/>
      </c>
      <c r="Y131" s="45" t="str">
        <f>IF(X131="","",SUM(W131:X131))</f>
        <v/>
      </c>
      <c r="Z131" s="33" t="str">
        <f>IF(VLOOKUP($B131,'S 2 H BRUT'!$B$6:$L$165,11,FALSE)="","",(VLOOKUP($B131,'S 2 H BRUT'!$B$6:$L$165,11,FALSE)))</f>
        <v/>
      </c>
      <c r="AA131" s="33" t="str">
        <f>IF(VLOOKUP($B131,'S 2 H NET'!$B$6:$L$165,11,FALSE)="","",(VLOOKUP($B131,'S 2 H NET'!$B$6:$L$165,11,FALSE)))</f>
        <v/>
      </c>
      <c r="AB131" s="45" t="str">
        <f>IF(AA131="","",SUM(Z131:AA131))</f>
        <v/>
      </c>
      <c r="AC131" s="33" t="str">
        <f>IF(VLOOKUP($B131,'S 2 H BRUT'!$B$6:$M$165,12,FALSE)="","",(VLOOKUP($B131,'S 2 H BRUT'!$B$6:$M$165,12,FALSE)))</f>
        <v/>
      </c>
      <c r="AD131" s="33" t="str">
        <f>IF(VLOOKUP($B131,'S 2 H NET'!$B$6:$M$165,12,FALSE)="","",(VLOOKUP($B131,'S 2 H NET'!$B$6:$M$165,12,FALSE)))</f>
        <v/>
      </c>
      <c r="AE131" s="45" t="str">
        <f>IF(AD131="","",SUM(AC131:AD131))</f>
        <v/>
      </c>
      <c r="AF131" s="33" t="str">
        <f>IF(VLOOKUP($B131,'S 2 H BRUT'!$B$6:$N$165,13,FALSE)="","",(VLOOKUP($B131,'S 2 H BRUT'!$B$6:$N$165,13,FALSE)))</f>
        <v/>
      </c>
      <c r="AG131" s="33" t="str">
        <f>IF(VLOOKUP($B131,'S 2 H NET'!$B$6:$N$165,13,FALSE)="","",(VLOOKUP($B131,'S 2 H NET'!$B$6:$N$165,13,FALSE)))</f>
        <v/>
      </c>
      <c r="AH131" s="45" t="str">
        <f>IF(AG131="","",SUM(AF131:AG131))</f>
        <v/>
      </c>
      <c r="AI131" s="45">
        <f>SUM(G131,J131,M131,P131,S131,V131,Y131,AB131,AE131,AH131)</f>
        <v>62</v>
      </c>
      <c r="AJ131" s="46">
        <f>+COUNT(G131,J131,M131,P131,S131,V131,Y131,AB131,AE131,AH131)</f>
        <v>2</v>
      </c>
      <c r="AK131" s="46">
        <f>IF(AJ131&lt;6,0,+SMALL(($G131,$J131,$M131,$P131,$S131,$V131,$Y131,$AB131,$AE131,$AH131),1))</f>
        <v>0</v>
      </c>
      <c r="AL131" s="46">
        <f>IF(AJ131&lt;7,0,+SMALL(($G131,$J131,$M131,$P131,$S131,$V131,$Y131,$AB131,$AE131,$AH131),2))</f>
        <v>0</v>
      </c>
      <c r="AM131" s="46">
        <f>IF(AJ131&lt;8,0,+SMALL(($G131,$J131,$M131,$P131,$S131,$V131,$Y131,$AB131,$AE131,$AH131),3))</f>
        <v>0</v>
      </c>
      <c r="AN131" s="46">
        <f>IF(AJ131&lt;9,0,+SMALL(($G131,$J131,$M131,$P131,$S131,$V131,$Y131,$AB131,$AE131,$AH131),4))</f>
        <v>0</v>
      </c>
      <c r="AO131" s="46">
        <f>AI131-AK131-AL131-AM131-AN131</f>
        <v>62</v>
      </c>
      <c r="AP131" s="17">
        <f>RANK(AO131,$AO$6:$AO$165,0)</f>
        <v>126</v>
      </c>
      <c r="AR131" s="19"/>
      <c r="AS131" s="19"/>
      <c r="AT131" s="19"/>
      <c r="AU131" s="13"/>
    </row>
    <row r="132" spans="1:47" ht="14.4">
      <c r="B132" s="89" t="s">
        <v>204</v>
      </c>
      <c r="C132" s="33"/>
      <c r="D132" s="39" t="s">
        <v>7</v>
      </c>
      <c r="E132" s="33" t="str">
        <f>IF(VLOOKUP($B132,'S 2 H BRUT'!$B$6:$E$165,4,FALSE)="","",(VLOOKUP($B132,'S 2 H BRUT'!$B$6:$E$165,4,FALSE)))</f>
        <v/>
      </c>
      <c r="F132" s="33" t="str">
        <f>IF(VLOOKUP($B132,'S 2 H NET'!$B$6:E$165,4,FALSE)="","",(VLOOKUP($B132,'S 2 H NET'!$B$6:$E$165,4,FALSE)))</f>
        <v/>
      </c>
      <c r="G132" s="45" t="str">
        <f>IF(F132="","",SUM(E132:F132))</f>
        <v/>
      </c>
      <c r="H132" s="33" t="str">
        <f>IF(VLOOKUP($B132,'S 2 H BRUT'!$B$6:$F$165,5,FALSE)="","",(VLOOKUP($B132,'S 2 H BRUT'!$B$6:$F$165,5,FALSE)))</f>
        <v/>
      </c>
      <c r="I132" s="33" t="str">
        <f>IF(VLOOKUP($B132,'S 2 H NET'!$B$6:$F$165,5,FALSE)="","",(VLOOKUP($B132,'S 2 H NET'!$B$6:$F$165,5,FALSE)))</f>
        <v/>
      </c>
      <c r="J132" s="45" t="str">
        <f>IF(I132="","",SUM(H132:I132))</f>
        <v/>
      </c>
      <c r="K132" s="33">
        <f>IF(VLOOKUP($B132,'S 2 H BRUT'!$B$6:$G$165,6,FALSE)="","",(VLOOKUP($B132,'S 2 H BRUT'!$B$6:$G$165,6,FALSE)))</f>
        <v>23</v>
      </c>
      <c r="L132" s="33">
        <f>IF(VLOOKUP($B132,'S 2 H NET'!$B$6:$G$165,6,FALSE)="","",(VLOOKUP($B132,'S 2 H NET'!$B$6:$G$165,6,FALSE)))</f>
        <v>38</v>
      </c>
      <c r="M132" s="45">
        <f>IF(L132="","",SUM(K132:L132))</f>
        <v>61</v>
      </c>
      <c r="N132" s="33" t="str">
        <f>IF(VLOOKUP($B132,'S 2 H BRUT'!$B$6:$H$165,7,FALSE)="","",(VLOOKUP($B132,'S 2 H BRUT'!$B$6:$H$165,7,FALSE)))</f>
        <v/>
      </c>
      <c r="O132" s="33" t="str">
        <f>IF(VLOOKUP($B132,'S 2 H NET'!$B$6:$H$165,7,FALSE)="","",(VLOOKUP($B132,'S 2 H NET'!$B$6:$H$165,7,FALSE)))</f>
        <v/>
      </c>
      <c r="P132" s="45" t="str">
        <f>IF(O132="","",SUM(N132:O132))</f>
        <v/>
      </c>
      <c r="Q132" s="33" t="str">
        <f>IF(VLOOKUP($B132,'S 2 H BRUT'!$B$6:$J$165,8,FALSE)="","",(VLOOKUP($B132,'S 2 H BRUT'!$B$6:$J$165,8,FALSE)))</f>
        <v/>
      </c>
      <c r="R132" s="33" t="str">
        <f>IF(VLOOKUP($B132,'S 2 H NET'!$B$6:$J$165,8,FALSE)="","",(VLOOKUP($B132,'S 2 H NET'!$B$6:$J$165,8,FALSE)))</f>
        <v/>
      </c>
      <c r="S132" s="45" t="str">
        <f>IF(R132="","",SUM(Q132:R132))</f>
        <v/>
      </c>
      <c r="T132" s="33" t="str">
        <f>IF(VLOOKUP($B132,'S 2 H BRUT'!$B$6:$J$165,9,FALSE)="","",(VLOOKUP($B132,'S 2 H BRUT'!$B$6:$J$165,9,FALSE)))</f>
        <v/>
      </c>
      <c r="U132" s="33" t="str">
        <f>IF(VLOOKUP($B132,'S 2 H NET'!$B$6:$J$165,9,FALSE)="","",(VLOOKUP($B132,'S 2 H NET'!$B$6:$J$165,9,FALSE)))</f>
        <v/>
      </c>
      <c r="V132" s="45" t="str">
        <f>IF(U132="","",SUM(T132:U132))</f>
        <v/>
      </c>
      <c r="W132" s="33" t="str">
        <f>IF(VLOOKUP($B132,'S 2 H BRUT'!$B$6:$M$165,10,FALSE)="","",(VLOOKUP($B132,'S 2 H BRUT'!$B$6:$M$165,10,FALSE)))</f>
        <v/>
      </c>
      <c r="X132" s="33" t="str">
        <f>IF(VLOOKUP($B132,'S 2 H NET'!$B$6:$M$165,10,FALSE)="","",(VLOOKUP($B132,'S 2 H NET'!$B$6:$M$165,10,FALSE)))</f>
        <v/>
      </c>
      <c r="Y132" s="45" t="str">
        <f>IF(X132="","",SUM(W132:X132))</f>
        <v/>
      </c>
      <c r="Z132" s="33" t="str">
        <f>IF(VLOOKUP($B132,'S 2 H BRUT'!$B$6:$L$165,11,FALSE)="","",(VLOOKUP($B132,'S 2 H BRUT'!$B$6:$L$165,11,FALSE)))</f>
        <v/>
      </c>
      <c r="AA132" s="33" t="str">
        <f>IF(VLOOKUP($B132,'S 2 H NET'!$B$6:$L$165,11,FALSE)="","",(VLOOKUP($B132,'S 2 H NET'!$B$6:$L$165,11,FALSE)))</f>
        <v/>
      </c>
      <c r="AB132" s="45" t="str">
        <f>IF(AA132="","",SUM(Z132:AA132))</f>
        <v/>
      </c>
      <c r="AC132" s="33" t="str">
        <f>IF(VLOOKUP($B132,'S 2 H BRUT'!$B$6:$M$165,12,FALSE)="","",(VLOOKUP($B132,'S 2 H BRUT'!$B$6:$M$165,12,FALSE)))</f>
        <v/>
      </c>
      <c r="AD132" s="33" t="str">
        <f>IF(VLOOKUP($B132,'S 2 H NET'!$B$6:$M$165,12,FALSE)="","",(VLOOKUP($B132,'S 2 H NET'!$B$6:$M$165,12,FALSE)))</f>
        <v/>
      </c>
      <c r="AE132" s="45" t="str">
        <f>IF(AD132="","",SUM(AC132:AD132))</f>
        <v/>
      </c>
      <c r="AF132" s="33" t="str">
        <f>IF(VLOOKUP($B132,'S 2 H BRUT'!$B$6:$N$165,13,FALSE)="","",(VLOOKUP($B132,'S 2 H BRUT'!$B$6:$N$165,13,FALSE)))</f>
        <v/>
      </c>
      <c r="AG132" s="33" t="str">
        <f>IF(VLOOKUP($B132,'S 2 H NET'!$B$6:$N$165,13,FALSE)="","",(VLOOKUP($B132,'S 2 H NET'!$B$6:$N$165,13,FALSE)))</f>
        <v/>
      </c>
      <c r="AH132" s="45" t="str">
        <f>IF(AG132="","",SUM(AF132:AG132))</f>
        <v/>
      </c>
      <c r="AI132" s="45">
        <f>SUM(G132,J132,M132,P132,S132,V132,Y132,AB132,AE132,AH132)</f>
        <v>61</v>
      </c>
      <c r="AJ132" s="46">
        <f>+COUNT(G132,J132,M132,P132,S132,V132,Y132,AB132,AE132,AH132)</f>
        <v>1</v>
      </c>
      <c r="AK132" s="46">
        <f>IF(AJ132&lt;6,0,+SMALL(($G132,$J132,$M132,$P132,$S132,$V132,$Y132,$AB132,$AE132,$AH132),1))</f>
        <v>0</v>
      </c>
      <c r="AL132" s="46">
        <f>IF(AJ132&lt;7,0,+SMALL(($G132,$J132,$M132,$P132,$S132,$V132,$Y132,$AB132,$AE132,$AH132),2))</f>
        <v>0</v>
      </c>
      <c r="AM132" s="46">
        <f>IF(AJ132&lt;8,0,+SMALL(($G132,$J132,$M132,$P132,$S132,$V132,$Y132,$AB132,$AE132,$AH132),3))</f>
        <v>0</v>
      </c>
      <c r="AN132" s="46">
        <f>IF(AJ132&lt;9,0,+SMALL(($G132,$J132,$M132,$P132,$S132,$V132,$Y132,$AB132,$AE132,$AH132),4))</f>
        <v>0</v>
      </c>
      <c r="AO132" s="46">
        <f>AI132-AK132-AL132-AM132-AN132</f>
        <v>61</v>
      </c>
      <c r="AP132" s="17">
        <f>RANK(AO132,$AO$6:$AO$165,0)</f>
        <v>127</v>
      </c>
    </row>
    <row r="133" spans="1:47" ht="14.4">
      <c r="B133" s="89" t="s">
        <v>410</v>
      </c>
      <c r="C133" s="33"/>
      <c r="D133" s="38" t="s">
        <v>33</v>
      </c>
      <c r="E133" s="33">
        <f>IF(VLOOKUP($B133,'S 2 H BRUT'!$B$6:$E$165,4,FALSE)="","",(VLOOKUP($B133,'S 2 H BRUT'!$B$6:$E$165,4,FALSE)))</f>
        <v>23</v>
      </c>
      <c r="F133" s="33">
        <f>IF(VLOOKUP($B133,'S 2 H NET'!$B$6:E$165,4,FALSE)="","",(VLOOKUP($B133,'S 2 H NET'!$B$6:$E$165,4,FALSE)))</f>
        <v>33</v>
      </c>
      <c r="G133" s="45">
        <f>IF(F133="","",SUM(E133:F133))</f>
        <v>56</v>
      </c>
      <c r="H133" s="33" t="str">
        <f>IF(VLOOKUP($B133,'S 2 H BRUT'!$B$6:$F$165,5,FALSE)="","",(VLOOKUP($B133,'S 2 H BRUT'!$B$6:$F$165,5,FALSE)))</f>
        <v/>
      </c>
      <c r="I133" s="33" t="str">
        <f>IF(VLOOKUP($B133,'S 2 H NET'!$B$6:$F$165,5,FALSE)="","",(VLOOKUP($B133,'S 2 H NET'!$B$6:$F$165,5,FALSE)))</f>
        <v/>
      </c>
      <c r="J133" s="45" t="str">
        <f>IF(I133="","",SUM(H133:I133))</f>
        <v/>
      </c>
      <c r="K133" s="33" t="str">
        <f>IF(VLOOKUP($B133,'S 2 H BRUT'!$B$6:$G$165,6,FALSE)="","",(VLOOKUP($B133,'S 2 H BRUT'!$B$6:$G$165,6,FALSE)))</f>
        <v/>
      </c>
      <c r="L133" s="33" t="str">
        <f>IF(VLOOKUP($B133,'S 2 H NET'!$B$6:$G$165,6,FALSE)="","",(VLOOKUP($B133,'S 2 H NET'!$B$6:$G$165,6,FALSE)))</f>
        <v/>
      </c>
      <c r="M133" s="45" t="str">
        <f>IF(L133="","",SUM(K133:L133))</f>
        <v/>
      </c>
      <c r="N133" s="33" t="str">
        <f>IF(VLOOKUP($B133,'S 2 H BRUT'!$B$6:$H$165,7,FALSE)="","",(VLOOKUP($B133,'S 2 H BRUT'!$B$6:$H$165,7,FALSE)))</f>
        <v/>
      </c>
      <c r="O133" s="33" t="str">
        <f>IF(VLOOKUP($B133,'S 2 H NET'!$B$6:$H$165,7,FALSE)="","",(VLOOKUP($B133,'S 2 H NET'!$B$6:$H$165,7,FALSE)))</f>
        <v/>
      </c>
      <c r="P133" s="45" t="str">
        <f>IF(O133="","",SUM(N133:O133))</f>
        <v/>
      </c>
      <c r="Q133" s="33" t="str">
        <f>IF(VLOOKUP($B133,'S 2 H BRUT'!$B$6:$J$165,8,FALSE)="","",(VLOOKUP($B133,'S 2 H BRUT'!$B$6:$J$165,8,FALSE)))</f>
        <v/>
      </c>
      <c r="R133" s="33" t="str">
        <f>IF(VLOOKUP($B133,'S 2 H NET'!$B$6:$J$165,8,FALSE)="","",(VLOOKUP($B133,'S 2 H NET'!$B$6:$J$165,8,FALSE)))</f>
        <v/>
      </c>
      <c r="S133" s="45" t="str">
        <f>IF(R133="","",SUM(Q133:R133))</f>
        <v/>
      </c>
      <c r="T133" s="33" t="str">
        <f>IF(VLOOKUP($B133,'S 2 H BRUT'!$B$6:$J$165,9,FALSE)="","",(VLOOKUP($B133,'S 2 H BRUT'!$B$6:$J$165,9,FALSE)))</f>
        <v/>
      </c>
      <c r="U133" s="33" t="str">
        <f>IF(VLOOKUP($B133,'S 2 H NET'!$B$6:$J$165,9,FALSE)="","",(VLOOKUP($B133,'S 2 H NET'!$B$6:$J$165,9,FALSE)))</f>
        <v/>
      </c>
      <c r="V133" s="45" t="str">
        <f>IF(U133="","",SUM(T133:U133))</f>
        <v/>
      </c>
      <c r="W133" s="33" t="str">
        <f>IF(VLOOKUP($B133,'S 2 H BRUT'!$B$6:$M$165,10,FALSE)="","",(VLOOKUP($B133,'S 2 H BRUT'!$B$6:$M$165,10,FALSE)))</f>
        <v/>
      </c>
      <c r="X133" s="33" t="str">
        <f>IF(VLOOKUP($B133,'S 2 H NET'!$B$6:$M$165,10,FALSE)="","",(VLOOKUP($B133,'S 2 H NET'!$B$6:$M$165,10,FALSE)))</f>
        <v/>
      </c>
      <c r="Y133" s="45" t="str">
        <f>IF(X133="","",SUM(W133:X133))</f>
        <v/>
      </c>
      <c r="Z133" s="33" t="str">
        <f>IF(VLOOKUP($B133,'S 2 H BRUT'!$B$6:$L$165,11,FALSE)="","",(VLOOKUP($B133,'S 2 H BRUT'!$B$6:$L$165,11,FALSE)))</f>
        <v/>
      </c>
      <c r="AA133" s="33" t="str">
        <f>IF(VLOOKUP($B133,'S 2 H NET'!$B$6:$L$165,11,FALSE)="","",(VLOOKUP($B133,'S 2 H NET'!$B$6:$L$165,11,FALSE)))</f>
        <v/>
      </c>
      <c r="AB133" s="45" t="str">
        <f>IF(AA133="","",SUM(Z133:AA133))</f>
        <v/>
      </c>
      <c r="AC133" s="33" t="str">
        <f>IF(VLOOKUP($B133,'S 2 H BRUT'!$B$6:$M$165,12,FALSE)="","",(VLOOKUP($B133,'S 2 H BRUT'!$B$6:$M$165,12,FALSE)))</f>
        <v/>
      </c>
      <c r="AD133" s="33" t="str">
        <f>IF(VLOOKUP($B133,'S 2 H NET'!$B$6:$M$165,12,FALSE)="","",(VLOOKUP($B133,'S 2 H NET'!$B$6:$M$165,12,FALSE)))</f>
        <v/>
      </c>
      <c r="AE133" s="45" t="str">
        <f>IF(AD133="","",SUM(AC133:AD133))</f>
        <v/>
      </c>
      <c r="AF133" s="33" t="str">
        <f>IF(VLOOKUP($B133,'S 2 H BRUT'!$B$6:$N$165,13,FALSE)="","",(VLOOKUP($B133,'S 2 H BRUT'!$B$6:$N$165,13,FALSE)))</f>
        <v/>
      </c>
      <c r="AG133" s="33" t="str">
        <f>IF(VLOOKUP($B133,'S 2 H NET'!$B$6:$N$165,13,FALSE)="","",(VLOOKUP($B133,'S 2 H NET'!$B$6:$N$165,13,FALSE)))</f>
        <v/>
      </c>
      <c r="AH133" s="45" t="str">
        <f>IF(AG133="","",SUM(AF133:AG133))</f>
        <v/>
      </c>
      <c r="AI133" s="45">
        <f>SUM(G133,J133,M133,P133,S133,V133,Y133,AB133,AE133,AH133)</f>
        <v>56</v>
      </c>
      <c r="AJ133" s="46">
        <f>+COUNT(G133,J133,M133,P133,S133,V133,Y133,AB133,AE133,AH133)</f>
        <v>1</v>
      </c>
      <c r="AK133" s="46">
        <f>IF(AJ133&lt;6,0,+SMALL(($G133,$J133,$M133,$P133,$S133,$V133,$Y133,$AB133,$AE133,$AH133),1))</f>
        <v>0</v>
      </c>
      <c r="AL133" s="46">
        <f>IF(AJ133&lt;7,0,+SMALL(($G133,$J133,$M133,$P133,$S133,$V133,$Y133,$AB133,$AE133,$AH133),2))</f>
        <v>0</v>
      </c>
      <c r="AM133" s="46">
        <f>IF(AJ133&lt;8,0,+SMALL(($G133,$J133,$M133,$P133,$S133,$V133,$Y133,$AB133,$AE133,$AH133),3))</f>
        <v>0</v>
      </c>
      <c r="AN133" s="46">
        <f>IF(AJ133&lt;9,0,+SMALL(($G133,$J133,$M133,$P133,$S133,$V133,$Y133,$AB133,$AE133,$AH133),4))</f>
        <v>0</v>
      </c>
      <c r="AO133" s="46">
        <f>AI133-AK133-AL133-AM133-AN133</f>
        <v>56</v>
      </c>
      <c r="AP133" s="17">
        <f>RANK(AO133,$AO$6:$AO$165,0)</f>
        <v>128</v>
      </c>
    </row>
    <row r="134" spans="1:47" ht="14.4">
      <c r="B134" s="89" t="s">
        <v>223</v>
      </c>
      <c r="C134" s="33"/>
      <c r="D134" s="40" t="s">
        <v>18</v>
      </c>
      <c r="E134" s="33" t="str">
        <f>IF(VLOOKUP($B134,'S 2 H BRUT'!$B$6:$E$165,4,FALSE)="","",(VLOOKUP($B134,'S 2 H BRUT'!$B$6:$E$165,4,FALSE)))</f>
        <v/>
      </c>
      <c r="F134" s="33" t="str">
        <f>IF(VLOOKUP($B134,'S 2 H NET'!$B$6:E$165,4,FALSE)="","",(VLOOKUP($B134,'S 2 H NET'!$B$6:$E$165,4,FALSE)))</f>
        <v/>
      </c>
      <c r="G134" s="45" t="str">
        <f>IF(F134="","",SUM(E134:F134))</f>
        <v/>
      </c>
      <c r="H134" s="33" t="str">
        <f>IF(VLOOKUP($B134,'S 2 H BRUT'!$B$6:$F$165,5,FALSE)="","",(VLOOKUP($B134,'S 2 H BRUT'!$B$6:$F$165,5,FALSE)))</f>
        <v/>
      </c>
      <c r="I134" s="33" t="str">
        <f>IF(VLOOKUP($B134,'S 2 H NET'!$B$6:$F$165,5,FALSE)="","",(VLOOKUP($B134,'S 2 H NET'!$B$6:$F$165,5,FALSE)))</f>
        <v/>
      </c>
      <c r="J134" s="45" t="str">
        <f>IF(I134="","",SUM(H134:I134))</f>
        <v/>
      </c>
      <c r="K134" s="33" t="str">
        <f>IF(VLOOKUP($B134,'S 2 H BRUT'!$B$6:$G$165,6,FALSE)="","",(VLOOKUP($B134,'S 2 H BRUT'!$B$6:$G$165,6,FALSE)))</f>
        <v/>
      </c>
      <c r="L134" s="33" t="str">
        <f>IF(VLOOKUP($B134,'S 2 H NET'!$B$6:$G$165,6,FALSE)="","",(VLOOKUP($B134,'S 2 H NET'!$B$6:$G$165,6,FALSE)))</f>
        <v/>
      </c>
      <c r="M134" s="45" t="str">
        <f>IF(L134="","",SUM(K134:L134))</f>
        <v/>
      </c>
      <c r="N134" s="33" t="str">
        <f>IF(VLOOKUP($B134,'S 2 H BRUT'!$B$6:$H$165,7,FALSE)="","",(VLOOKUP($B134,'S 2 H BRUT'!$B$6:$H$165,7,FALSE)))</f>
        <v/>
      </c>
      <c r="O134" s="33" t="str">
        <f>IF(VLOOKUP($B134,'S 2 H NET'!$B$6:$H$165,7,FALSE)="","",(VLOOKUP($B134,'S 2 H NET'!$B$6:$H$165,7,FALSE)))</f>
        <v/>
      </c>
      <c r="P134" s="45" t="str">
        <f>IF(O134="","",SUM(N134:O134))</f>
        <v/>
      </c>
      <c r="Q134" s="33" t="str">
        <f>IF(VLOOKUP($B134,'S 2 H BRUT'!$B$6:$J$165,8,FALSE)="","",(VLOOKUP($B134,'S 2 H BRUT'!$B$6:$J$165,8,FALSE)))</f>
        <v/>
      </c>
      <c r="R134" s="33" t="str">
        <f>IF(VLOOKUP($B134,'S 2 H NET'!$B$6:$J$165,8,FALSE)="","",(VLOOKUP($B134,'S 2 H NET'!$B$6:$J$165,8,FALSE)))</f>
        <v/>
      </c>
      <c r="S134" s="45" t="str">
        <f>IF(R134="","",SUM(Q134:R134))</f>
        <v/>
      </c>
      <c r="T134" s="33">
        <f>IF(VLOOKUP($B134,'S 2 H BRUT'!$B$6:$J$165,9,FALSE)="","",(VLOOKUP($B134,'S 2 H BRUT'!$B$6:$J$165,9,FALSE)))</f>
        <v>6</v>
      </c>
      <c r="U134" s="33">
        <f>IF(VLOOKUP($B134,'S 2 H NET'!$B$6:$J$165,9,FALSE)="","",(VLOOKUP($B134,'S 2 H NET'!$B$6:$J$165,9,FALSE)))</f>
        <v>25</v>
      </c>
      <c r="V134" s="45">
        <f>IF(U134="","",SUM(T134:U134))</f>
        <v>31</v>
      </c>
      <c r="W134" s="33" t="str">
        <f>IF(VLOOKUP($B134,'S 2 H BRUT'!$B$6:$M$165,10,FALSE)="","",(VLOOKUP($B134,'S 2 H BRUT'!$B$6:$M$165,10,FALSE)))</f>
        <v/>
      </c>
      <c r="X134" s="33" t="str">
        <f>IF(VLOOKUP($B134,'S 2 H NET'!$B$6:$M$165,10,FALSE)="","",(VLOOKUP($B134,'S 2 H NET'!$B$6:$M$165,10,FALSE)))</f>
        <v/>
      </c>
      <c r="Y134" s="45" t="str">
        <f>IF(X134="","",SUM(W134:X134))</f>
        <v/>
      </c>
      <c r="Z134" s="33">
        <f>IF(VLOOKUP($B134,'S 2 H BRUT'!$B$6:$L$165,11,FALSE)="","",(VLOOKUP($B134,'S 2 H BRUT'!$B$6:$L$165,11,FALSE)))</f>
        <v>4</v>
      </c>
      <c r="AA134" s="33">
        <f>IF(VLOOKUP($B134,'S 2 H NET'!$B$6:$L$165,11,FALSE)="","",(VLOOKUP($B134,'S 2 H NET'!$B$6:$L$165,11,FALSE)))</f>
        <v>20</v>
      </c>
      <c r="AB134" s="45">
        <f>IF(AA134="","",SUM(Z134:AA134))</f>
        <v>24</v>
      </c>
      <c r="AC134" s="33" t="str">
        <f>IF(VLOOKUP($B134,'S 2 H BRUT'!$B$6:$M$165,12,FALSE)="","",(VLOOKUP($B134,'S 2 H BRUT'!$B$6:$M$165,12,FALSE)))</f>
        <v/>
      </c>
      <c r="AD134" s="33" t="str">
        <f>IF(VLOOKUP($B134,'S 2 H NET'!$B$6:$M$165,12,FALSE)="","",(VLOOKUP($B134,'S 2 H NET'!$B$6:$M$165,12,FALSE)))</f>
        <v/>
      </c>
      <c r="AE134" s="45" t="str">
        <f>IF(AD134="","",SUM(AC134:AD134))</f>
        <v/>
      </c>
      <c r="AF134" s="33" t="str">
        <f>IF(VLOOKUP($B134,'S 2 H BRUT'!$B$6:$N$165,13,FALSE)="","",(VLOOKUP($B134,'S 2 H BRUT'!$B$6:$N$165,13,FALSE)))</f>
        <v/>
      </c>
      <c r="AG134" s="33" t="str">
        <f>IF(VLOOKUP($B134,'S 2 H NET'!$B$6:$N$165,13,FALSE)="","",(VLOOKUP($B134,'S 2 H NET'!$B$6:$N$165,13,FALSE)))</f>
        <v/>
      </c>
      <c r="AH134" s="45" t="str">
        <f>IF(AG134="","",SUM(AF134:AG134))</f>
        <v/>
      </c>
      <c r="AI134" s="45">
        <f>SUM(G134,J134,M134,P134,S134,V134,Y134,AB134,AE134,AH134)</f>
        <v>55</v>
      </c>
      <c r="AJ134" s="46">
        <f>+COUNT(G134,J134,M134,P134,S134,V134,Y134,AB134,AE134,AH134)</f>
        <v>2</v>
      </c>
      <c r="AK134" s="46">
        <f>IF(AJ134&lt;6,0,+SMALL(($G134,$J134,$M134,$P134,$S134,$V134,$Y134,$AB134,$AE134,$AH134),1))</f>
        <v>0</v>
      </c>
      <c r="AL134" s="46">
        <f>IF(AJ134&lt;7,0,+SMALL(($G134,$J134,$M134,$P134,$S134,$V134,$Y134,$AB134,$AE134,$AH134),2))</f>
        <v>0</v>
      </c>
      <c r="AM134" s="46">
        <f>IF(AJ134&lt;8,0,+SMALL(($G134,$J134,$M134,$P134,$S134,$V134,$Y134,$AB134,$AE134,$AH134),3))</f>
        <v>0</v>
      </c>
      <c r="AN134" s="46">
        <f>IF(AJ134&lt;9,0,+SMALL(($G134,$J134,$M134,$P134,$S134,$V134,$Y134,$AB134,$AE134,$AH134),4))</f>
        <v>0</v>
      </c>
      <c r="AO134" s="46">
        <f>AI134-AK134-AL134-AM134-AN134</f>
        <v>55</v>
      </c>
      <c r="AP134" s="17">
        <f>RANK(AO134,$AO$6:$AO$165,0)</f>
        <v>129</v>
      </c>
    </row>
    <row r="135" spans="1:47" ht="14.4">
      <c r="B135" s="42" t="s">
        <v>398</v>
      </c>
      <c r="C135" s="33"/>
      <c r="D135" s="64" t="s">
        <v>9</v>
      </c>
      <c r="E135" s="33" t="str">
        <f>IF(VLOOKUP($B135,'S 2 H BRUT'!$B$6:$E$165,4,FALSE)="","",(VLOOKUP($B135,'S 2 H BRUT'!$B$6:$E$165,4,FALSE)))</f>
        <v/>
      </c>
      <c r="F135" s="33" t="str">
        <f>IF(VLOOKUP($B135,'S 2 H NET'!$B$6:E$165,4,FALSE)="","",(VLOOKUP($B135,'S 2 H NET'!$B$6:$E$165,4,FALSE)))</f>
        <v/>
      </c>
      <c r="G135" s="45" t="str">
        <f>IF(F135="","",SUM(E135:F135))</f>
        <v/>
      </c>
      <c r="H135" s="33" t="str">
        <f>IF(VLOOKUP($B135,'S 2 H BRUT'!$B$6:$F$165,5,FALSE)="","",(VLOOKUP($B135,'S 2 H BRUT'!$B$6:$F$165,5,FALSE)))</f>
        <v/>
      </c>
      <c r="I135" s="33" t="str">
        <f>IF(VLOOKUP($B135,'S 2 H NET'!$B$6:$F$165,5,FALSE)="","",(VLOOKUP($B135,'S 2 H NET'!$B$6:$F$165,5,FALSE)))</f>
        <v/>
      </c>
      <c r="J135" s="45" t="str">
        <f>IF(I135="","",SUM(H135:I135))</f>
        <v/>
      </c>
      <c r="K135" s="33" t="str">
        <f>IF(VLOOKUP($B135,'S 2 H BRUT'!$B$6:$G$165,6,FALSE)="","",(VLOOKUP($B135,'S 2 H BRUT'!$B$6:$G$165,6,FALSE)))</f>
        <v/>
      </c>
      <c r="L135" s="33" t="str">
        <f>IF(VLOOKUP($B135,'S 2 H NET'!$B$6:$G$165,6,FALSE)="","",(VLOOKUP($B135,'S 2 H NET'!$B$6:$G$165,6,FALSE)))</f>
        <v/>
      </c>
      <c r="M135" s="45" t="str">
        <f>IF(L135="","",SUM(K135:L135))</f>
        <v/>
      </c>
      <c r="N135" s="33" t="str">
        <f>IF(VLOOKUP($B135,'S 2 H BRUT'!$B$6:$H$165,7,FALSE)="","",(VLOOKUP($B135,'S 2 H BRUT'!$B$6:$H$165,7,FALSE)))</f>
        <v/>
      </c>
      <c r="O135" s="33" t="str">
        <f>IF(VLOOKUP($B135,'S 2 H NET'!$B$6:$H$165,7,FALSE)="","",(VLOOKUP($B135,'S 2 H NET'!$B$6:$H$165,7,FALSE)))</f>
        <v/>
      </c>
      <c r="P135" s="45" t="str">
        <f>IF(O135="","",SUM(N135:O135))</f>
        <v/>
      </c>
      <c r="Q135" s="33">
        <f>IF(VLOOKUP($B135,'S 2 H BRUT'!$B$6:$J$165,8,FALSE)="","",(VLOOKUP($B135,'S 2 H BRUT'!$B$6:$J$165,8,FALSE)))</f>
        <v>5</v>
      </c>
      <c r="R135" s="33">
        <f>IF(VLOOKUP($B135,'S 2 H NET'!$B$6:$J$165,8,FALSE)="","",(VLOOKUP($B135,'S 2 H NET'!$B$6:$J$165,8,FALSE)))</f>
        <v>32</v>
      </c>
      <c r="S135" s="45">
        <f>IF(R135="","",SUM(Q135:R135))</f>
        <v>37</v>
      </c>
      <c r="T135" s="33" t="str">
        <f>IF(VLOOKUP($B135,'S 2 H BRUT'!$B$6:$J$165,9,FALSE)="","",(VLOOKUP($B135,'S 2 H BRUT'!$B$6:$J$165,9,FALSE)))</f>
        <v/>
      </c>
      <c r="U135" s="33" t="str">
        <f>IF(VLOOKUP($B135,'S 2 H NET'!$B$6:$J$165,9,FALSE)="","",(VLOOKUP($B135,'S 2 H NET'!$B$6:$J$165,9,FALSE)))</f>
        <v/>
      </c>
      <c r="V135" s="45" t="str">
        <f>IF(U135="","",SUM(T135:U135))</f>
        <v/>
      </c>
      <c r="W135" s="33">
        <f>IF(VLOOKUP($B135,'S 2 H BRUT'!$B$6:$M$165,10,FALSE)="","",(VLOOKUP($B135,'S 2 H BRUT'!$B$6:$M$165,10,FALSE)))</f>
        <v>2</v>
      </c>
      <c r="X135" s="33">
        <f>IF(VLOOKUP($B135,'S 2 H NET'!$B$6:$M$165,10,FALSE)="","",(VLOOKUP($B135,'S 2 H NET'!$B$6:$M$165,10,FALSE)))</f>
        <v>16</v>
      </c>
      <c r="Y135" s="45">
        <f>IF(X135="","",SUM(W135:X135))</f>
        <v>18</v>
      </c>
      <c r="Z135" s="33" t="str">
        <f>IF(VLOOKUP($B135,'S 2 H BRUT'!$B$6:$L$165,11,FALSE)="","",(VLOOKUP($B135,'S 2 H BRUT'!$B$6:$L$165,11,FALSE)))</f>
        <v/>
      </c>
      <c r="AA135" s="33" t="str">
        <f>IF(VLOOKUP($B135,'S 2 H NET'!$B$6:$L$165,11,FALSE)="","",(VLOOKUP($B135,'S 2 H NET'!$B$6:$L$165,11,FALSE)))</f>
        <v/>
      </c>
      <c r="AB135" s="45" t="str">
        <f>IF(AA135="","",SUM(Z135:AA135))</f>
        <v/>
      </c>
      <c r="AC135" s="33" t="str">
        <f>IF(VLOOKUP($B135,'S 2 H BRUT'!$B$6:$M$165,12,FALSE)="","",(VLOOKUP($B135,'S 2 H BRUT'!$B$6:$M$165,12,FALSE)))</f>
        <v/>
      </c>
      <c r="AD135" s="33" t="str">
        <f>IF(VLOOKUP($B135,'S 2 H NET'!$B$6:$M$165,12,FALSE)="","",(VLOOKUP($B135,'S 2 H NET'!$B$6:$M$165,12,FALSE)))</f>
        <v/>
      </c>
      <c r="AE135" s="45" t="str">
        <f>IF(AD135="","",SUM(AC135:AD135))</f>
        <v/>
      </c>
      <c r="AF135" s="33" t="str">
        <f>IF(VLOOKUP($B135,'S 2 H BRUT'!$B$6:$N$165,13,FALSE)="","",(VLOOKUP($B135,'S 2 H BRUT'!$B$6:$N$165,13,FALSE)))</f>
        <v/>
      </c>
      <c r="AG135" s="33" t="str">
        <f>IF(VLOOKUP($B135,'S 2 H NET'!$B$6:$N$165,13,FALSE)="","",(VLOOKUP($B135,'S 2 H NET'!$B$6:$N$165,13,FALSE)))</f>
        <v/>
      </c>
      <c r="AH135" s="45" t="str">
        <f>IF(AG135="","",SUM(AF135:AG135))</f>
        <v/>
      </c>
      <c r="AI135" s="45">
        <f>SUM(G135,J135,M135,P135,S135,V135,Y135,AB135,AE135,AH135)</f>
        <v>55</v>
      </c>
      <c r="AJ135" s="46">
        <f>+COUNT(G135,J135,M135,P135,S135,V135,Y135,AB135,AE135,AH135)</f>
        <v>2</v>
      </c>
      <c r="AK135" s="46">
        <f>IF(AJ135&lt;6,0,+SMALL(($G135,$J135,$M135,$P135,$S135,$V135,$Y135,$AB135,$AE135,$AH135),1))</f>
        <v>0</v>
      </c>
      <c r="AL135" s="46">
        <f>IF(AJ135&lt;7,0,+SMALL(($G135,$J135,$M135,$P135,$S135,$V135,$Y135,$AB135,$AE135,$AH135),2))</f>
        <v>0</v>
      </c>
      <c r="AM135" s="46">
        <f>IF(AJ135&lt;8,0,+SMALL(($G135,$J135,$M135,$P135,$S135,$V135,$Y135,$AB135,$AE135,$AH135),3))</f>
        <v>0</v>
      </c>
      <c r="AN135" s="46">
        <f>IF(AJ135&lt;9,0,+SMALL(($G135,$J135,$M135,$P135,$S135,$V135,$Y135,$AB135,$AE135,$AH135),4))</f>
        <v>0</v>
      </c>
      <c r="AO135" s="46">
        <f>AI135-AK135-AL135-AM135-AN135</f>
        <v>55</v>
      </c>
      <c r="AP135" s="17">
        <f>RANK(AO135,$AO$6:$AO$165,0)</f>
        <v>129</v>
      </c>
    </row>
    <row r="136" spans="1:47" ht="14.4">
      <c r="B136" s="89" t="s">
        <v>411</v>
      </c>
      <c r="C136" s="33"/>
      <c r="D136" s="62" t="s">
        <v>14</v>
      </c>
      <c r="E136" s="33">
        <f>IF(VLOOKUP($B136,'S 2 H BRUT'!$B$6:$E$165,4,FALSE)="","",(VLOOKUP($B136,'S 2 H BRUT'!$B$6:$E$165,4,FALSE)))</f>
        <v>20</v>
      </c>
      <c r="F136" s="33">
        <f>IF(VLOOKUP($B136,'S 2 H NET'!$B$6:E$165,4,FALSE)="","",(VLOOKUP($B136,'S 2 H NET'!$B$6:$E$165,4,FALSE)))</f>
        <v>34</v>
      </c>
      <c r="G136" s="45">
        <f>IF(F136="","",SUM(E136:F136))</f>
        <v>54</v>
      </c>
      <c r="H136" s="33" t="str">
        <f>IF(VLOOKUP($B136,'S 2 H BRUT'!$B$6:$F$165,5,FALSE)="","",(VLOOKUP($B136,'S 2 H BRUT'!$B$6:$F$165,5,FALSE)))</f>
        <v/>
      </c>
      <c r="I136" s="33" t="str">
        <f>IF(VLOOKUP($B136,'S 2 H NET'!$B$6:$F$165,5,FALSE)="","",(VLOOKUP($B136,'S 2 H NET'!$B$6:$F$165,5,FALSE)))</f>
        <v/>
      </c>
      <c r="J136" s="45" t="str">
        <f>IF(I136="","",SUM(H136:I136))</f>
        <v/>
      </c>
      <c r="K136" s="33" t="str">
        <f>IF(VLOOKUP($B136,'S 2 H BRUT'!$B$6:$G$165,6,FALSE)="","",(VLOOKUP($B136,'S 2 H BRUT'!$B$6:$G$165,6,FALSE)))</f>
        <v/>
      </c>
      <c r="L136" s="33" t="str">
        <f>IF(VLOOKUP($B136,'S 2 H NET'!$B$6:$G$165,6,FALSE)="","",(VLOOKUP($B136,'S 2 H NET'!$B$6:$G$165,6,FALSE)))</f>
        <v/>
      </c>
      <c r="M136" s="45" t="str">
        <f>IF(L136="","",SUM(K136:L136))</f>
        <v/>
      </c>
      <c r="N136" s="33" t="str">
        <f>IF(VLOOKUP($B136,'S 2 H BRUT'!$B$6:$H$165,7,FALSE)="","",(VLOOKUP($B136,'S 2 H BRUT'!$B$6:$H$165,7,FALSE)))</f>
        <v/>
      </c>
      <c r="O136" s="33" t="str">
        <f>IF(VLOOKUP($B136,'S 2 H NET'!$B$6:$H$165,7,FALSE)="","",(VLOOKUP($B136,'S 2 H NET'!$B$6:$H$165,7,FALSE)))</f>
        <v/>
      </c>
      <c r="P136" s="45" t="str">
        <f>IF(O136="","",SUM(N136:O136))</f>
        <v/>
      </c>
      <c r="Q136" s="33" t="str">
        <f>IF(VLOOKUP($B136,'S 2 H BRUT'!$B$6:$J$165,8,FALSE)="","",(VLOOKUP($B136,'S 2 H BRUT'!$B$6:$J$165,8,FALSE)))</f>
        <v/>
      </c>
      <c r="R136" s="33" t="str">
        <f>IF(VLOOKUP($B136,'S 2 H NET'!$B$6:$J$165,8,FALSE)="","",(VLOOKUP($B136,'S 2 H NET'!$B$6:$J$165,8,FALSE)))</f>
        <v/>
      </c>
      <c r="S136" s="45" t="str">
        <f>IF(R136="","",SUM(Q136:R136))</f>
        <v/>
      </c>
      <c r="T136" s="33" t="str">
        <f>IF(VLOOKUP($B136,'S 2 H BRUT'!$B$6:$J$165,9,FALSE)="","",(VLOOKUP($B136,'S 2 H BRUT'!$B$6:$J$165,9,FALSE)))</f>
        <v/>
      </c>
      <c r="U136" s="33" t="str">
        <f>IF(VLOOKUP($B136,'S 2 H NET'!$B$6:$J$165,9,FALSE)="","",(VLOOKUP($B136,'S 2 H NET'!$B$6:$J$165,9,FALSE)))</f>
        <v/>
      </c>
      <c r="V136" s="45" t="str">
        <f>IF(U136="","",SUM(T136:U136))</f>
        <v/>
      </c>
      <c r="W136" s="33" t="str">
        <f>IF(VLOOKUP($B136,'S 2 H BRUT'!$B$6:$M$165,10,FALSE)="","",(VLOOKUP($B136,'S 2 H BRUT'!$B$6:$M$165,10,FALSE)))</f>
        <v/>
      </c>
      <c r="X136" s="33" t="str">
        <f>IF(VLOOKUP($B136,'S 2 H NET'!$B$6:$M$165,10,FALSE)="","",(VLOOKUP($B136,'S 2 H NET'!$B$6:$M$165,10,FALSE)))</f>
        <v/>
      </c>
      <c r="Y136" s="45" t="str">
        <f>IF(X136="","",SUM(W136:X136))</f>
        <v/>
      </c>
      <c r="Z136" s="33" t="str">
        <f>IF(VLOOKUP($B136,'S 2 H BRUT'!$B$6:$L$165,11,FALSE)="","",(VLOOKUP($B136,'S 2 H BRUT'!$B$6:$L$165,11,FALSE)))</f>
        <v/>
      </c>
      <c r="AA136" s="33" t="str">
        <f>IF(VLOOKUP($B136,'S 2 H NET'!$B$6:$L$165,11,FALSE)="","",(VLOOKUP($B136,'S 2 H NET'!$B$6:$L$165,11,FALSE)))</f>
        <v/>
      </c>
      <c r="AB136" s="45" t="str">
        <f>IF(AA136="","",SUM(Z136:AA136))</f>
        <v/>
      </c>
      <c r="AC136" s="33" t="str">
        <f>IF(VLOOKUP($B136,'S 2 H BRUT'!$B$6:$M$165,12,FALSE)="","",(VLOOKUP($B136,'S 2 H BRUT'!$B$6:$M$165,12,FALSE)))</f>
        <v/>
      </c>
      <c r="AD136" s="33" t="str">
        <f>IF(VLOOKUP($B136,'S 2 H NET'!$B$6:$M$165,12,FALSE)="","",(VLOOKUP($B136,'S 2 H NET'!$B$6:$M$165,12,FALSE)))</f>
        <v/>
      </c>
      <c r="AE136" s="45" t="str">
        <f>IF(AD136="","",SUM(AC136:AD136))</f>
        <v/>
      </c>
      <c r="AF136" s="33" t="str">
        <f>IF(VLOOKUP($B136,'S 2 H BRUT'!$B$6:$N$165,13,FALSE)="","",(VLOOKUP($B136,'S 2 H BRUT'!$B$6:$N$165,13,FALSE)))</f>
        <v/>
      </c>
      <c r="AG136" s="33" t="str">
        <f>IF(VLOOKUP($B136,'S 2 H NET'!$B$6:$N$165,13,FALSE)="","",(VLOOKUP($B136,'S 2 H NET'!$B$6:$N$165,13,FALSE)))</f>
        <v/>
      </c>
      <c r="AH136" s="45" t="str">
        <f>IF(AG136="","",SUM(AF136:AG136))</f>
        <v/>
      </c>
      <c r="AI136" s="45">
        <f>SUM(G136,J136,M136,P136,S136,V136,Y136,AB136,AE136,AH136)</f>
        <v>54</v>
      </c>
      <c r="AJ136" s="46">
        <f>+COUNT(G136,J136,M136,P136,S136,V136,Y136,AB136,AE136,AH136)</f>
        <v>1</v>
      </c>
      <c r="AK136" s="46">
        <f>IF(AJ136&lt;6,0,+SMALL(($G136,$J136,$M136,$P136,$S136,$V136,$Y136,$AB136,$AE136,$AH136),1))</f>
        <v>0</v>
      </c>
      <c r="AL136" s="46">
        <f>IF(AJ136&lt;7,0,+SMALL(($G136,$J136,$M136,$P136,$S136,$V136,$Y136,$AB136,$AE136,$AH136),2))</f>
        <v>0</v>
      </c>
      <c r="AM136" s="46">
        <f>IF(AJ136&lt;8,0,+SMALL(($G136,$J136,$M136,$P136,$S136,$V136,$Y136,$AB136,$AE136,$AH136),3))</f>
        <v>0</v>
      </c>
      <c r="AN136" s="46">
        <f>IF(AJ136&lt;9,0,+SMALL(($G136,$J136,$M136,$P136,$S136,$V136,$Y136,$AB136,$AE136,$AH136),4))</f>
        <v>0</v>
      </c>
      <c r="AO136" s="46">
        <f>AI136-AK136-AL136-AM136-AN136</f>
        <v>54</v>
      </c>
      <c r="AP136" s="17">
        <f>RANK(AO136,$AO$6:$AO$165,0)</f>
        <v>131</v>
      </c>
    </row>
    <row r="137" spans="1:47" ht="14.4">
      <c r="B137" s="42" t="s">
        <v>225</v>
      </c>
      <c r="C137" s="33"/>
      <c r="D137" s="61" t="s">
        <v>81</v>
      </c>
      <c r="E137" s="33">
        <f>IF(VLOOKUP($B137,'S 2 H BRUT'!$B$6:$E$165,4,FALSE)="","",(VLOOKUP($B137,'S 2 H BRUT'!$B$6:$E$165,4,FALSE)))</f>
        <v>22</v>
      </c>
      <c r="F137" s="33">
        <f>IF(VLOOKUP($B137,'S 2 H NET'!$B$6:E$165,4,FALSE)="","",(VLOOKUP($B137,'S 2 H NET'!$B$6:$E$165,4,FALSE)))</f>
        <v>30</v>
      </c>
      <c r="G137" s="45">
        <f>IF(F137="","",SUM(E137:F137))</f>
        <v>52</v>
      </c>
      <c r="H137" s="33" t="str">
        <f>IF(VLOOKUP($B137,'S 2 H BRUT'!$B$6:$F$165,5,FALSE)="","",(VLOOKUP($B137,'S 2 H BRUT'!$B$6:$F$165,5,FALSE)))</f>
        <v/>
      </c>
      <c r="I137" s="33" t="str">
        <f>IF(VLOOKUP($B137,'S 2 H NET'!$B$6:$F$165,5,FALSE)="","",(VLOOKUP($B137,'S 2 H NET'!$B$6:$F$165,5,FALSE)))</f>
        <v/>
      </c>
      <c r="J137" s="45" t="str">
        <f>IF(I137="","",SUM(H137:I137))</f>
        <v/>
      </c>
      <c r="K137" s="33" t="str">
        <f>IF(VLOOKUP($B137,'S 2 H BRUT'!$B$6:$G$165,6,FALSE)="","",(VLOOKUP($B137,'S 2 H BRUT'!$B$6:$G$165,6,FALSE)))</f>
        <v/>
      </c>
      <c r="L137" s="33" t="str">
        <f>IF(VLOOKUP($B137,'S 2 H NET'!$B$6:$G$165,6,FALSE)="","",(VLOOKUP($B137,'S 2 H NET'!$B$6:$G$165,6,FALSE)))</f>
        <v/>
      </c>
      <c r="M137" s="45" t="str">
        <f>IF(L137="","",SUM(K137:L137))</f>
        <v/>
      </c>
      <c r="N137" s="33" t="str">
        <f>IF(VLOOKUP($B137,'S 2 H BRUT'!$B$6:$H$165,7,FALSE)="","",(VLOOKUP($B137,'S 2 H BRUT'!$B$6:$H$165,7,FALSE)))</f>
        <v/>
      </c>
      <c r="O137" s="33" t="str">
        <f>IF(VLOOKUP($B137,'S 2 H NET'!$B$6:$H$165,7,FALSE)="","",(VLOOKUP($B137,'S 2 H NET'!$B$6:$H$165,7,FALSE)))</f>
        <v/>
      </c>
      <c r="P137" s="45" t="str">
        <f>IF(O137="","",SUM(N137:O137))</f>
        <v/>
      </c>
      <c r="Q137" s="33" t="str">
        <f>IF(VLOOKUP($B137,'S 2 H BRUT'!$B$6:$J$165,8,FALSE)="","",(VLOOKUP($B137,'S 2 H BRUT'!$B$6:$J$165,8,FALSE)))</f>
        <v/>
      </c>
      <c r="R137" s="33" t="str">
        <f>IF(VLOOKUP($B137,'S 2 H NET'!$B$6:$J$165,8,FALSE)="","",(VLOOKUP($B137,'S 2 H NET'!$B$6:$J$165,8,FALSE)))</f>
        <v/>
      </c>
      <c r="S137" s="45" t="str">
        <f>IF(R137="","",SUM(Q137:R137))</f>
        <v/>
      </c>
      <c r="T137" s="33" t="str">
        <f>IF(VLOOKUP($B137,'S 2 H BRUT'!$B$6:$J$165,9,FALSE)="","",(VLOOKUP($B137,'S 2 H BRUT'!$B$6:$J$165,9,FALSE)))</f>
        <v/>
      </c>
      <c r="U137" s="33" t="str">
        <f>IF(VLOOKUP($B137,'S 2 H NET'!$B$6:$J$165,9,FALSE)="","",(VLOOKUP($B137,'S 2 H NET'!$B$6:$J$165,9,FALSE)))</f>
        <v/>
      </c>
      <c r="V137" s="45" t="str">
        <f>IF(U137="","",SUM(T137:U137))</f>
        <v/>
      </c>
      <c r="W137" s="33" t="str">
        <f>IF(VLOOKUP($B137,'S 2 H BRUT'!$B$6:$M$165,10,FALSE)="","",(VLOOKUP($B137,'S 2 H BRUT'!$B$6:$M$165,10,FALSE)))</f>
        <v/>
      </c>
      <c r="X137" s="33" t="str">
        <f>IF(VLOOKUP($B137,'S 2 H NET'!$B$6:$M$165,10,FALSE)="","",(VLOOKUP($B137,'S 2 H NET'!$B$6:$M$165,10,FALSE)))</f>
        <v/>
      </c>
      <c r="Y137" s="45" t="str">
        <f>IF(X137="","",SUM(W137:X137))</f>
        <v/>
      </c>
      <c r="Z137" s="33" t="str">
        <f>IF(VLOOKUP($B137,'S 2 H BRUT'!$B$6:$L$165,11,FALSE)="","",(VLOOKUP($B137,'S 2 H BRUT'!$B$6:$L$165,11,FALSE)))</f>
        <v/>
      </c>
      <c r="AA137" s="33" t="str">
        <f>IF(VLOOKUP($B137,'S 2 H NET'!$B$6:$L$165,11,FALSE)="","",(VLOOKUP($B137,'S 2 H NET'!$B$6:$L$165,11,FALSE)))</f>
        <v/>
      </c>
      <c r="AB137" s="45" t="str">
        <f>IF(AA137="","",SUM(Z137:AA137))</f>
        <v/>
      </c>
      <c r="AC137" s="33" t="str">
        <f>IF(VLOOKUP($B137,'S 2 H BRUT'!$B$6:$M$165,12,FALSE)="","",(VLOOKUP($B137,'S 2 H BRUT'!$B$6:$M$165,12,FALSE)))</f>
        <v/>
      </c>
      <c r="AD137" s="33" t="str">
        <f>IF(VLOOKUP($B137,'S 2 H NET'!$B$6:$M$165,12,FALSE)="","",(VLOOKUP($B137,'S 2 H NET'!$B$6:$M$165,12,FALSE)))</f>
        <v/>
      </c>
      <c r="AE137" s="45" t="str">
        <f>IF(AD137="","",SUM(AC137:AD137))</f>
        <v/>
      </c>
      <c r="AF137" s="33" t="str">
        <f>IF(VLOOKUP($B137,'S 2 H BRUT'!$B$6:$N$165,13,FALSE)="","",(VLOOKUP($B137,'S 2 H BRUT'!$B$6:$N$165,13,FALSE)))</f>
        <v/>
      </c>
      <c r="AG137" s="33" t="str">
        <f>IF(VLOOKUP($B137,'S 2 H NET'!$B$6:$N$165,13,FALSE)="","",(VLOOKUP($B137,'S 2 H NET'!$B$6:$N$165,13,FALSE)))</f>
        <v/>
      </c>
      <c r="AH137" s="45" t="str">
        <f>IF(AG137="","",SUM(AF137:AG137))</f>
        <v/>
      </c>
      <c r="AI137" s="45">
        <f>SUM(G137,J137,M137,P137,S137,V137,Y137,AB137,AE137,AH137)</f>
        <v>52</v>
      </c>
      <c r="AJ137" s="46">
        <f>+COUNT(G137,J137,M137,P137,S137,V137,Y137,AB137,AE137,AH137)</f>
        <v>1</v>
      </c>
      <c r="AK137" s="46">
        <f>IF(AJ137&lt;6,0,+SMALL(($G137,$J137,$M137,$P137,$S137,$V137,$Y137,$AB137,$AE137,$AH137),1))</f>
        <v>0</v>
      </c>
      <c r="AL137" s="46">
        <f>IF(AJ137&lt;7,0,+SMALL(($G137,$J137,$M137,$P137,$S137,$V137,$Y137,$AB137,$AE137,$AH137),2))</f>
        <v>0</v>
      </c>
      <c r="AM137" s="46">
        <f>IF(AJ137&lt;8,0,+SMALL(($G137,$J137,$M137,$P137,$S137,$V137,$Y137,$AB137,$AE137,$AH137),3))</f>
        <v>0</v>
      </c>
      <c r="AN137" s="46">
        <f>IF(AJ137&lt;9,0,+SMALL(($G137,$J137,$M137,$P137,$S137,$V137,$Y137,$AB137,$AE137,$AH137),4))</f>
        <v>0</v>
      </c>
      <c r="AO137" s="46">
        <f>AI137-AK137-AL137-AM137-AN137</f>
        <v>52</v>
      </c>
      <c r="AP137" s="17">
        <f>RANK(AO137,$AO$6:$AO$165,0)</f>
        <v>132</v>
      </c>
    </row>
    <row r="138" spans="1:47" ht="14.4">
      <c r="B138" s="89" t="s">
        <v>261</v>
      </c>
      <c r="C138" s="33"/>
      <c r="D138" s="62" t="s">
        <v>14</v>
      </c>
      <c r="E138" s="33">
        <f>IF(VLOOKUP($B138,'S 2 H BRUT'!$B$6:$E$165,4,FALSE)="","",(VLOOKUP($B138,'S 2 H BRUT'!$B$6:$E$165,4,FALSE)))</f>
        <v>15</v>
      </c>
      <c r="F138" s="33">
        <f>IF(VLOOKUP($B138,'S 2 H NET'!$B$6:E$165,4,FALSE)="","",(VLOOKUP($B138,'S 2 H NET'!$B$6:$E$165,4,FALSE)))</f>
        <v>35</v>
      </c>
      <c r="G138" s="45">
        <f>IF(F138="","",SUM(E138:F138))</f>
        <v>50</v>
      </c>
      <c r="H138" s="33" t="str">
        <f>IF(VLOOKUP($B138,'S 2 H BRUT'!$B$6:$F$165,5,FALSE)="","",(VLOOKUP($B138,'S 2 H BRUT'!$B$6:$F$165,5,FALSE)))</f>
        <v/>
      </c>
      <c r="I138" s="33" t="str">
        <f>IF(VLOOKUP($B138,'S 2 H NET'!$B$6:$F$165,5,FALSE)="","",(VLOOKUP($B138,'S 2 H NET'!$B$6:$F$165,5,FALSE)))</f>
        <v/>
      </c>
      <c r="J138" s="45" t="str">
        <f>IF(I138="","",SUM(H138:I138))</f>
        <v/>
      </c>
      <c r="K138" s="33" t="str">
        <f>IF(VLOOKUP($B138,'S 2 H BRUT'!$B$6:$G$165,6,FALSE)="","",(VLOOKUP($B138,'S 2 H BRUT'!$B$6:$G$165,6,FALSE)))</f>
        <v/>
      </c>
      <c r="L138" s="33" t="str">
        <f>IF(VLOOKUP($B138,'S 2 H NET'!$B$6:$G$165,6,FALSE)="","",(VLOOKUP($B138,'S 2 H NET'!$B$6:$G$165,6,FALSE)))</f>
        <v/>
      </c>
      <c r="M138" s="45" t="str">
        <f>IF(L138="","",SUM(K138:L138))</f>
        <v/>
      </c>
      <c r="N138" s="33" t="str">
        <f>IF(VLOOKUP($B138,'S 2 H BRUT'!$B$6:$H$165,7,FALSE)="","",(VLOOKUP($B138,'S 2 H BRUT'!$B$6:$H$165,7,FALSE)))</f>
        <v/>
      </c>
      <c r="O138" s="33" t="str">
        <f>IF(VLOOKUP($B138,'S 2 H NET'!$B$6:$H$165,7,FALSE)="","",(VLOOKUP($B138,'S 2 H NET'!$B$6:$H$165,7,FALSE)))</f>
        <v/>
      </c>
      <c r="P138" s="45" t="str">
        <f>IF(O138="","",SUM(N138:O138))</f>
        <v/>
      </c>
      <c r="Q138" s="33" t="str">
        <f>IF(VLOOKUP($B138,'S 2 H BRUT'!$B$6:$J$165,8,FALSE)="","",(VLOOKUP($B138,'S 2 H BRUT'!$B$6:$J$165,8,FALSE)))</f>
        <v/>
      </c>
      <c r="R138" s="33" t="str">
        <f>IF(VLOOKUP($B138,'S 2 H NET'!$B$6:$J$165,8,FALSE)="","",(VLOOKUP($B138,'S 2 H NET'!$B$6:$J$165,8,FALSE)))</f>
        <v/>
      </c>
      <c r="S138" s="45" t="str">
        <f>IF(R138="","",SUM(Q138:R138))</f>
        <v/>
      </c>
      <c r="T138" s="33" t="str">
        <f>IF(VLOOKUP($B138,'S 2 H BRUT'!$B$6:$J$165,9,FALSE)="","",(VLOOKUP($B138,'S 2 H BRUT'!$B$6:$J$165,9,FALSE)))</f>
        <v/>
      </c>
      <c r="U138" s="33" t="str">
        <f>IF(VLOOKUP($B138,'S 2 H NET'!$B$6:$J$165,9,FALSE)="","",(VLOOKUP($B138,'S 2 H NET'!$B$6:$J$165,9,FALSE)))</f>
        <v/>
      </c>
      <c r="V138" s="45" t="str">
        <f>IF(U138="","",SUM(T138:U138))</f>
        <v/>
      </c>
      <c r="W138" s="33" t="str">
        <f>IF(VLOOKUP($B138,'S 2 H BRUT'!$B$6:$M$165,10,FALSE)="","",(VLOOKUP($B138,'S 2 H BRUT'!$B$6:$M$165,10,FALSE)))</f>
        <v/>
      </c>
      <c r="X138" s="33" t="str">
        <f>IF(VLOOKUP($B138,'S 2 H NET'!$B$6:$M$165,10,FALSE)="","",(VLOOKUP($B138,'S 2 H NET'!$B$6:$M$165,10,FALSE)))</f>
        <v/>
      </c>
      <c r="Y138" s="45" t="str">
        <f>IF(X138="","",SUM(W138:X138))</f>
        <v/>
      </c>
      <c r="Z138" s="33" t="str">
        <f>IF(VLOOKUP($B138,'S 2 H BRUT'!$B$6:$L$165,11,FALSE)="","",(VLOOKUP($B138,'S 2 H BRUT'!$B$6:$L$165,11,FALSE)))</f>
        <v/>
      </c>
      <c r="AA138" s="33" t="str">
        <f>IF(VLOOKUP($B138,'S 2 H NET'!$B$6:$L$165,11,FALSE)="","",(VLOOKUP($B138,'S 2 H NET'!$B$6:$L$165,11,FALSE)))</f>
        <v/>
      </c>
      <c r="AB138" s="45" t="str">
        <f>IF(AA138="","",SUM(Z138:AA138))</f>
        <v/>
      </c>
      <c r="AC138" s="33" t="str">
        <f>IF(VLOOKUP($B138,'S 2 H BRUT'!$B$6:$M$165,12,FALSE)="","",(VLOOKUP($B138,'S 2 H BRUT'!$B$6:$M$165,12,FALSE)))</f>
        <v/>
      </c>
      <c r="AD138" s="33" t="str">
        <f>IF(VLOOKUP($B138,'S 2 H NET'!$B$6:$M$165,12,FALSE)="","",(VLOOKUP($B138,'S 2 H NET'!$B$6:$M$165,12,FALSE)))</f>
        <v/>
      </c>
      <c r="AE138" s="45" t="str">
        <f>IF(AD138="","",SUM(AC138:AD138))</f>
        <v/>
      </c>
      <c r="AF138" s="33" t="str">
        <f>IF(VLOOKUP($B138,'S 2 H BRUT'!$B$6:$N$165,13,FALSE)="","",(VLOOKUP($B138,'S 2 H BRUT'!$B$6:$N$165,13,FALSE)))</f>
        <v/>
      </c>
      <c r="AG138" s="33" t="str">
        <f>IF(VLOOKUP($B138,'S 2 H NET'!$B$6:$N$165,13,FALSE)="","",(VLOOKUP($B138,'S 2 H NET'!$B$6:$N$165,13,FALSE)))</f>
        <v/>
      </c>
      <c r="AH138" s="45" t="str">
        <f>IF(AG138="","",SUM(AF138:AG138))</f>
        <v/>
      </c>
      <c r="AI138" s="45">
        <f>SUM(G138,J138,M138,P138,S138,V138,Y138,AB138,AE138,AH138)</f>
        <v>50</v>
      </c>
      <c r="AJ138" s="46">
        <f>+COUNT(G138,J138,M138,P138,S138,V138,Y138,AB138,AE138,AH138)</f>
        <v>1</v>
      </c>
      <c r="AK138" s="46">
        <f>IF(AJ138&lt;6,0,+SMALL(($G138,$J138,$M138,$P138,$S138,$V138,$Y138,$AB138,$AE138,$AH138),1))</f>
        <v>0</v>
      </c>
      <c r="AL138" s="46">
        <f>IF(AJ138&lt;7,0,+SMALL(($G138,$J138,$M138,$P138,$S138,$V138,$Y138,$AB138,$AE138,$AH138),2))</f>
        <v>0</v>
      </c>
      <c r="AM138" s="46">
        <f>IF(AJ138&lt;8,0,+SMALL(($G138,$J138,$M138,$P138,$S138,$V138,$Y138,$AB138,$AE138,$AH138),3))</f>
        <v>0</v>
      </c>
      <c r="AN138" s="46">
        <f>IF(AJ138&lt;9,0,+SMALL(($G138,$J138,$M138,$P138,$S138,$V138,$Y138,$AB138,$AE138,$AH138),4))</f>
        <v>0</v>
      </c>
      <c r="AO138" s="46">
        <f>AI138-AK138-AL138-AM138-AN138</f>
        <v>50</v>
      </c>
      <c r="AP138" s="17">
        <f>RANK(AO138,$AO$6:$AO$165,0)</f>
        <v>133</v>
      </c>
    </row>
    <row r="139" spans="1:47" ht="14.4">
      <c r="B139" s="89" t="s">
        <v>267</v>
      </c>
      <c r="C139" s="33"/>
      <c r="D139" s="57" t="s">
        <v>79</v>
      </c>
      <c r="E139" s="33" t="str">
        <f>IF(VLOOKUP($B139,'S 2 H BRUT'!$B$6:$E$165,4,FALSE)="","",(VLOOKUP($B139,'S 2 H BRUT'!$B$6:$E$165,4,FALSE)))</f>
        <v/>
      </c>
      <c r="F139" s="33" t="str">
        <f>IF(VLOOKUP($B139,'S 2 H NET'!$B$6:E$165,4,FALSE)="","",(VLOOKUP($B139,'S 2 H NET'!$B$6:$E$165,4,FALSE)))</f>
        <v/>
      </c>
      <c r="G139" s="45" t="str">
        <f>IF(F139="","",SUM(E139:F139))</f>
        <v/>
      </c>
      <c r="H139" s="33" t="str">
        <f>IF(VLOOKUP($B139,'S 2 H BRUT'!$B$6:$F$165,5,FALSE)="","",(VLOOKUP($B139,'S 2 H BRUT'!$B$6:$F$165,5,FALSE)))</f>
        <v/>
      </c>
      <c r="I139" s="33" t="str">
        <f>IF(VLOOKUP($B139,'S 2 H NET'!$B$6:$F$165,5,FALSE)="","",(VLOOKUP($B139,'S 2 H NET'!$B$6:$F$165,5,FALSE)))</f>
        <v/>
      </c>
      <c r="J139" s="45" t="str">
        <f>IF(I139="","",SUM(H139:I139))</f>
        <v/>
      </c>
      <c r="K139" s="33" t="str">
        <f>IF(VLOOKUP($B139,'S 2 H BRUT'!$B$6:$G$165,6,FALSE)="","",(VLOOKUP($B139,'S 2 H BRUT'!$B$6:$G$165,6,FALSE)))</f>
        <v/>
      </c>
      <c r="L139" s="33" t="str">
        <f>IF(VLOOKUP($B139,'S 2 H NET'!$B$6:$G$165,6,FALSE)="","",(VLOOKUP($B139,'S 2 H NET'!$B$6:$G$165,6,FALSE)))</f>
        <v/>
      </c>
      <c r="M139" s="45" t="str">
        <f>IF(L139="","",SUM(K139:L139))</f>
        <v/>
      </c>
      <c r="N139" s="33" t="str">
        <f>IF(VLOOKUP($B139,'S 2 H BRUT'!$B$6:$H$165,7,FALSE)="","",(VLOOKUP($B139,'S 2 H BRUT'!$B$6:$H$165,7,FALSE)))</f>
        <v/>
      </c>
      <c r="O139" s="33" t="str">
        <f>IF(VLOOKUP($B139,'S 2 H NET'!$B$6:$H$165,7,FALSE)="","",(VLOOKUP($B139,'S 2 H NET'!$B$6:$H$165,7,FALSE)))</f>
        <v/>
      </c>
      <c r="P139" s="45" t="str">
        <f>IF(O139="","",SUM(N139:O139))</f>
        <v/>
      </c>
      <c r="Q139" s="33" t="str">
        <f>IF(VLOOKUP($B139,'S 2 H BRUT'!$B$6:$J$165,8,FALSE)="","",(VLOOKUP($B139,'S 2 H BRUT'!$B$6:$J$165,8,FALSE)))</f>
        <v/>
      </c>
      <c r="R139" s="33" t="str">
        <f>IF(VLOOKUP($B139,'S 2 H NET'!$B$6:$J$165,8,FALSE)="","",(VLOOKUP($B139,'S 2 H NET'!$B$6:$J$165,8,FALSE)))</f>
        <v/>
      </c>
      <c r="S139" s="45" t="str">
        <f>IF(R139="","",SUM(Q139:R139))</f>
        <v/>
      </c>
      <c r="T139" s="33" t="str">
        <f>IF(VLOOKUP($B139,'S 2 H BRUT'!$B$6:$J$165,9,FALSE)="","",(VLOOKUP($B139,'S 2 H BRUT'!$B$6:$J$165,9,FALSE)))</f>
        <v/>
      </c>
      <c r="U139" s="33" t="str">
        <f>IF(VLOOKUP($B139,'S 2 H NET'!$B$6:$J$165,9,FALSE)="","",(VLOOKUP($B139,'S 2 H NET'!$B$6:$J$165,9,FALSE)))</f>
        <v/>
      </c>
      <c r="V139" s="45" t="str">
        <f>IF(U139="","",SUM(T139:U139))</f>
        <v/>
      </c>
      <c r="W139" s="33" t="str">
        <f>IF(VLOOKUP($B139,'S 2 H BRUT'!$B$6:$M$165,10,FALSE)="","",(VLOOKUP($B139,'S 2 H BRUT'!$B$6:$M$165,10,FALSE)))</f>
        <v/>
      </c>
      <c r="X139" s="33" t="str">
        <f>IF(VLOOKUP($B139,'S 2 H NET'!$B$6:$M$165,10,FALSE)="","",(VLOOKUP($B139,'S 2 H NET'!$B$6:$M$165,10,FALSE)))</f>
        <v/>
      </c>
      <c r="Y139" s="45" t="str">
        <f>IF(X139="","",SUM(W139:X139))</f>
        <v/>
      </c>
      <c r="Z139" s="33">
        <f>IF(VLOOKUP($B139,'S 2 H BRUT'!$B$6:$L$165,11,FALSE)="","",(VLOOKUP($B139,'S 2 H BRUT'!$B$6:$L$165,11,FALSE)))</f>
        <v>18</v>
      </c>
      <c r="AA139" s="33">
        <f>IF(VLOOKUP($B139,'S 2 H NET'!$B$6:$L$165,11,FALSE)="","",(VLOOKUP($B139,'S 2 H NET'!$B$6:$L$165,11,FALSE)))</f>
        <v>31</v>
      </c>
      <c r="AB139" s="45">
        <f>IF(AA139="","",SUM(Z139:AA139))</f>
        <v>49</v>
      </c>
      <c r="AC139" s="33" t="str">
        <f>IF(VLOOKUP($B139,'S 2 H BRUT'!$B$6:$M$165,12,FALSE)="","",(VLOOKUP($B139,'S 2 H BRUT'!$B$6:$M$165,12,FALSE)))</f>
        <v/>
      </c>
      <c r="AD139" s="33" t="str">
        <f>IF(VLOOKUP($B139,'S 2 H NET'!$B$6:$M$165,12,FALSE)="","",(VLOOKUP($B139,'S 2 H NET'!$B$6:$M$165,12,FALSE)))</f>
        <v/>
      </c>
      <c r="AE139" s="45" t="str">
        <f>IF(AD139="","",SUM(AC139:AD139))</f>
        <v/>
      </c>
      <c r="AF139" s="33" t="str">
        <f>IF(VLOOKUP($B139,'S 2 H BRUT'!$B$6:$N$165,13,FALSE)="","",(VLOOKUP($B139,'S 2 H BRUT'!$B$6:$N$165,13,FALSE)))</f>
        <v/>
      </c>
      <c r="AG139" s="33" t="str">
        <f>IF(VLOOKUP($B139,'S 2 H NET'!$B$6:$N$165,13,FALSE)="","",(VLOOKUP($B139,'S 2 H NET'!$B$6:$N$165,13,FALSE)))</f>
        <v/>
      </c>
      <c r="AH139" s="45" t="str">
        <f>IF(AG139="","",SUM(AF139:AG139))</f>
        <v/>
      </c>
      <c r="AI139" s="45">
        <f>SUM(G139,J139,M139,P139,S139,V139,Y139,AB139,AE139,AH139)</f>
        <v>49</v>
      </c>
      <c r="AJ139" s="46">
        <f>+COUNT(G139,J139,M139,P139,S139,V139,Y139,AB139,AE139,AH139)</f>
        <v>1</v>
      </c>
      <c r="AK139" s="46">
        <f>IF(AJ139&lt;6,0,+SMALL(($G139,$J139,$M139,$P139,$S139,$V139,$Y139,$AB139,$AE139,$AH139),1))</f>
        <v>0</v>
      </c>
      <c r="AL139" s="46">
        <f>IF(AJ139&lt;7,0,+SMALL(($G139,$J139,$M139,$P139,$S139,$V139,$Y139,$AB139,$AE139,$AH139),2))</f>
        <v>0</v>
      </c>
      <c r="AM139" s="46">
        <f>IF(AJ139&lt;8,0,+SMALL(($G139,$J139,$M139,$P139,$S139,$V139,$Y139,$AB139,$AE139,$AH139),3))</f>
        <v>0</v>
      </c>
      <c r="AN139" s="46">
        <f>IF(AJ139&lt;9,0,+SMALL(($G139,$J139,$M139,$P139,$S139,$V139,$Y139,$AB139,$AE139,$AH139),4))</f>
        <v>0</v>
      </c>
      <c r="AO139" s="46">
        <f>AI139-AK139-AL139-AM139-AN139</f>
        <v>49</v>
      </c>
      <c r="AP139" s="17">
        <f>RANK(AO139,$AO$6:$AO$165,0)</f>
        <v>134</v>
      </c>
    </row>
    <row r="140" spans="1:47" ht="14.4">
      <c r="B140" s="89" t="s">
        <v>397</v>
      </c>
      <c r="C140" s="33"/>
      <c r="D140" s="38" t="s">
        <v>5</v>
      </c>
      <c r="E140" s="33" t="str">
        <f>IF(VLOOKUP($B140,'S 2 H BRUT'!$B$6:$E$165,4,FALSE)="","",(VLOOKUP($B140,'S 2 H BRUT'!$B$6:$E$165,4,FALSE)))</f>
        <v/>
      </c>
      <c r="F140" s="33" t="str">
        <f>IF(VLOOKUP($B140,'S 2 H NET'!$B$6:E$165,4,FALSE)="","",(VLOOKUP($B140,'S 2 H NET'!$B$6:$E$165,4,FALSE)))</f>
        <v/>
      </c>
      <c r="G140" s="45" t="str">
        <f>IF(F140="","",SUM(E140:F140))</f>
        <v/>
      </c>
      <c r="H140" s="33">
        <f>IF(VLOOKUP($B140,'S 2 H BRUT'!$B$6:$F$165,5,FALSE)="","",(VLOOKUP($B140,'S 2 H BRUT'!$B$6:$F$165,5,FALSE)))</f>
        <v>12</v>
      </c>
      <c r="I140" s="33">
        <f>IF(VLOOKUP($B140,'S 2 H NET'!$B$6:$F$165,5,FALSE)="","",(VLOOKUP($B140,'S 2 H NET'!$B$6:$F$165,5,FALSE)))</f>
        <v>37</v>
      </c>
      <c r="J140" s="45">
        <f>IF(I140="","",SUM(H140:I140))</f>
        <v>49</v>
      </c>
      <c r="K140" s="33" t="str">
        <f>IF(VLOOKUP($B140,'S 2 H BRUT'!$B$6:$G$165,6,FALSE)="","",(VLOOKUP($B140,'S 2 H BRUT'!$B$6:$G$165,6,FALSE)))</f>
        <v/>
      </c>
      <c r="L140" s="33" t="str">
        <f>IF(VLOOKUP($B140,'S 2 H NET'!$B$6:$G$165,6,FALSE)="","",(VLOOKUP($B140,'S 2 H NET'!$B$6:$G$165,6,FALSE)))</f>
        <v/>
      </c>
      <c r="M140" s="45" t="str">
        <f>IF(L140="","",SUM(K140:L140))</f>
        <v/>
      </c>
      <c r="N140" s="33" t="str">
        <f>IF(VLOOKUP($B140,'S 2 H BRUT'!$B$6:$H$165,7,FALSE)="","",(VLOOKUP($B140,'S 2 H BRUT'!$B$6:$H$165,7,FALSE)))</f>
        <v/>
      </c>
      <c r="O140" s="33" t="str">
        <f>IF(VLOOKUP($B140,'S 2 H NET'!$B$6:$H$165,7,FALSE)="","",(VLOOKUP($B140,'S 2 H NET'!$B$6:$H$165,7,FALSE)))</f>
        <v/>
      </c>
      <c r="P140" s="45" t="str">
        <f>IF(O140="","",SUM(N140:O140))</f>
        <v/>
      </c>
      <c r="Q140" s="33" t="str">
        <f>IF(VLOOKUP($B140,'S 2 H BRUT'!$B$6:$J$165,8,FALSE)="","",(VLOOKUP($B140,'S 2 H BRUT'!$B$6:$J$165,8,FALSE)))</f>
        <v/>
      </c>
      <c r="R140" s="33" t="str">
        <f>IF(VLOOKUP($B140,'S 2 H NET'!$B$6:$J$165,8,FALSE)="","",(VLOOKUP($B140,'S 2 H NET'!$B$6:$J$165,8,FALSE)))</f>
        <v/>
      </c>
      <c r="S140" s="45" t="str">
        <f>IF(R140="","",SUM(Q140:R140))</f>
        <v/>
      </c>
      <c r="T140" s="33" t="str">
        <f>IF(VLOOKUP($B140,'S 2 H BRUT'!$B$6:$J$165,9,FALSE)="","",(VLOOKUP($B140,'S 2 H BRUT'!$B$6:$J$165,9,FALSE)))</f>
        <v/>
      </c>
      <c r="U140" s="33" t="str">
        <f>IF(VLOOKUP($B140,'S 2 H NET'!$B$6:$J$165,9,FALSE)="","",(VLOOKUP($B140,'S 2 H NET'!$B$6:$J$165,9,FALSE)))</f>
        <v/>
      </c>
      <c r="V140" s="45" t="str">
        <f>IF(U140="","",SUM(T140:U140))</f>
        <v/>
      </c>
      <c r="W140" s="33" t="str">
        <f>IF(VLOOKUP($B140,'S 2 H BRUT'!$B$6:$M$165,10,FALSE)="","",(VLOOKUP($B140,'S 2 H BRUT'!$B$6:$M$165,10,FALSE)))</f>
        <v/>
      </c>
      <c r="X140" s="33" t="str">
        <f>IF(VLOOKUP($B140,'S 2 H NET'!$B$6:$M$165,10,FALSE)="","",(VLOOKUP($B140,'S 2 H NET'!$B$6:$M$165,10,FALSE)))</f>
        <v/>
      </c>
      <c r="Y140" s="45" t="str">
        <f>IF(X140="","",SUM(W140:X140))</f>
        <v/>
      </c>
      <c r="Z140" s="33" t="str">
        <f>IF(VLOOKUP($B140,'S 2 H BRUT'!$B$6:$L$165,11,FALSE)="","",(VLOOKUP($B140,'S 2 H BRUT'!$B$6:$L$165,11,FALSE)))</f>
        <v/>
      </c>
      <c r="AA140" s="33" t="str">
        <f>IF(VLOOKUP($B140,'S 2 H NET'!$B$6:$L$165,11,FALSE)="","",(VLOOKUP($B140,'S 2 H NET'!$B$6:$L$165,11,FALSE)))</f>
        <v/>
      </c>
      <c r="AB140" s="45" t="str">
        <f>IF(AA140="","",SUM(Z140:AA140))</f>
        <v/>
      </c>
      <c r="AC140" s="33" t="str">
        <f>IF(VLOOKUP($B140,'S 2 H BRUT'!$B$6:$M$165,12,FALSE)="","",(VLOOKUP($B140,'S 2 H BRUT'!$B$6:$M$165,12,FALSE)))</f>
        <v/>
      </c>
      <c r="AD140" s="33" t="str">
        <f>IF(VLOOKUP($B140,'S 2 H NET'!$B$6:$M$165,12,FALSE)="","",(VLOOKUP($B140,'S 2 H NET'!$B$6:$M$165,12,FALSE)))</f>
        <v/>
      </c>
      <c r="AE140" s="45" t="str">
        <f>IF(AD140="","",SUM(AC140:AD140))</f>
        <v/>
      </c>
      <c r="AF140" s="33" t="str">
        <f>IF(VLOOKUP($B140,'S 2 H BRUT'!$B$6:$N$165,13,FALSE)="","",(VLOOKUP($B140,'S 2 H BRUT'!$B$6:$N$165,13,FALSE)))</f>
        <v/>
      </c>
      <c r="AG140" s="33" t="str">
        <f>IF(VLOOKUP($B140,'S 2 H NET'!$B$6:$N$165,13,FALSE)="","",(VLOOKUP($B140,'S 2 H NET'!$B$6:$N$165,13,FALSE)))</f>
        <v/>
      </c>
      <c r="AH140" s="45" t="str">
        <f>IF(AG140="","",SUM(AF140:AG140))</f>
        <v/>
      </c>
      <c r="AI140" s="45">
        <f>SUM(G140,J140,M140,P140,S140,V140,Y140,AB140,AE140,AH140)</f>
        <v>49</v>
      </c>
      <c r="AJ140" s="46">
        <f>+COUNT(G140,J140,M140,P140,S140,V140,Y140,AB140,AE140,AH140)</f>
        <v>1</v>
      </c>
      <c r="AK140" s="46">
        <f>IF(AJ140&lt;6,0,+SMALL(($G140,$J140,$M140,$P140,$S140,$V140,$Y140,$AB140,$AE140,$AH140),1))</f>
        <v>0</v>
      </c>
      <c r="AL140" s="46">
        <f>IF(AJ140&lt;7,0,+SMALL(($G140,$J140,$M140,$P140,$S140,$V140,$Y140,$AB140,$AE140,$AH140),2))</f>
        <v>0</v>
      </c>
      <c r="AM140" s="46">
        <f>IF(AJ140&lt;8,0,+SMALL(($G140,$J140,$M140,$P140,$S140,$V140,$Y140,$AB140,$AE140,$AH140),3))</f>
        <v>0</v>
      </c>
      <c r="AN140" s="46">
        <f>IF(AJ140&lt;9,0,+SMALL(($G140,$J140,$M140,$P140,$S140,$V140,$Y140,$AB140,$AE140,$AH140),4))</f>
        <v>0</v>
      </c>
      <c r="AO140" s="46">
        <f>AI140-AK140-AL140-AM140-AN140</f>
        <v>49</v>
      </c>
      <c r="AP140" s="17">
        <f>RANK(AO140,$AO$6:$AO$165,0)</f>
        <v>134</v>
      </c>
    </row>
    <row r="141" spans="1:47" ht="14.4">
      <c r="B141" s="89" t="s">
        <v>370</v>
      </c>
      <c r="C141" s="33"/>
      <c r="D141" s="57" t="s">
        <v>79</v>
      </c>
      <c r="E141" s="33" t="str">
        <f>IF(VLOOKUP($B141,'S 2 H BRUT'!$B$6:$E$165,4,FALSE)="","",(VLOOKUP($B141,'S 2 H BRUT'!$B$6:$E$165,4,FALSE)))</f>
        <v/>
      </c>
      <c r="F141" s="33" t="str">
        <f>IF(VLOOKUP($B141,'S 2 H NET'!$B$6:E$165,4,FALSE)="","",(VLOOKUP($B141,'S 2 H NET'!$B$6:$E$165,4,FALSE)))</f>
        <v/>
      </c>
      <c r="G141" s="45" t="str">
        <f>IF(F141="","",SUM(E141:F141))</f>
        <v/>
      </c>
      <c r="H141" s="33" t="str">
        <f>IF(VLOOKUP($B141,'S 2 H BRUT'!$B$6:$F$165,5,FALSE)="","",(VLOOKUP($B141,'S 2 H BRUT'!$B$6:$F$165,5,FALSE)))</f>
        <v/>
      </c>
      <c r="I141" s="33" t="str">
        <f>IF(VLOOKUP($B141,'S 2 H NET'!$B$6:$F$165,5,FALSE)="","",(VLOOKUP($B141,'S 2 H NET'!$B$6:$F$165,5,FALSE)))</f>
        <v/>
      </c>
      <c r="J141" s="45" t="str">
        <f>IF(I141="","",SUM(H141:I141))</f>
        <v/>
      </c>
      <c r="K141" s="33" t="str">
        <f>IF(VLOOKUP($B141,'S 2 H BRUT'!$B$6:$G$165,6,FALSE)="","",(VLOOKUP($B141,'S 2 H BRUT'!$B$6:$G$165,6,FALSE)))</f>
        <v/>
      </c>
      <c r="L141" s="33" t="str">
        <f>IF(VLOOKUP($B141,'S 2 H NET'!$B$6:$G$165,6,FALSE)="","",(VLOOKUP($B141,'S 2 H NET'!$B$6:$G$165,6,FALSE)))</f>
        <v/>
      </c>
      <c r="M141" s="45" t="str">
        <f>IF(L141="","",SUM(K141:L141))</f>
        <v/>
      </c>
      <c r="N141" s="33" t="str">
        <f>IF(VLOOKUP($B141,'S 2 H BRUT'!$B$6:$H$165,7,FALSE)="","",(VLOOKUP($B141,'S 2 H BRUT'!$B$6:$H$165,7,FALSE)))</f>
        <v/>
      </c>
      <c r="O141" s="33" t="str">
        <f>IF(VLOOKUP($B141,'S 2 H NET'!$B$6:$H$165,7,FALSE)="","",(VLOOKUP($B141,'S 2 H NET'!$B$6:$H$165,7,FALSE)))</f>
        <v/>
      </c>
      <c r="P141" s="45" t="str">
        <f>IF(O141="","",SUM(N141:O141))</f>
        <v/>
      </c>
      <c r="Q141" s="33" t="str">
        <f>IF(VLOOKUP($B141,'S 2 H BRUT'!$B$6:$J$165,8,FALSE)="","",(VLOOKUP($B141,'S 2 H BRUT'!$B$6:$J$165,8,FALSE)))</f>
        <v/>
      </c>
      <c r="R141" s="33" t="str">
        <f>IF(VLOOKUP($B141,'S 2 H NET'!$B$6:$J$165,8,FALSE)="","",(VLOOKUP($B141,'S 2 H NET'!$B$6:$J$165,8,FALSE)))</f>
        <v/>
      </c>
      <c r="S141" s="45" t="str">
        <f>IF(R141="","",SUM(Q141:R141))</f>
        <v/>
      </c>
      <c r="T141" s="33">
        <f>IF(VLOOKUP($B141,'S 2 H BRUT'!$B$6:$J$165,9,FALSE)="","",(VLOOKUP($B141,'S 2 H BRUT'!$B$6:$J$165,9,FALSE)))</f>
        <v>20</v>
      </c>
      <c r="U141" s="33">
        <f>IF(VLOOKUP($B141,'S 2 H NET'!$B$6:$J$165,9,FALSE)="","",(VLOOKUP($B141,'S 2 H NET'!$B$6:$J$165,9,FALSE)))</f>
        <v>28</v>
      </c>
      <c r="V141" s="45">
        <f>IF(U141="","",SUM(T141:U141))</f>
        <v>48</v>
      </c>
      <c r="W141" s="33" t="str">
        <f>IF(VLOOKUP($B141,'S 2 H BRUT'!$B$6:$M$165,10,FALSE)="","",(VLOOKUP($B141,'S 2 H BRUT'!$B$6:$M$165,10,FALSE)))</f>
        <v/>
      </c>
      <c r="X141" s="33" t="str">
        <f>IF(VLOOKUP($B141,'S 2 H NET'!$B$6:$M$165,10,FALSE)="","",(VLOOKUP($B141,'S 2 H NET'!$B$6:$M$165,10,FALSE)))</f>
        <v/>
      </c>
      <c r="Y141" s="45" t="str">
        <f>IF(X141="","",SUM(W141:X141))</f>
        <v/>
      </c>
      <c r="Z141" s="33" t="str">
        <f>IF(VLOOKUP($B141,'S 2 H BRUT'!$B$6:$L$165,11,FALSE)="","",(VLOOKUP($B141,'S 2 H BRUT'!$B$6:$L$165,11,FALSE)))</f>
        <v/>
      </c>
      <c r="AA141" s="33" t="str">
        <f>IF(VLOOKUP($B141,'S 2 H NET'!$B$6:$L$165,11,FALSE)="","",(VLOOKUP($B141,'S 2 H NET'!$B$6:$L$165,11,FALSE)))</f>
        <v/>
      </c>
      <c r="AB141" s="45" t="str">
        <f>IF(AA141="","",SUM(Z141:AA141))</f>
        <v/>
      </c>
      <c r="AC141" s="33" t="str">
        <f>IF(VLOOKUP($B141,'S 2 H BRUT'!$B$6:$M$165,12,FALSE)="","",(VLOOKUP($B141,'S 2 H BRUT'!$B$6:$M$165,12,FALSE)))</f>
        <v/>
      </c>
      <c r="AD141" s="33" t="str">
        <f>IF(VLOOKUP($B141,'S 2 H NET'!$B$6:$M$165,12,FALSE)="","",(VLOOKUP($B141,'S 2 H NET'!$B$6:$M$165,12,FALSE)))</f>
        <v/>
      </c>
      <c r="AE141" s="45" t="str">
        <f>IF(AD141="","",SUM(AC141:AD141))</f>
        <v/>
      </c>
      <c r="AF141" s="33" t="str">
        <f>IF(VLOOKUP($B141,'S 2 H BRUT'!$B$6:$N$165,13,FALSE)="","",(VLOOKUP($B141,'S 2 H BRUT'!$B$6:$N$165,13,FALSE)))</f>
        <v/>
      </c>
      <c r="AG141" s="33" t="str">
        <f>IF(VLOOKUP($B141,'S 2 H NET'!$B$6:$N$165,13,FALSE)="","",(VLOOKUP($B141,'S 2 H NET'!$B$6:$N$165,13,FALSE)))</f>
        <v/>
      </c>
      <c r="AH141" s="45" t="str">
        <f>IF(AG141="","",SUM(AF141:AG141))</f>
        <v/>
      </c>
      <c r="AI141" s="45">
        <f>SUM(G141,J141,M141,P141,S141,V141,Y141,AB141,AE141,AH141)</f>
        <v>48</v>
      </c>
      <c r="AJ141" s="46">
        <f>+COUNT(G141,J141,M141,P141,S141,V141,Y141,AB141,AE141,AH141)</f>
        <v>1</v>
      </c>
      <c r="AK141" s="46">
        <f>IF(AJ141&lt;6,0,+SMALL(($G141,$J141,$M141,$P141,$S141,$V141,$Y141,$AB141,$AE141,$AH141),1))</f>
        <v>0</v>
      </c>
      <c r="AL141" s="46">
        <f>IF(AJ141&lt;7,0,+SMALL(($G141,$J141,$M141,$P141,$S141,$V141,$Y141,$AB141,$AE141,$AH141),2))</f>
        <v>0</v>
      </c>
      <c r="AM141" s="46">
        <f>IF(AJ141&lt;8,0,+SMALL(($G141,$J141,$M141,$P141,$S141,$V141,$Y141,$AB141,$AE141,$AH141),3))</f>
        <v>0</v>
      </c>
      <c r="AN141" s="46">
        <f>IF(AJ141&lt;9,0,+SMALL(($G141,$J141,$M141,$P141,$S141,$V141,$Y141,$AB141,$AE141,$AH141),4))</f>
        <v>0</v>
      </c>
      <c r="AO141" s="46">
        <f>AI141-AK141-AL141-AM141-AN141</f>
        <v>48</v>
      </c>
      <c r="AP141" s="17">
        <f>RANK(AO141,$AO$6:$AO$165,0)</f>
        <v>136</v>
      </c>
    </row>
    <row r="142" spans="1:47" ht="14.4">
      <c r="B142" s="89" t="s">
        <v>418</v>
      </c>
      <c r="C142" s="33"/>
      <c r="D142" s="39" t="s">
        <v>7</v>
      </c>
      <c r="E142" s="33" t="str">
        <f>IF(VLOOKUP($B142,'S 2 H BRUT'!$B$6:$E$165,4,FALSE)="","",(VLOOKUP($B142,'S 2 H BRUT'!$B$6:$E$165,4,FALSE)))</f>
        <v/>
      </c>
      <c r="F142" s="33" t="str">
        <f>IF(VLOOKUP($B142,'S 2 H NET'!$B$6:E$165,4,FALSE)="","",(VLOOKUP($B142,'S 2 H NET'!$B$6:$E$165,4,FALSE)))</f>
        <v/>
      </c>
      <c r="G142" s="45" t="str">
        <f>IF(F142="","",SUM(E142:F142))</f>
        <v/>
      </c>
      <c r="H142" s="33" t="str">
        <f>IF(VLOOKUP($B142,'S 2 H BRUT'!$B$6:$F$165,5,FALSE)="","",(VLOOKUP($B142,'S 2 H BRUT'!$B$6:$F$165,5,FALSE)))</f>
        <v/>
      </c>
      <c r="I142" s="33" t="str">
        <f>IF(VLOOKUP($B142,'S 2 H NET'!$B$6:$F$165,5,FALSE)="","",(VLOOKUP($B142,'S 2 H NET'!$B$6:$F$165,5,FALSE)))</f>
        <v/>
      </c>
      <c r="J142" s="45" t="str">
        <f>IF(I142="","",SUM(H142:I142))</f>
        <v/>
      </c>
      <c r="K142" s="33" t="str">
        <f>IF(VLOOKUP($B142,'S 2 H BRUT'!$B$6:$G$165,6,FALSE)="","",(VLOOKUP($B142,'S 2 H BRUT'!$B$6:$G$165,6,FALSE)))</f>
        <v/>
      </c>
      <c r="L142" s="33" t="str">
        <f>IF(VLOOKUP($B142,'S 2 H NET'!$B$6:$G$165,6,FALSE)="","",(VLOOKUP($B142,'S 2 H NET'!$B$6:$G$165,6,FALSE)))</f>
        <v/>
      </c>
      <c r="M142" s="45" t="str">
        <f>IF(L142="","",SUM(K142:L142))</f>
        <v/>
      </c>
      <c r="N142" s="33">
        <f>IF(VLOOKUP($B142,'S 2 H BRUT'!$B$6:$H$165,7,FALSE)="","",(VLOOKUP($B142,'S 2 H BRUT'!$B$6:$H$165,7,FALSE)))</f>
        <v>15</v>
      </c>
      <c r="O142" s="33">
        <f>IF(VLOOKUP($B142,'S 2 H NET'!$B$6:$H$165,7,FALSE)="","",(VLOOKUP($B142,'S 2 H NET'!$B$6:$H$165,7,FALSE)))</f>
        <v>32</v>
      </c>
      <c r="P142" s="45">
        <f>IF(O142="","",SUM(N142:O142))</f>
        <v>47</v>
      </c>
      <c r="Q142" s="33" t="str">
        <f>IF(VLOOKUP($B142,'S 2 H BRUT'!$B$6:$J$165,8,FALSE)="","",(VLOOKUP($B142,'S 2 H BRUT'!$B$6:$J$165,8,FALSE)))</f>
        <v/>
      </c>
      <c r="R142" s="33" t="str">
        <f>IF(VLOOKUP($B142,'S 2 H NET'!$B$6:$J$165,8,FALSE)="","",(VLOOKUP($B142,'S 2 H NET'!$B$6:$J$165,8,FALSE)))</f>
        <v/>
      </c>
      <c r="S142" s="45" t="str">
        <f>IF(R142="","",SUM(Q142:R142))</f>
        <v/>
      </c>
      <c r="T142" s="33" t="str">
        <f>IF(VLOOKUP($B142,'S 2 H BRUT'!$B$6:$J$165,9,FALSE)="","",(VLOOKUP($B142,'S 2 H BRUT'!$B$6:$J$165,9,FALSE)))</f>
        <v/>
      </c>
      <c r="U142" s="33" t="str">
        <f>IF(VLOOKUP($B142,'S 2 H NET'!$B$6:$J$165,9,FALSE)="","",(VLOOKUP($B142,'S 2 H NET'!$B$6:$J$165,9,FALSE)))</f>
        <v/>
      </c>
      <c r="V142" s="45" t="str">
        <f>IF(U142="","",SUM(T142:U142))</f>
        <v/>
      </c>
      <c r="W142" s="33" t="str">
        <f>IF(VLOOKUP($B142,'S 2 H BRUT'!$B$6:$M$165,10,FALSE)="","",(VLOOKUP($B142,'S 2 H BRUT'!$B$6:$M$165,10,FALSE)))</f>
        <v/>
      </c>
      <c r="X142" s="33" t="str">
        <f>IF(VLOOKUP($B142,'S 2 H NET'!$B$6:$M$165,10,FALSE)="","",(VLOOKUP($B142,'S 2 H NET'!$B$6:$M$165,10,FALSE)))</f>
        <v/>
      </c>
      <c r="Y142" s="45" t="str">
        <f>IF(X142="","",SUM(W142:X142))</f>
        <v/>
      </c>
      <c r="Z142" s="33" t="str">
        <f>IF(VLOOKUP($B142,'S 2 H BRUT'!$B$6:$L$165,11,FALSE)="","",(VLOOKUP($B142,'S 2 H BRUT'!$B$6:$L$165,11,FALSE)))</f>
        <v/>
      </c>
      <c r="AA142" s="33" t="str">
        <f>IF(VLOOKUP($B142,'S 2 H NET'!$B$6:$L$165,11,FALSE)="","",(VLOOKUP($B142,'S 2 H NET'!$B$6:$L$165,11,FALSE)))</f>
        <v/>
      </c>
      <c r="AB142" s="45" t="str">
        <f>IF(AA142="","",SUM(Z142:AA142))</f>
        <v/>
      </c>
      <c r="AC142" s="33" t="str">
        <f>IF(VLOOKUP($B142,'S 2 H BRUT'!$B$6:$M$165,12,FALSE)="","",(VLOOKUP($B142,'S 2 H BRUT'!$B$6:$M$165,12,FALSE)))</f>
        <v/>
      </c>
      <c r="AD142" s="33" t="str">
        <f>IF(VLOOKUP($B142,'S 2 H NET'!$B$6:$M$165,12,FALSE)="","",(VLOOKUP($B142,'S 2 H NET'!$B$6:$M$165,12,FALSE)))</f>
        <v/>
      </c>
      <c r="AE142" s="45" t="str">
        <f>IF(AD142="","",SUM(AC142:AD142))</f>
        <v/>
      </c>
      <c r="AF142" s="33" t="str">
        <f>IF(VLOOKUP($B142,'S 2 H BRUT'!$B$6:$N$165,13,FALSE)="","",(VLOOKUP($B142,'S 2 H BRUT'!$B$6:$N$165,13,FALSE)))</f>
        <v/>
      </c>
      <c r="AG142" s="33" t="str">
        <f>IF(VLOOKUP($B142,'S 2 H NET'!$B$6:$N$165,13,FALSE)="","",(VLOOKUP($B142,'S 2 H NET'!$B$6:$N$165,13,FALSE)))</f>
        <v/>
      </c>
      <c r="AH142" s="45" t="str">
        <f>IF(AG142="","",SUM(AF142:AG142))</f>
        <v/>
      </c>
      <c r="AI142" s="45">
        <f>SUM(G142,J142,M142,P142,S142,V142,Y142,AB142,AE142,AH142)</f>
        <v>47</v>
      </c>
      <c r="AJ142" s="46">
        <f>+COUNT(G142,J142,M142,P142,S142,V142,Y142,AB142,AE142,AH142)</f>
        <v>1</v>
      </c>
      <c r="AK142" s="46">
        <f>IF(AJ142&lt;6,0,+SMALL(($G142,$J142,$M142,$P142,$S142,$V142,$Y142,$AB142,$AE142,$AH142),1))</f>
        <v>0</v>
      </c>
      <c r="AL142" s="46">
        <f>IF(AJ142&lt;7,0,+SMALL(($G142,$J142,$M142,$P142,$S142,$V142,$Y142,$AB142,$AE142,$AH142),2))</f>
        <v>0</v>
      </c>
      <c r="AM142" s="46">
        <f>IF(AJ142&lt;8,0,+SMALL(($G142,$J142,$M142,$P142,$S142,$V142,$Y142,$AB142,$AE142,$AH142),3))</f>
        <v>0</v>
      </c>
      <c r="AN142" s="46">
        <f>IF(AJ142&lt;9,0,+SMALL(($G142,$J142,$M142,$P142,$S142,$V142,$Y142,$AB142,$AE142,$AH142),4))</f>
        <v>0</v>
      </c>
      <c r="AO142" s="46">
        <f>AI142-AK142-AL142-AM142-AN142</f>
        <v>47</v>
      </c>
      <c r="AP142" s="17">
        <f>RANK(AO142,$AO$6:$AO$165,0)</f>
        <v>137</v>
      </c>
    </row>
    <row r="143" spans="1:47" ht="14.4">
      <c r="B143" s="89" t="s">
        <v>375</v>
      </c>
      <c r="C143" s="33"/>
      <c r="D143" s="57" t="s">
        <v>79</v>
      </c>
      <c r="E143" s="33" t="str">
        <f>IF(VLOOKUP($B143,'S 2 H BRUT'!$B$6:$E$165,4,FALSE)="","",(VLOOKUP($B143,'S 2 H BRUT'!$B$6:$E$165,4,FALSE)))</f>
        <v/>
      </c>
      <c r="F143" s="33" t="str">
        <f>IF(VLOOKUP($B143,'S 2 H NET'!$B$6:E$165,4,FALSE)="","",(VLOOKUP($B143,'S 2 H NET'!$B$6:$E$165,4,FALSE)))</f>
        <v/>
      </c>
      <c r="G143" s="45" t="str">
        <f>IF(F143="","",SUM(E143:F143))</f>
        <v/>
      </c>
      <c r="H143" s="33" t="str">
        <f>IF(VLOOKUP($B143,'S 2 H BRUT'!$B$6:$F$165,5,FALSE)="","",(VLOOKUP($B143,'S 2 H BRUT'!$B$6:$F$165,5,FALSE)))</f>
        <v/>
      </c>
      <c r="I143" s="33" t="str">
        <f>IF(VLOOKUP($B143,'S 2 H NET'!$B$6:$F$165,5,FALSE)="","",(VLOOKUP($B143,'S 2 H NET'!$B$6:$F$165,5,FALSE)))</f>
        <v/>
      </c>
      <c r="J143" s="45" t="str">
        <f>IF(I143="","",SUM(H143:I143))</f>
        <v/>
      </c>
      <c r="K143" s="33" t="str">
        <f>IF(VLOOKUP($B143,'S 2 H BRUT'!$B$6:$G$165,6,FALSE)="","",(VLOOKUP($B143,'S 2 H BRUT'!$B$6:$G$165,6,FALSE)))</f>
        <v/>
      </c>
      <c r="L143" s="33" t="str">
        <f>IF(VLOOKUP($B143,'S 2 H NET'!$B$6:$G$165,6,FALSE)="","",(VLOOKUP($B143,'S 2 H NET'!$B$6:$G$165,6,FALSE)))</f>
        <v/>
      </c>
      <c r="M143" s="45" t="str">
        <f>IF(L143="","",SUM(K143:L143))</f>
        <v/>
      </c>
      <c r="N143" s="33" t="str">
        <f>IF(VLOOKUP($B143,'S 2 H BRUT'!$B$6:$H$165,7,FALSE)="","",(VLOOKUP($B143,'S 2 H BRUT'!$B$6:$H$165,7,FALSE)))</f>
        <v/>
      </c>
      <c r="O143" s="33" t="str">
        <f>IF(VLOOKUP($B143,'S 2 H NET'!$B$6:$H$165,7,FALSE)="","",(VLOOKUP($B143,'S 2 H NET'!$B$6:$H$165,7,FALSE)))</f>
        <v/>
      </c>
      <c r="P143" s="45" t="str">
        <f>IF(O143="","",SUM(N143:O143))</f>
        <v/>
      </c>
      <c r="Q143" s="33" t="str">
        <f>IF(VLOOKUP($B143,'S 2 H BRUT'!$B$6:$J$165,8,FALSE)="","",(VLOOKUP($B143,'S 2 H BRUT'!$B$6:$J$165,8,FALSE)))</f>
        <v/>
      </c>
      <c r="R143" s="33" t="str">
        <f>IF(VLOOKUP($B143,'S 2 H NET'!$B$6:$J$165,8,FALSE)="","",(VLOOKUP($B143,'S 2 H NET'!$B$6:$J$165,8,FALSE)))</f>
        <v/>
      </c>
      <c r="S143" s="45" t="str">
        <f>IF(R143="","",SUM(Q143:R143))</f>
        <v/>
      </c>
      <c r="T143" s="33">
        <f>IF(VLOOKUP($B143,'S 2 H BRUT'!$B$6:$J$165,9,FALSE)="","",(VLOOKUP($B143,'S 2 H BRUT'!$B$6:$J$165,9,FALSE)))</f>
        <v>8</v>
      </c>
      <c r="U143" s="33">
        <f>IF(VLOOKUP($B143,'S 2 H NET'!$B$6:$J$165,9,FALSE)="","",(VLOOKUP($B143,'S 2 H NET'!$B$6:$J$165,9,FALSE)))</f>
        <v>37</v>
      </c>
      <c r="V143" s="45">
        <f>IF(U143="","",SUM(T143:U143))</f>
        <v>45</v>
      </c>
      <c r="W143" s="33" t="str">
        <f>IF(VLOOKUP($B143,'S 2 H BRUT'!$B$6:$M$165,10,FALSE)="","",(VLOOKUP($B143,'S 2 H BRUT'!$B$6:$M$165,10,FALSE)))</f>
        <v/>
      </c>
      <c r="X143" s="33" t="str">
        <f>IF(VLOOKUP($B143,'S 2 H NET'!$B$6:$M$165,10,FALSE)="","",(VLOOKUP($B143,'S 2 H NET'!$B$6:$M$165,10,FALSE)))</f>
        <v/>
      </c>
      <c r="Y143" s="45" t="str">
        <f>IF(X143="","",SUM(W143:X143))</f>
        <v/>
      </c>
      <c r="Z143" s="33" t="str">
        <f>IF(VLOOKUP($B143,'S 2 H BRUT'!$B$6:$L$165,11,FALSE)="","",(VLOOKUP($B143,'S 2 H BRUT'!$B$6:$L$165,11,FALSE)))</f>
        <v/>
      </c>
      <c r="AA143" s="33" t="str">
        <f>IF(VLOOKUP($B143,'S 2 H NET'!$B$6:$L$165,11,FALSE)="","",(VLOOKUP($B143,'S 2 H NET'!$B$6:$L$165,11,FALSE)))</f>
        <v/>
      </c>
      <c r="AB143" s="45" t="str">
        <f>IF(AA143="","",SUM(Z143:AA143))</f>
        <v/>
      </c>
      <c r="AC143" s="33" t="str">
        <f>IF(VLOOKUP($B143,'S 2 H BRUT'!$B$6:$M$165,12,FALSE)="","",(VLOOKUP($B143,'S 2 H BRUT'!$B$6:$M$165,12,FALSE)))</f>
        <v/>
      </c>
      <c r="AD143" s="33" t="str">
        <f>IF(VLOOKUP($B143,'S 2 H NET'!$B$6:$M$165,12,FALSE)="","",(VLOOKUP($B143,'S 2 H NET'!$B$6:$M$165,12,FALSE)))</f>
        <v/>
      </c>
      <c r="AE143" s="45" t="str">
        <f>IF(AD143="","",SUM(AC143:AD143))</f>
        <v/>
      </c>
      <c r="AF143" s="33" t="str">
        <f>IF(VLOOKUP($B143,'S 2 H BRUT'!$B$6:$N$165,13,FALSE)="","",(VLOOKUP($B143,'S 2 H BRUT'!$B$6:$N$165,13,FALSE)))</f>
        <v/>
      </c>
      <c r="AG143" s="33" t="str">
        <f>IF(VLOOKUP($B143,'S 2 H NET'!$B$6:$N$165,13,FALSE)="","",(VLOOKUP($B143,'S 2 H NET'!$B$6:$N$165,13,FALSE)))</f>
        <v/>
      </c>
      <c r="AH143" s="45" t="str">
        <f>IF(AG143="","",SUM(AF143:AG143))</f>
        <v/>
      </c>
      <c r="AI143" s="45">
        <f>SUM(G143,J143,M143,P143,S143,V143,Y143,AB143,AE143,AH143)</f>
        <v>45</v>
      </c>
      <c r="AJ143" s="46">
        <f>+COUNT(G143,J143,M143,P143,S143,V143,Y143,AB143,AE143,AH143)</f>
        <v>1</v>
      </c>
      <c r="AK143" s="46">
        <f>IF(AJ143&lt;6,0,+SMALL(($G143,$J143,$M143,$P143,$S143,$V143,$Y143,$AB143,$AE143,$AH143),1))</f>
        <v>0</v>
      </c>
      <c r="AL143" s="46">
        <f>IF(AJ143&lt;7,0,+SMALL(($G143,$J143,$M143,$P143,$S143,$V143,$Y143,$AB143,$AE143,$AH143),2))</f>
        <v>0</v>
      </c>
      <c r="AM143" s="46">
        <f>IF(AJ143&lt;8,0,+SMALL(($G143,$J143,$M143,$P143,$S143,$V143,$Y143,$AB143,$AE143,$AH143),3))</f>
        <v>0</v>
      </c>
      <c r="AN143" s="46">
        <f>IF(AJ143&lt;9,0,+SMALL(($G143,$J143,$M143,$P143,$S143,$V143,$Y143,$AB143,$AE143,$AH143),4))</f>
        <v>0</v>
      </c>
      <c r="AO143" s="46">
        <f>AI143-AK143-AL143-AM143-AN143</f>
        <v>45</v>
      </c>
      <c r="AP143" s="17">
        <f>RANK(AO143,$AO$6:$AO$165,0)</f>
        <v>138</v>
      </c>
    </row>
    <row r="144" spans="1:47" ht="14.4">
      <c r="B144" s="89" t="s">
        <v>97</v>
      </c>
      <c r="C144" s="33"/>
      <c r="D144" s="40" t="s">
        <v>18</v>
      </c>
      <c r="E144" s="33" t="str">
        <f>IF(VLOOKUP($B144,'S 2 H BRUT'!$B$6:$E$165,4,FALSE)="","",(VLOOKUP($B144,'S 2 H BRUT'!$B$6:$E$165,4,FALSE)))</f>
        <v/>
      </c>
      <c r="F144" s="33" t="str">
        <f>IF(VLOOKUP($B144,'S 2 H NET'!$B$6:E$165,4,FALSE)="","",(VLOOKUP($B144,'S 2 H NET'!$B$6:$E$165,4,FALSE)))</f>
        <v/>
      </c>
      <c r="G144" s="45" t="str">
        <f>IF(F144="","",SUM(E144:F144))</f>
        <v/>
      </c>
      <c r="H144" s="33">
        <f>IF(VLOOKUP($B144,'S 2 H BRUT'!$B$6:$F$165,5,FALSE)="","",(VLOOKUP($B144,'S 2 H BRUT'!$B$6:$F$165,5,FALSE)))</f>
        <v>12</v>
      </c>
      <c r="I144" s="33">
        <f>IF(VLOOKUP($B144,'S 2 H NET'!$B$6:$F$165,5,FALSE)="","",(VLOOKUP($B144,'S 2 H NET'!$B$6:$F$165,5,FALSE)))</f>
        <v>33</v>
      </c>
      <c r="J144" s="45">
        <f>IF(I144="","",SUM(H144:I144))</f>
        <v>45</v>
      </c>
      <c r="K144" s="33" t="str">
        <f>IF(VLOOKUP($B144,'S 2 H BRUT'!$B$6:$G$165,6,FALSE)="","",(VLOOKUP($B144,'S 2 H BRUT'!$B$6:$G$165,6,FALSE)))</f>
        <v/>
      </c>
      <c r="L144" s="33" t="str">
        <f>IF(VLOOKUP($B144,'S 2 H NET'!$B$6:$G$165,6,FALSE)="","",(VLOOKUP($B144,'S 2 H NET'!$B$6:$G$165,6,FALSE)))</f>
        <v/>
      </c>
      <c r="M144" s="45" t="str">
        <f>IF(L144="","",SUM(K144:L144))</f>
        <v/>
      </c>
      <c r="N144" s="33" t="str">
        <f>IF(VLOOKUP($B144,'S 2 H BRUT'!$B$6:$H$165,7,FALSE)="","",(VLOOKUP($B144,'S 2 H BRUT'!$B$6:$H$165,7,FALSE)))</f>
        <v/>
      </c>
      <c r="O144" s="33" t="str">
        <f>IF(VLOOKUP($B144,'S 2 H NET'!$B$6:$H$165,7,FALSE)="","",(VLOOKUP($B144,'S 2 H NET'!$B$6:$H$165,7,FALSE)))</f>
        <v/>
      </c>
      <c r="P144" s="45" t="str">
        <f>IF(O144="","",SUM(N144:O144))</f>
        <v/>
      </c>
      <c r="Q144" s="33" t="str">
        <f>IF(VLOOKUP($B144,'S 2 H BRUT'!$B$6:$J$165,8,FALSE)="","",(VLOOKUP($B144,'S 2 H BRUT'!$B$6:$J$165,8,FALSE)))</f>
        <v/>
      </c>
      <c r="R144" s="33" t="str">
        <f>IF(VLOOKUP($B144,'S 2 H NET'!$B$6:$J$165,8,FALSE)="","",(VLOOKUP($B144,'S 2 H NET'!$B$6:$J$165,8,FALSE)))</f>
        <v/>
      </c>
      <c r="S144" s="45" t="str">
        <f>IF(R144="","",SUM(Q144:R144))</f>
        <v/>
      </c>
      <c r="T144" s="33" t="str">
        <f>IF(VLOOKUP($B144,'S 2 H BRUT'!$B$6:$J$165,9,FALSE)="","",(VLOOKUP($B144,'S 2 H BRUT'!$B$6:$J$165,9,FALSE)))</f>
        <v/>
      </c>
      <c r="U144" s="33" t="str">
        <f>IF(VLOOKUP($B144,'S 2 H NET'!$B$6:$J$165,9,FALSE)="","",(VLOOKUP($B144,'S 2 H NET'!$B$6:$J$165,9,FALSE)))</f>
        <v/>
      </c>
      <c r="V144" s="45" t="str">
        <f>IF(U144="","",SUM(T144:U144))</f>
        <v/>
      </c>
      <c r="W144" s="33" t="str">
        <f>IF(VLOOKUP($B144,'S 2 H BRUT'!$B$6:$M$165,10,FALSE)="","",(VLOOKUP($B144,'S 2 H BRUT'!$B$6:$M$165,10,FALSE)))</f>
        <v/>
      </c>
      <c r="X144" s="33" t="str">
        <f>IF(VLOOKUP($B144,'S 2 H NET'!$B$6:$M$165,10,FALSE)="","",(VLOOKUP($B144,'S 2 H NET'!$B$6:$M$165,10,FALSE)))</f>
        <v/>
      </c>
      <c r="Y144" s="45" t="str">
        <f>IF(X144="","",SUM(W144:X144))</f>
        <v/>
      </c>
      <c r="Z144" s="33" t="str">
        <f>IF(VLOOKUP($B144,'S 2 H BRUT'!$B$6:$L$165,11,FALSE)="","",(VLOOKUP($B144,'S 2 H BRUT'!$B$6:$L$165,11,FALSE)))</f>
        <v/>
      </c>
      <c r="AA144" s="33" t="str">
        <f>IF(VLOOKUP($B144,'S 2 H NET'!$B$6:$L$165,11,FALSE)="","",(VLOOKUP($B144,'S 2 H NET'!$B$6:$L$165,11,FALSE)))</f>
        <v/>
      </c>
      <c r="AB144" s="45" t="str">
        <f>IF(AA144="","",SUM(Z144:AA144))</f>
        <v/>
      </c>
      <c r="AC144" s="33" t="str">
        <f>IF(VLOOKUP($B144,'S 2 H BRUT'!$B$6:$M$165,12,FALSE)="","",(VLOOKUP($B144,'S 2 H BRUT'!$B$6:$M$165,12,FALSE)))</f>
        <v/>
      </c>
      <c r="AD144" s="33" t="str">
        <f>IF(VLOOKUP($B144,'S 2 H NET'!$B$6:$M$165,12,FALSE)="","",(VLOOKUP($B144,'S 2 H NET'!$B$6:$M$165,12,FALSE)))</f>
        <v/>
      </c>
      <c r="AE144" s="45" t="str">
        <f>IF(AD144="","",SUM(AC144:AD144))</f>
        <v/>
      </c>
      <c r="AF144" s="33" t="str">
        <f>IF(VLOOKUP($B144,'S 2 H BRUT'!$B$6:$N$165,13,FALSE)="","",(VLOOKUP($B144,'S 2 H BRUT'!$B$6:$N$165,13,FALSE)))</f>
        <v/>
      </c>
      <c r="AG144" s="33" t="str">
        <f>IF(VLOOKUP($B144,'S 2 H NET'!$B$6:$N$165,13,FALSE)="","",(VLOOKUP($B144,'S 2 H NET'!$B$6:$N$165,13,FALSE)))</f>
        <v/>
      </c>
      <c r="AH144" s="45" t="str">
        <f>IF(AG144="","",SUM(AF144:AG144))</f>
        <v/>
      </c>
      <c r="AI144" s="45">
        <f>SUM(G144,J144,M144,P144,S144,V144,Y144,AB144,AE144,AH144)</f>
        <v>45</v>
      </c>
      <c r="AJ144" s="46">
        <f>+COUNT(G144,J144,M144,P144,S144,V144,Y144,AB144,AE144,AH144)</f>
        <v>1</v>
      </c>
      <c r="AK144" s="46">
        <f>IF(AJ144&lt;6,0,+SMALL(($G144,$J144,$M144,$P144,$S144,$V144,$Y144,$AB144,$AE144,$AH144),1))</f>
        <v>0</v>
      </c>
      <c r="AL144" s="46">
        <f>IF(AJ144&lt;7,0,+SMALL(($G144,$J144,$M144,$P144,$S144,$V144,$Y144,$AB144,$AE144,$AH144),2))</f>
        <v>0</v>
      </c>
      <c r="AM144" s="46">
        <f>IF(AJ144&lt;8,0,+SMALL(($G144,$J144,$M144,$P144,$S144,$V144,$Y144,$AB144,$AE144,$AH144),3))</f>
        <v>0</v>
      </c>
      <c r="AN144" s="46">
        <f>IF(AJ144&lt;9,0,+SMALL(($G144,$J144,$M144,$P144,$S144,$V144,$Y144,$AB144,$AE144,$AH144),4))</f>
        <v>0</v>
      </c>
      <c r="AO144" s="46">
        <f>AI144-AK144-AL144-AM144-AN144</f>
        <v>45</v>
      </c>
      <c r="AP144" s="17">
        <f>RANK(AO144,$AO$6:$AO$165,0)</f>
        <v>138</v>
      </c>
    </row>
    <row r="145" spans="2:42" ht="14.4">
      <c r="B145" s="89" t="s">
        <v>412</v>
      </c>
      <c r="C145" s="33"/>
      <c r="D145" s="62" t="s">
        <v>14</v>
      </c>
      <c r="E145" s="33">
        <f>IF(VLOOKUP($B145,'S 2 H BRUT'!$B$6:$E$165,4,FALSE)="","",(VLOOKUP($B145,'S 2 H BRUT'!$B$6:$E$165,4,FALSE)))</f>
        <v>10</v>
      </c>
      <c r="F145" s="33">
        <f>IF(VLOOKUP($B145,'S 2 H NET'!$B$6:E$165,4,FALSE)="","",(VLOOKUP($B145,'S 2 H NET'!$B$6:$E$165,4,FALSE)))</f>
        <v>34</v>
      </c>
      <c r="G145" s="45">
        <f>IF(F145="","",SUM(E145:F145))</f>
        <v>44</v>
      </c>
      <c r="H145" s="33" t="str">
        <f>IF(VLOOKUP($B145,'S 2 H BRUT'!$B$6:$F$165,5,FALSE)="","",(VLOOKUP($B145,'S 2 H BRUT'!$B$6:$F$165,5,FALSE)))</f>
        <v/>
      </c>
      <c r="I145" s="33" t="str">
        <f>IF(VLOOKUP($B145,'S 2 H NET'!$B$6:$F$165,5,FALSE)="","",(VLOOKUP($B145,'S 2 H NET'!$B$6:$F$165,5,FALSE)))</f>
        <v/>
      </c>
      <c r="J145" s="45" t="str">
        <f>IF(I145="","",SUM(H145:I145))</f>
        <v/>
      </c>
      <c r="K145" s="33" t="str">
        <f>IF(VLOOKUP($B145,'S 2 H BRUT'!$B$6:$G$165,6,FALSE)="","",(VLOOKUP($B145,'S 2 H BRUT'!$B$6:$G$165,6,FALSE)))</f>
        <v/>
      </c>
      <c r="L145" s="33" t="str">
        <f>IF(VLOOKUP($B145,'S 2 H NET'!$B$6:$G$165,6,FALSE)="","",(VLOOKUP($B145,'S 2 H NET'!$B$6:$G$165,6,FALSE)))</f>
        <v/>
      </c>
      <c r="M145" s="45" t="str">
        <f>IF(L145="","",SUM(K145:L145))</f>
        <v/>
      </c>
      <c r="N145" s="33" t="str">
        <f>IF(VLOOKUP($B145,'S 2 H BRUT'!$B$6:$H$165,7,FALSE)="","",(VLOOKUP($B145,'S 2 H BRUT'!$B$6:$H$165,7,FALSE)))</f>
        <v/>
      </c>
      <c r="O145" s="33" t="str">
        <f>IF(VLOOKUP($B145,'S 2 H NET'!$B$6:$H$165,7,FALSE)="","",(VLOOKUP($B145,'S 2 H NET'!$B$6:$H$165,7,FALSE)))</f>
        <v/>
      </c>
      <c r="P145" s="45" t="str">
        <f>IF(O145="","",SUM(N145:O145))</f>
        <v/>
      </c>
      <c r="Q145" s="33" t="str">
        <f>IF(VLOOKUP($B145,'S 2 H BRUT'!$B$6:$J$165,8,FALSE)="","",(VLOOKUP($B145,'S 2 H BRUT'!$B$6:$J$165,8,FALSE)))</f>
        <v/>
      </c>
      <c r="R145" s="33" t="str">
        <f>IF(VLOOKUP($B145,'S 2 H NET'!$B$6:$J$165,8,FALSE)="","",(VLOOKUP($B145,'S 2 H NET'!$B$6:$J$165,8,FALSE)))</f>
        <v/>
      </c>
      <c r="S145" s="45" t="str">
        <f>IF(R145="","",SUM(Q145:R145))</f>
        <v/>
      </c>
      <c r="T145" s="33" t="str">
        <f>IF(VLOOKUP($B145,'S 2 H BRUT'!$B$6:$J$165,9,FALSE)="","",(VLOOKUP($B145,'S 2 H BRUT'!$B$6:$J$165,9,FALSE)))</f>
        <v/>
      </c>
      <c r="U145" s="33" t="str">
        <f>IF(VLOOKUP($B145,'S 2 H NET'!$B$6:$J$165,9,FALSE)="","",(VLOOKUP($B145,'S 2 H NET'!$B$6:$J$165,9,FALSE)))</f>
        <v/>
      </c>
      <c r="V145" s="45" t="str">
        <f>IF(U145="","",SUM(T145:U145))</f>
        <v/>
      </c>
      <c r="W145" s="33" t="str">
        <f>IF(VLOOKUP($B145,'S 2 H BRUT'!$B$6:$M$165,10,FALSE)="","",(VLOOKUP($B145,'S 2 H BRUT'!$B$6:$M$165,10,FALSE)))</f>
        <v/>
      </c>
      <c r="X145" s="33" t="str">
        <f>IF(VLOOKUP($B145,'S 2 H NET'!$B$6:$M$165,10,FALSE)="","",(VLOOKUP($B145,'S 2 H NET'!$B$6:$M$165,10,FALSE)))</f>
        <v/>
      </c>
      <c r="Y145" s="45" t="str">
        <f>IF(X145="","",SUM(W145:X145))</f>
        <v/>
      </c>
      <c r="Z145" s="33" t="str">
        <f>IF(VLOOKUP($B145,'S 2 H BRUT'!$B$6:$L$165,11,FALSE)="","",(VLOOKUP($B145,'S 2 H BRUT'!$B$6:$L$165,11,FALSE)))</f>
        <v/>
      </c>
      <c r="AA145" s="33" t="str">
        <f>IF(VLOOKUP($B145,'S 2 H NET'!$B$6:$L$165,11,FALSE)="","",(VLOOKUP($B145,'S 2 H NET'!$B$6:$L$165,11,FALSE)))</f>
        <v/>
      </c>
      <c r="AB145" s="45" t="str">
        <f>IF(AA145="","",SUM(Z145:AA145))</f>
        <v/>
      </c>
      <c r="AC145" s="33" t="str">
        <f>IF(VLOOKUP($B145,'S 2 H BRUT'!$B$6:$M$165,12,FALSE)="","",(VLOOKUP($B145,'S 2 H BRUT'!$B$6:$M$165,12,FALSE)))</f>
        <v/>
      </c>
      <c r="AD145" s="33" t="str">
        <f>IF(VLOOKUP($B145,'S 2 H NET'!$B$6:$M$165,12,FALSE)="","",(VLOOKUP($B145,'S 2 H NET'!$B$6:$M$165,12,FALSE)))</f>
        <v/>
      </c>
      <c r="AE145" s="45" t="str">
        <f>IF(AD145="","",SUM(AC145:AD145))</f>
        <v/>
      </c>
      <c r="AF145" s="33" t="str">
        <f>IF(VLOOKUP($B145,'S 2 H BRUT'!$B$6:$N$165,13,FALSE)="","",(VLOOKUP($B145,'S 2 H BRUT'!$B$6:$N$165,13,FALSE)))</f>
        <v/>
      </c>
      <c r="AG145" s="33" t="str">
        <f>IF(VLOOKUP($B145,'S 2 H NET'!$B$6:$N$165,13,FALSE)="","",(VLOOKUP($B145,'S 2 H NET'!$B$6:$N$165,13,FALSE)))</f>
        <v/>
      </c>
      <c r="AH145" s="45" t="str">
        <f>IF(AG145="","",SUM(AF145:AG145))</f>
        <v/>
      </c>
      <c r="AI145" s="45">
        <f>SUM(G145,J145,M145,P145,S145,V145,Y145,AB145,AE145,AH145)</f>
        <v>44</v>
      </c>
      <c r="AJ145" s="46">
        <f>+COUNT(G145,J145,M145,P145,S145,V145,Y145,AB145,AE145,AH145)</f>
        <v>1</v>
      </c>
      <c r="AK145" s="46">
        <f>IF(AJ145&lt;6,0,+SMALL(($G145,$J145,$M145,$P145,$S145,$V145,$Y145,$AB145,$AE145,$AH145),1))</f>
        <v>0</v>
      </c>
      <c r="AL145" s="46">
        <f>IF(AJ145&lt;7,0,+SMALL(($G145,$J145,$M145,$P145,$S145,$V145,$Y145,$AB145,$AE145,$AH145),2))</f>
        <v>0</v>
      </c>
      <c r="AM145" s="46">
        <f>IF(AJ145&lt;8,0,+SMALL(($G145,$J145,$M145,$P145,$S145,$V145,$Y145,$AB145,$AE145,$AH145),3))</f>
        <v>0</v>
      </c>
      <c r="AN145" s="46">
        <f>IF(AJ145&lt;9,0,+SMALL(($G145,$J145,$M145,$P145,$S145,$V145,$Y145,$AB145,$AE145,$AH145),4))</f>
        <v>0</v>
      </c>
      <c r="AO145" s="46">
        <f>AI145-AK145-AL145-AM145-AN145</f>
        <v>44</v>
      </c>
      <c r="AP145" s="17">
        <f>RANK(AO145,$AO$6:$AO$165,0)</f>
        <v>140</v>
      </c>
    </row>
    <row r="146" spans="2:42" ht="14.4">
      <c r="B146" s="89" t="s">
        <v>271</v>
      </c>
      <c r="C146" s="33"/>
      <c r="D146" s="41" t="s">
        <v>35</v>
      </c>
      <c r="E146" s="33" t="str">
        <f>IF(VLOOKUP($B146,'S 2 H BRUT'!$B$6:$E$165,4,FALSE)="","",(VLOOKUP($B146,'S 2 H BRUT'!$B$6:$E$165,4,FALSE)))</f>
        <v/>
      </c>
      <c r="F146" s="33" t="str">
        <f>IF(VLOOKUP($B146,'S 2 H NET'!$B$6:E$165,4,FALSE)="","",(VLOOKUP($B146,'S 2 H NET'!$B$6:$E$165,4,FALSE)))</f>
        <v/>
      </c>
      <c r="G146" s="45" t="str">
        <f>IF(F146="","",SUM(E146:F146))</f>
        <v/>
      </c>
      <c r="H146" s="33" t="str">
        <f>IF(VLOOKUP($B146,'S 2 H BRUT'!$B$6:$F$165,5,FALSE)="","",(VLOOKUP($B146,'S 2 H BRUT'!$B$6:$F$165,5,FALSE)))</f>
        <v/>
      </c>
      <c r="I146" s="33" t="str">
        <f>IF(VLOOKUP($B146,'S 2 H NET'!$B$6:$F$165,5,FALSE)="","",(VLOOKUP($B146,'S 2 H NET'!$B$6:$F$165,5,FALSE)))</f>
        <v/>
      </c>
      <c r="J146" s="45" t="str">
        <f>IF(I146="","",SUM(H146:I146))</f>
        <v/>
      </c>
      <c r="K146" s="33" t="str">
        <f>IF(VLOOKUP($B146,'S 2 H BRUT'!$B$6:$G$165,6,FALSE)="","",(VLOOKUP($B146,'S 2 H BRUT'!$B$6:$G$165,6,FALSE)))</f>
        <v/>
      </c>
      <c r="L146" s="33" t="str">
        <f>IF(VLOOKUP($B146,'S 2 H NET'!$B$6:$G$165,6,FALSE)="","",(VLOOKUP($B146,'S 2 H NET'!$B$6:$G$165,6,FALSE)))</f>
        <v/>
      </c>
      <c r="M146" s="45" t="str">
        <f>IF(L146="","",SUM(K146:L146))</f>
        <v/>
      </c>
      <c r="N146" s="33">
        <f>IF(VLOOKUP($B146,'S 2 H BRUT'!$B$6:$H$165,7,FALSE)="","",(VLOOKUP($B146,'S 2 H BRUT'!$B$6:$H$165,7,FALSE)))</f>
        <v>15</v>
      </c>
      <c r="O146" s="33">
        <f>IF(VLOOKUP($B146,'S 2 H NET'!$B$6:$H$165,7,FALSE)="","",(VLOOKUP($B146,'S 2 H NET'!$B$6:$H$165,7,FALSE)))</f>
        <v>29</v>
      </c>
      <c r="P146" s="45">
        <f>IF(O146="","",SUM(N146:O146))</f>
        <v>44</v>
      </c>
      <c r="Q146" s="33" t="str">
        <f>IF(VLOOKUP($B146,'S 2 H BRUT'!$B$6:$J$165,8,FALSE)="","",(VLOOKUP($B146,'S 2 H BRUT'!$B$6:$J$165,8,FALSE)))</f>
        <v/>
      </c>
      <c r="R146" s="33" t="str">
        <f>IF(VLOOKUP($B146,'S 2 H NET'!$B$6:$J$165,8,FALSE)="","",(VLOOKUP($B146,'S 2 H NET'!$B$6:$J$165,8,FALSE)))</f>
        <v/>
      </c>
      <c r="S146" s="45" t="str">
        <f>IF(R146="","",SUM(Q146:R146))</f>
        <v/>
      </c>
      <c r="T146" s="33" t="str">
        <f>IF(VLOOKUP($B146,'S 2 H BRUT'!$B$6:$J$165,9,FALSE)="","",(VLOOKUP($B146,'S 2 H BRUT'!$B$6:$J$165,9,FALSE)))</f>
        <v/>
      </c>
      <c r="U146" s="33" t="str">
        <f>IF(VLOOKUP($B146,'S 2 H NET'!$B$6:$J$165,9,FALSE)="","",(VLOOKUP($B146,'S 2 H NET'!$B$6:$J$165,9,FALSE)))</f>
        <v/>
      </c>
      <c r="V146" s="45" t="str">
        <f>IF(U146="","",SUM(T146:U146))</f>
        <v/>
      </c>
      <c r="W146" s="33" t="str">
        <f>IF(VLOOKUP($B146,'S 2 H BRUT'!$B$6:$M$165,10,FALSE)="","",(VLOOKUP($B146,'S 2 H BRUT'!$B$6:$M$165,10,FALSE)))</f>
        <v/>
      </c>
      <c r="X146" s="33" t="str">
        <f>IF(VLOOKUP($B146,'S 2 H NET'!$B$6:$M$165,10,FALSE)="","",(VLOOKUP($B146,'S 2 H NET'!$B$6:$M$165,10,FALSE)))</f>
        <v/>
      </c>
      <c r="Y146" s="45" t="str">
        <f>IF(X146="","",SUM(W146:X146))</f>
        <v/>
      </c>
      <c r="Z146" s="33" t="str">
        <f>IF(VLOOKUP($B146,'S 2 H BRUT'!$B$6:$L$165,11,FALSE)="","",(VLOOKUP($B146,'S 2 H BRUT'!$B$6:$L$165,11,FALSE)))</f>
        <v/>
      </c>
      <c r="AA146" s="33" t="str">
        <f>IF(VLOOKUP($B146,'S 2 H NET'!$B$6:$L$165,11,FALSE)="","",(VLOOKUP($B146,'S 2 H NET'!$B$6:$L$165,11,FALSE)))</f>
        <v/>
      </c>
      <c r="AB146" s="45" t="str">
        <f>IF(AA146="","",SUM(Z146:AA146))</f>
        <v/>
      </c>
      <c r="AC146" s="33" t="str">
        <f>IF(VLOOKUP($B146,'S 2 H BRUT'!$B$6:$M$165,12,FALSE)="","",(VLOOKUP($B146,'S 2 H BRUT'!$B$6:$M$165,12,FALSE)))</f>
        <v/>
      </c>
      <c r="AD146" s="33" t="str">
        <f>IF(VLOOKUP($B146,'S 2 H NET'!$B$6:$M$165,12,FALSE)="","",(VLOOKUP($B146,'S 2 H NET'!$B$6:$M$165,12,FALSE)))</f>
        <v/>
      </c>
      <c r="AE146" s="45" t="str">
        <f>IF(AD146="","",SUM(AC146:AD146))</f>
        <v/>
      </c>
      <c r="AF146" s="33" t="str">
        <f>IF(VLOOKUP($B146,'S 2 H BRUT'!$B$6:$N$165,13,FALSE)="","",(VLOOKUP($B146,'S 2 H BRUT'!$B$6:$N$165,13,FALSE)))</f>
        <v/>
      </c>
      <c r="AG146" s="33" t="str">
        <f>IF(VLOOKUP($B146,'S 2 H NET'!$B$6:$N$165,13,FALSE)="","",(VLOOKUP($B146,'S 2 H NET'!$B$6:$N$165,13,FALSE)))</f>
        <v/>
      </c>
      <c r="AH146" s="45" t="str">
        <f>IF(AG146="","",SUM(AF146:AG146))</f>
        <v/>
      </c>
      <c r="AI146" s="45">
        <f>SUM(G146,J146,M146,P146,S146,V146,Y146,AB146,AE146,AH146)</f>
        <v>44</v>
      </c>
      <c r="AJ146" s="46">
        <f>+COUNT(G146,J146,M146,P146,S146,V146,Y146,AB146,AE146,AH146)</f>
        <v>1</v>
      </c>
      <c r="AK146" s="46">
        <f>IF(AJ146&lt;6,0,+SMALL(($G146,$J146,$M146,$P146,$S146,$V146,$Y146,$AB146,$AE146,$AH146),1))</f>
        <v>0</v>
      </c>
      <c r="AL146" s="46">
        <f>IF(AJ146&lt;7,0,+SMALL(($G146,$J146,$M146,$P146,$S146,$V146,$Y146,$AB146,$AE146,$AH146),2))</f>
        <v>0</v>
      </c>
      <c r="AM146" s="46">
        <f>IF(AJ146&lt;8,0,+SMALL(($G146,$J146,$M146,$P146,$S146,$V146,$Y146,$AB146,$AE146,$AH146),3))</f>
        <v>0</v>
      </c>
      <c r="AN146" s="46">
        <f>IF(AJ146&lt;9,0,+SMALL(($G146,$J146,$M146,$P146,$S146,$V146,$Y146,$AB146,$AE146,$AH146),4))</f>
        <v>0</v>
      </c>
      <c r="AO146" s="46">
        <f>AI146-AK146-AL146-AM146-AN146</f>
        <v>44</v>
      </c>
      <c r="AP146" s="17">
        <f>RANK(AO146,$AO$6:$AO$165,0)</f>
        <v>140</v>
      </c>
    </row>
    <row r="147" spans="2:42" ht="14.4">
      <c r="B147" s="89" t="s">
        <v>417</v>
      </c>
      <c r="C147" s="33"/>
      <c r="D147" s="62" t="s">
        <v>14</v>
      </c>
      <c r="E147" s="33" t="str">
        <f>IF(VLOOKUP($B147,'S 2 H BRUT'!$B$6:$E$165,4,FALSE)="","",(VLOOKUP($B147,'S 2 H BRUT'!$B$6:$E$165,4,FALSE)))</f>
        <v/>
      </c>
      <c r="F147" s="33" t="str">
        <f>IF(VLOOKUP($B147,'S 2 H NET'!$B$6:E$165,4,FALSE)="","",(VLOOKUP($B147,'S 2 H NET'!$B$6:$E$165,4,FALSE)))</f>
        <v/>
      </c>
      <c r="G147" s="45" t="str">
        <f>IF(F147="","",SUM(E147:F147))</f>
        <v/>
      </c>
      <c r="H147" s="33" t="str">
        <f>IF(VLOOKUP($B147,'S 2 H BRUT'!$B$6:$F$165,5,FALSE)="","",(VLOOKUP($B147,'S 2 H BRUT'!$B$6:$F$165,5,FALSE)))</f>
        <v/>
      </c>
      <c r="I147" s="33" t="str">
        <f>IF(VLOOKUP($B147,'S 2 H NET'!$B$6:$F$165,5,FALSE)="","",(VLOOKUP($B147,'S 2 H NET'!$B$6:$F$165,5,FALSE)))</f>
        <v/>
      </c>
      <c r="J147" s="45" t="str">
        <f>IF(I147="","",SUM(H147:I147))</f>
        <v/>
      </c>
      <c r="K147" s="33" t="str">
        <f>IF(VLOOKUP($B147,'S 2 H BRUT'!$B$6:$G$165,6,FALSE)="","",(VLOOKUP($B147,'S 2 H BRUT'!$B$6:$G$165,6,FALSE)))</f>
        <v/>
      </c>
      <c r="L147" s="33" t="str">
        <f>IF(VLOOKUP($B147,'S 2 H NET'!$B$6:$G$165,6,FALSE)="","",(VLOOKUP($B147,'S 2 H NET'!$B$6:$G$165,6,FALSE)))</f>
        <v/>
      </c>
      <c r="M147" s="45" t="str">
        <f>IF(L147="","",SUM(K147:L147))</f>
        <v/>
      </c>
      <c r="N147" s="33">
        <f>IF(VLOOKUP($B147,'S 2 H BRUT'!$B$6:$H$165,7,FALSE)="","",(VLOOKUP($B147,'S 2 H BRUT'!$B$6:$H$165,7,FALSE)))</f>
        <v>15</v>
      </c>
      <c r="O147" s="33">
        <f>IF(VLOOKUP($B147,'S 2 H NET'!$B$6:$H$165,7,FALSE)="","",(VLOOKUP($B147,'S 2 H NET'!$B$6:$H$165,7,FALSE)))</f>
        <v>28</v>
      </c>
      <c r="P147" s="45">
        <f>IF(O147="","",SUM(N147:O147))</f>
        <v>43</v>
      </c>
      <c r="Q147" s="33" t="str">
        <f>IF(VLOOKUP($B147,'S 2 H BRUT'!$B$6:$J$165,8,FALSE)="","",(VLOOKUP($B147,'S 2 H BRUT'!$B$6:$J$165,8,FALSE)))</f>
        <v/>
      </c>
      <c r="R147" s="33" t="str">
        <f>IF(VLOOKUP($B147,'S 2 H NET'!$B$6:$J$165,8,FALSE)="","",(VLOOKUP($B147,'S 2 H NET'!$B$6:$J$165,8,FALSE)))</f>
        <v/>
      </c>
      <c r="S147" s="45" t="str">
        <f>IF(R147="","",SUM(Q147:R147))</f>
        <v/>
      </c>
      <c r="T147" s="33" t="str">
        <f>IF(VLOOKUP($B147,'S 2 H BRUT'!$B$6:$J$165,9,FALSE)="","",(VLOOKUP($B147,'S 2 H BRUT'!$B$6:$J$165,9,FALSE)))</f>
        <v/>
      </c>
      <c r="U147" s="33" t="str">
        <f>IF(VLOOKUP($B147,'S 2 H NET'!$B$6:$J$165,9,FALSE)="","",(VLOOKUP($B147,'S 2 H NET'!$B$6:$J$165,9,FALSE)))</f>
        <v/>
      </c>
      <c r="V147" s="45" t="str">
        <f>IF(U147="","",SUM(T147:U147))</f>
        <v/>
      </c>
      <c r="W147" s="33" t="str">
        <f>IF(VLOOKUP($B147,'S 2 H BRUT'!$B$6:$M$165,10,FALSE)="","",(VLOOKUP($B147,'S 2 H BRUT'!$B$6:$M$165,10,FALSE)))</f>
        <v/>
      </c>
      <c r="X147" s="33" t="str">
        <f>IF(VLOOKUP($B147,'S 2 H NET'!$B$6:$M$165,10,FALSE)="","",(VLOOKUP($B147,'S 2 H NET'!$B$6:$M$165,10,FALSE)))</f>
        <v/>
      </c>
      <c r="Y147" s="45" t="str">
        <f>IF(X147="","",SUM(W147:X147))</f>
        <v/>
      </c>
      <c r="Z147" s="33" t="str">
        <f>IF(VLOOKUP($B147,'S 2 H BRUT'!$B$6:$L$165,11,FALSE)="","",(VLOOKUP($B147,'S 2 H BRUT'!$B$6:$L$165,11,FALSE)))</f>
        <v/>
      </c>
      <c r="AA147" s="33" t="str">
        <f>IF(VLOOKUP($B147,'S 2 H NET'!$B$6:$L$165,11,FALSE)="","",(VLOOKUP($B147,'S 2 H NET'!$B$6:$L$165,11,FALSE)))</f>
        <v/>
      </c>
      <c r="AB147" s="45" t="str">
        <f>IF(AA147="","",SUM(Z147:AA147))</f>
        <v/>
      </c>
      <c r="AC147" s="33" t="str">
        <f>IF(VLOOKUP($B147,'S 2 H BRUT'!$B$6:$M$165,12,FALSE)="","",(VLOOKUP($B147,'S 2 H BRUT'!$B$6:$M$165,12,FALSE)))</f>
        <v/>
      </c>
      <c r="AD147" s="33" t="str">
        <f>IF(VLOOKUP($B147,'S 2 H NET'!$B$6:$M$165,12,FALSE)="","",(VLOOKUP($B147,'S 2 H NET'!$B$6:$M$165,12,FALSE)))</f>
        <v/>
      </c>
      <c r="AE147" s="45" t="str">
        <f>IF(AD147="","",SUM(AC147:AD147))</f>
        <v/>
      </c>
      <c r="AF147" s="33" t="str">
        <f>IF(VLOOKUP($B147,'S 2 H BRUT'!$B$6:$N$165,13,FALSE)="","",(VLOOKUP($B147,'S 2 H BRUT'!$B$6:$N$165,13,FALSE)))</f>
        <v/>
      </c>
      <c r="AG147" s="33" t="str">
        <f>IF(VLOOKUP($B147,'S 2 H NET'!$B$6:$N$165,13,FALSE)="","",(VLOOKUP($B147,'S 2 H NET'!$B$6:$N$165,13,FALSE)))</f>
        <v/>
      </c>
      <c r="AH147" s="45" t="str">
        <f>IF(AG147="","",SUM(AF147:AG147))</f>
        <v/>
      </c>
      <c r="AI147" s="45">
        <f>SUM(G147,J147,M147,P147,S147,V147,Y147,AB147,AE147,AH147)</f>
        <v>43</v>
      </c>
      <c r="AJ147" s="46">
        <f>+COUNT(G147,J147,M147,P147,S147,V147,Y147,AB147,AE147,AH147)</f>
        <v>1</v>
      </c>
      <c r="AK147" s="46">
        <f>IF(AJ147&lt;6,0,+SMALL(($G147,$J147,$M147,$P147,$S147,$V147,$Y147,$AB147,$AE147,$AH147),1))</f>
        <v>0</v>
      </c>
      <c r="AL147" s="46">
        <f>IF(AJ147&lt;7,0,+SMALL(($G147,$J147,$M147,$P147,$S147,$V147,$Y147,$AB147,$AE147,$AH147),2))</f>
        <v>0</v>
      </c>
      <c r="AM147" s="46">
        <f>IF(AJ147&lt;8,0,+SMALL(($G147,$J147,$M147,$P147,$S147,$V147,$Y147,$AB147,$AE147,$AH147),3))</f>
        <v>0</v>
      </c>
      <c r="AN147" s="46">
        <f>IF(AJ147&lt;9,0,+SMALL(($G147,$J147,$M147,$P147,$S147,$V147,$Y147,$AB147,$AE147,$AH147),4))</f>
        <v>0</v>
      </c>
      <c r="AO147" s="46">
        <f>AI147-AK147-AL147-AM147-AN147</f>
        <v>43</v>
      </c>
      <c r="AP147" s="17">
        <f>RANK(AO147,$AO$6:$AO$165,0)</f>
        <v>142</v>
      </c>
    </row>
    <row r="148" spans="2:42" ht="14.4">
      <c r="B148" s="42" t="s">
        <v>26</v>
      </c>
      <c r="C148" s="43"/>
      <c r="D148" s="40" t="s">
        <v>18</v>
      </c>
      <c r="E148" s="33" t="str">
        <f>IF(VLOOKUP($B148,'S 2 H BRUT'!$B$6:$E$165,4,FALSE)="","",(VLOOKUP($B148,'S 2 H BRUT'!$B$6:$E$165,4,FALSE)))</f>
        <v/>
      </c>
      <c r="F148" s="33" t="str">
        <f>IF(VLOOKUP($B148,'S 2 H NET'!$B$6:E$165,4,FALSE)="","",(VLOOKUP($B148,'S 2 H NET'!$B$6:$E$165,4,FALSE)))</f>
        <v/>
      </c>
      <c r="G148" s="45" t="str">
        <f>IF(F148="","",SUM(E148:F148))</f>
        <v/>
      </c>
      <c r="H148" s="33" t="str">
        <f>IF(VLOOKUP($B148,'S 2 H BRUT'!$B$6:$F$165,5,FALSE)="","",(VLOOKUP($B148,'S 2 H BRUT'!$B$6:$F$165,5,FALSE)))</f>
        <v/>
      </c>
      <c r="I148" s="33" t="str">
        <f>IF(VLOOKUP($B148,'S 2 H NET'!$B$6:$F$165,5,FALSE)="","",(VLOOKUP($B148,'S 2 H NET'!$B$6:$F$165,5,FALSE)))</f>
        <v/>
      </c>
      <c r="J148" s="45" t="str">
        <f>IF(I148="","",SUM(H148:I148))</f>
        <v/>
      </c>
      <c r="K148" s="33" t="str">
        <f>IF(VLOOKUP($B148,'S 2 H BRUT'!$B$6:$G$165,6,FALSE)="","",(VLOOKUP($B148,'S 2 H BRUT'!$B$6:$G$165,6,FALSE)))</f>
        <v/>
      </c>
      <c r="L148" s="33" t="str">
        <f>IF(VLOOKUP($B148,'S 2 H NET'!$B$6:$G$165,6,FALSE)="","",(VLOOKUP($B148,'S 2 H NET'!$B$6:$G$165,6,FALSE)))</f>
        <v/>
      </c>
      <c r="M148" s="45" t="str">
        <f>IF(L148="","",SUM(K148:L148))</f>
        <v/>
      </c>
      <c r="N148" s="33" t="str">
        <f>IF(VLOOKUP($B148,'S 2 H BRUT'!$B$6:$H$165,7,FALSE)="","",(VLOOKUP($B148,'S 2 H BRUT'!$B$6:$H$165,7,FALSE)))</f>
        <v/>
      </c>
      <c r="O148" s="33" t="str">
        <f>IF(VLOOKUP($B148,'S 2 H NET'!$B$6:$H$165,7,FALSE)="","",(VLOOKUP($B148,'S 2 H NET'!$B$6:$H$165,7,FALSE)))</f>
        <v/>
      </c>
      <c r="P148" s="45" t="str">
        <f>IF(O148="","",SUM(N148:O148))</f>
        <v/>
      </c>
      <c r="Q148" s="33" t="str">
        <f>IF(VLOOKUP($B148,'S 2 H BRUT'!$B$6:$J$165,8,FALSE)="","",(VLOOKUP($B148,'S 2 H BRUT'!$B$6:$J$165,8,FALSE)))</f>
        <v/>
      </c>
      <c r="R148" s="33" t="str">
        <f>IF(VLOOKUP($B148,'S 2 H NET'!$B$6:$J$165,8,FALSE)="","",(VLOOKUP($B148,'S 2 H NET'!$B$6:$J$165,8,FALSE)))</f>
        <v/>
      </c>
      <c r="S148" s="45" t="str">
        <f>IF(R148="","",SUM(Q148:R148))</f>
        <v/>
      </c>
      <c r="T148" s="33">
        <f>IF(VLOOKUP($B148,'S 2 H BRUT'!$B$6:$J$165,9,FALSE)="","",(VLOOKUP($B148,'S 2 H BRUT'!$B$6:$J$165,9,FALSE)))</f>
        <v>10</v>
      </c>
      <c r="U148" s="33">
        <f>IF(VLOOKUP($B148,'S 2 H NET'!$B$6:$J$165,9,FALSE)="","",(VLOOKUP($B148,'S 2 H NET'!$B$6:$J$165,9,FALSE)))</f>
        <v>33</v>
      </c>
      <c r="V148" s="45">
        <f>IF(U148="","",SUM(T148:U148))</f>
        <v>43</v>
      </c>
      <c r="W148" s="33" t="str">
        <f>IF(VLOOKUP($B148,'S 2 H BRUT'!$B$6:$M$165,10,FALSE)="","",(VLOOKUP($B148,'S 2 H BRUT'!$B$6:$M$165,10,FALSE)))</f>
        <v/>
      </c>
      <c r="X148" s="33" t="str">
        <f>IF(VLOOKUP($B148,'S 2 H NET'!$B$6:$M$165,10,FALSE)="","",(VLOOKUP($B148,'S 2 H NET'!$B$6:$M$165,10,FALSE)))</f>
        <v/>
      </c>
      <c r="Y148" s="45" t="str">
        <f>IF(X148="","",SUM(W148:X148))</f>
        <v/>
      </c>
      <c r="Z148" s="33" t="str">
        <f>IF(VLOOKUP($B148,'S 2 H BRUT'!$B$6:$L$165,11,FALSE)="","",(VLOOKUP($B148,'S 2 H BRUT'!$B$6:$L$165,11,FALSE)))</f>
        <v/>
      </c>
      <c r="AA148" s="33" t="str">
        <f>IF(VLOOKUP($B148,'S 2 H NET'!$B$6:$L$165,11,FALSE)="","",(VLOOKUP($B148,'S 2 H NET'!$B$6:$L$165,11,FALSE)))</f>
        <v/>
      </c>
      <c r="AB148" s="45" t="str">
        <f>IF(AA148="","",SUM(Z148:AA148))</f>
        <v/>
      </c>
      <c r="AC148" s="33" t="str">
        <f>IF(VLOOKUP($B148,'S 2 H BRUT'!$B$6:$M$165,12,FALSE)="","",(VLOOKUP($B148,'S 2 H BRUT'!$B$6:$M$165,12,FALSE)))</f>
        <v/>
      </c>
      <c r="AD148" s="33" t="str">
        <f>IF(VLOOKUP($B148,'S 2 H NET'!$B$6:$M$165,12,FALSE)="","",(VLOOKUP($B148,'S 2 H NET'!$B$6:$M$165,12,FALSE)))</f>
        <v/>
      </c>
      <c r="AE148" s="45" t="str">
        <f>IF(AD148="","",SUM(AC148:AD148))</f>
        <v/>
      </c>
      <c r="AF148" s="33" t="str">
        <f>IF(VLOOKUP($B148,'S 2 H BRUT'!$B$6:$N$165,13,FALSE)="","",(VLOOKUP($B148,'S 2 H BRUT'!$B$6:$N$165,13,FALSE)))</f>
        <v/>
      </c>
      <c r="AG148" s="33" t="str">
        <f>IF(VLOOKUP($B148,'S 2 H NET'!$B$6:$N$165,13,FALSE)="","",(VLOOKUP($B148,'S 2 H NET'!$B$6:$N$165,13,FALSE)))</f>
        <v/>
      </c>
      <c r="AH148" s="45" t="str">
        <f>IF(AG148="","",SUM(AF148:AG148))</f>
        <v/>
      </c>
      <c r="AI148" s="45">
        <f>SUM(G148,J148,M148,P148,S148,V148,Y148,AB148,AE148,AH148)</f>
        <v>43</v>
      </c>
      <c r="AJ148" s="46">
        <f>+COUNT(G148,J148,M148,P148,S148,V148,Y148,AB148,AE148,AH148)</f>
        <v>1</v>
      </c>
      <c r="AK148" s="46">
        <f>IF(AJ148&lt;6,0,+SMALL(($G148,$J148,$M148,$P148,$S148,$V148,$Y148,$AB148,$AE148,$AH148),1))</f>
        <v>0</v>
      </c>
      <c r="AL148" s="46">
        <f>IF(AJ148&lt;7,0,+SMALL(($G148,$J148,$M148,$P148,$S148,$V148,$Y148,$AB148,$AE148,$AH148),2))</f>
        <v>0</v>
      </c>
      <c r="AM148" s="46">
        <f>IF(AJ148&lt;8,0,+SMALL(($G148,$J148,$M148,$P148,$S148,$V148,$Y148,$AB148,$AE148,$AH148),3))</f>
        <v>0</v>
      </c>
      <c r="AN148" s="46">
        <f>IF(AJ148&lt;9,0,+SMALL(($G148,$J148,$M148,$P148,$S148,$V148,$Y148,$AB148,$AE148,$AH148),4))</f>
        <v>0</v>
      </c>
      <c r="AO148" s="46">
        <f>AI148-AK148-AL148-AM148-AN148</f>
        <v>43</v>
      </c>
      <c r="AP148" s="17">
        <f>RANK(AO148,$AO$6:$AO$165,0)</f>
        <v>142</v>
      </c>
    </row>
    <row r="149" spans="2:42" ht="14.4">
      <c r="B149" s="89" t="s">
        <v>409</v>
      </c>
      <c r="C149" s="43"/>
      <c r="D149" s="90" t="s">
        <v>146</v>
      </c>
      <c r="E149" s="33">
        <f>IF(VLOOKUP($B149,'S 2 H BRUT'!$B$6:$E$165,4,FALSE)="","",(VLOOKUP($B149,'S 2 H BRUT'!$B$6:$E$165,4,FALSE)))</f>
        <v>14</v>
      </c>
      <c r="F149" s="33">
        <f>IF(VLOOKUP($B149,'S 2 H NET'!$B$6:E$165,4,FALSE)="","",(VLOOKUP($B149,'S 2 H NET'!$B$6:$E$165,4,FALSE)))</f>
        <v>29</v>
      </c>
      <c r="G149" s="45">
        <f>IF(F149="","",SUM(E149:F149))</f>
        <v>43</v>
      </c>
      <c r="H149" s="33" t="str">
        <f>IF(VLOOKUP($B149,'S 2 H BRUT'!$B$6:$F$165,5,FALSE)="","",(VLOOKUP($B149,'S 2 H BRUT'!$B$6:$F$165,5,FALSE)))</f>
        <v/>
      </c>
      <c r="I149" s="33" t="str">
        <f>IF(VLOOKUP($B149,'S 2 H NET'!$B$6:$F$165,5,FALSE)="","",(VLOOKUP($B149,'S 2 H NET'!$B$6:$F$165,5,FALSE)))</f>
        <v/>
      </c>
      <c r="J149" s="45" t="str">
        <f>IF(I149="","",SUM(H149:I149))</f>
        <v/>
      </c>
      <c r="K149" s="33" t="str">
        <f>IF(VLOOKUP($B149,'S 2 H BRUT'!$B$6:$G$165,6,FALSE)="","",(VLOOKUP($B149,'S 2 H BRUT'!$B$6:$G$165,6,FALSE)))</f>
        <v/>
      </c>
      <c r="L149" s="33" t="str">
        <f>IF(VLOOKUP($B149,'S 2 H NET'!$B$6:$G$165,6,FALSE)="","",(VLOOKUP($B149,'S 2 H NET'!$B$6:$G$165,6,FALSE)))</f>
        <v/>
      </c>
      <c r="M149" s="45" t="str">
        <f>IF(L149="","",SUM(K149:L149))</f>
        <v/>
      </c>
      <c r="N149" s="33" t="str">
        <f>IF(VLOOKUP($B149,'S 2 H BRUT'!$B$6:$H$165,7,FALSE)="","",(VLOOKUP($B149,'S 2 H BRUT'!$B$6:$H$165,7,FALSE)))</f>
        <v/>
      </c>
      <c r="O149" s="33" t="str">
        <f>IF(VLOOKUP($B149,'S 2 H NET'!$B$6:$H$165,7,FALSE)="","",(VLOOKUP($B149,'S 2 H NET'!$B$6:$H$165,7,FALSE)))</f>
        <v/>
      </c>
      <c r="P149" s="45" t="str">
        <f>IF(O149="","",SUM(N149:O149))</f>
        <v/>
      </c>
      <c r="Q149" s="33" t="str">
        <f>IF(VLOOKUP($B149,'S 2 H BRUT'!$B$6:$J$165,8,FALSE)="","",(VLOOKUP($B149,'S 2 H BRUT'!$B$6:$J$165,8,FALSE)))</f>
        <v/>
      </c>
      <c r="R149" s="33" t="str">
        <f>IF(VLOOKUP($B149,'S 2 H NET'!$B$6:$J$165,8,FALSE)="","",(VLOOKUP($B149,'S 2 H NET'!$B$6:$J$165,8,FALSE)))</f>
        <v/>
      </c>
      <c r="S149" s="45" t="str">
        <f>IF(R149="","",SUM(Q149:R149))</f>
        <v/>
      </c>
      <c r="T149" s="33" t="str">
        <f>IF(VLOOKUP($B149,'S 2 H BRUT'!$B$6:$J$165,9,FALSE)="","",(VLOOKUP($B149,'S 2 H BRUT'!$B$6:$J$165,9,FALSE)))</f>
        <v/>
      </c>
      <c r="U149" s="33" t="str">
        <f>IF(VLOOKUP($B149,'S 2 H NET'!$B$6:$J$165,9,FALSE)="","",(VLOOKUP($B149,'S 2 H NET'!$B$6:$J$165,9,FALSE)))</f>
        <v/>
      </c>
      <c r="V149" s="45" t="str">
        <f>IF(U149="","",SUM(T149:U149))</f>
        <v/>
      </c>
      <c r="W149" s="33" t="str">
        <f>IF(VLOOKUP($B149,'S 2 H BRUT'!$B$6:$M$165,10,FALSE)="","",(VLOOKUP($B149,'S 2 H BRUT'!$B$6:$M$165,10,FALSE)))</f>
        <v/>
      </c>
      <c r="X149" s="33" t="str">
        <f>IF(VLOOKUP($B149,'S 2 H NET'!$B$6:$M$165,10,FALSE)="","",(VLOOKUP($B149,'S 2 H NET'!$B$6:$M$165,10,FALSE)))</f>
        <v/>
      </c>
      <c r="Y149" s="45" t="str">
        <f>IF(X149="","",SUM(W149:X149))</f>
        <v/>
      </c>
      <c r="Z149" s="33" t="str">
        <f>IF(VLOOKUP($B149,'S 2 H BRUT'!$B$6:$L$165,11,FALSE)="","",(VLOOKUP($B149,'S 2 H BRUT'!$B$6:$L$165,11,FALSE)))</f>
        <v/>
      </c>
      <c r="AA149" s="33" t="str">
        <f>IF(VLOOKUP($B149,'S 2 H NET'!$B$6:$L$165,11,FALSE)="","",(VLOOKUP($B149,'S 2 H NET'!$B$6:$L$165,11,FALSE)))</f>
        <v/>
      </c>
      <c r="AB149" s="45" t="str">
        <f>IF(AA149="","",SUM(Z149:AA149))</f>
        <v/>
      </c>
      <c r="AC149" s="33" t="str">
        <f>IF(VLOOKUP($B149,'S 2 H BRUT'!$B$6:$M$165,12,FALSE)="","",(VLOOKUP($B149,'S 2 H BRUT'!$B$6:$M$165,12,FALSE)))</f>
        <v/>
      </c>
      <c r="AD149" s="33" t="str">
        <f>IF(VLOOKUP($B149,'S 2 H NET'!$B$6:$M$165,12,FALSE)="","",(VLOOKUP($B149,'S 2 H NET'!$B$6:$M$165,12,FALSE)))</f>
        <v/>
      </c>
      <c r="AE149" s="45" t="str">
        <f>IF(AD149="","",SUM(AC149:AD149))</f>
        <v/>
      </c>
      <c r="AF149" s="33" t="str">
        <f>IF(VLOOKUP($B149,'S 2 H BRUT'!$B$6:$N$165,13,FALSE)="","",(VLOOKUP($B149,'S 2 H BRUT'!$B$6:$N$165,13,FALSE)))</f>
        <v/>
      </c>
      <c r="AG149" s="33" t="str">
        <f>IF(VLOOKUP($B149,'S 2 H NET'!$B$6:$N$165,13,FALSE)="","",(VLOOKUP($B149,'S 2 H NET'!$B$6:$N$165,13,FALSE)))</f>
        <v/>
      </c>
      <c r="AH149" s="45" t="str">
        <f>IF(AG149="","",SUM(AF149:AG149))</f>
        <v/>
      </c>
      <c r="AI149" s="45">
        <f>SUM(G149,J149,M149,P149,S149,V149,Y149,AB149,AE149,AH149)</f>
        <v>43</v>
      </c>
      <c r="AJ149" s="46">
        <f>+COUNT(G149,J149,M149,P149,S149,V149,Y149,AB149,AE149,AH149)</f>
        <v>1</v>
      </c>
      <c r="AK149" s="46">
        <f>IF(AJ149&lt;6,0,+SMALL(($G149,$J149,$M149,$P149,$S149,$V149,$Y149,$AB149,$AE149,$AH149),1))</f>
        <v>0</v>
      </c>
      <c r="AL149" s="46">
        <f>IF(AJ149&lt;7,0,+SMALL(($G149,$J149,$M149,$P149,$S149,$V149,$Y149,$AB149,$AE149,$AH149),2))</f>
        <v>0</v>
      </c>
      <c r="AM149" s="46">
        <f>IF(AJ149&lt;8,0,+SMALL(($G149,$J149,$M149,$P149,$S149,$V149,$Y149,$AB149,$AE149,$AH149),3))</f>
        <v>0</v>
      </c>
      <c r="AN149" s="46">
        <f>IF(AJ149&lt;9,0,+SMALL(($G149,$J149,$M149,$P149,$S149,$V149,$Y149,$AB149,$AE149,$AH149),4))</f>
        <v>0</v>
      </c>
      <c r="AO149" s="46">
        <f>AI149-AK149-AL149-AM149-AN149</f>
        <v>43</v>
      </c>
      <c r="AP149" s="17">
        <f>RANK(AO149,$AO$6:$AO$165,0)</f>
        <v>142</v>
      </c>
    </row>
    <row r="150" spans="2:42" ht="14.4">
      <c r="B150" s="89" t="s">
        <v>384</v>
      </c>
      <c r="C150" s="33"/>
      <c r="D150" s="62" t="s">
        <v>14</v>
      </c>
      <c r="E150" s="33" t="str">
        <f>IF(VLOOKUP($B150,'S 2 H BRUT'!$B$6:$E$165,4,FALSE)="","",(VLOOKUP($B150,'S 2 H BRUT'!$B$6:$E$165,4,FALSE)))</f>
        <v/>
      </c>
      <c r="F150" s="33" t="str">
        <f>IF(VLOOKUP($B150,'S 2 H NET'!$B$6:E$165,4,FALSE)="","",(VLOOKUP($B150,'S 2 H NET'!$B$6:$E$165,4,FALSE)))</f>
        <v/>
      </c>
      <c r="G150" s="45" t="str">
        <f>IF(F150="","",SUM(E150:F150))</f>
        <v/>
      </c>
      <c r="H150" s="33" t="str">
        <f>IF(VLOOKUP($B150,'S 2 H BRUT'!$B$6:$F$165,5,FALSE)="","",(VLOOKUP($B150,'S 2 H BRUT'!$B$6:$F$165,5,FALSE)))</f>
        <v/>
      </c>
      <c r="I150" s="33" t="str">
        <f>IF(VLOOKUP($B150,'S 2 H NET'!$B$6:$F$165,5,FALSE)="","",(VLOOKUP($B150,'S 2 H NET'!$B$6:$F$165,5,FALSE)))</f>
        <v/>
      </c>
      <c r="J150" s="45" t="str">
        <f>IF(I150="","",SUM(H150:I150))</f>
        <v/>
      </c>
      <c r="K150" s="33" t="str">
        <f>IF(VLOOKUP($B150,'S 2 H BRUT'!$B$6:$G$165,6,FALSE)="","",(VLOOKUP($B150,'S 2 H BRUT'!$B$6:$G$165,6,FALSE)))</f>
        <v/>
      </c>
      <c r="L150" s="33" t="str">
        <f>IF(VLOOKUP($B150,'S 2 H NET'!$B$6:$G$165,6,FALSE)="","",(VLOOKUP($B150,'S 2 H NET'!$B$6:$G$165,6,FALSE)))</f>
        <v/>
      </c>
      <c r="M150" s="45" t="str">
        <f>IF(L150="","",SUM(K150:L150))</f>
        <v/>
      </c>
      <c r="N150" s="33" t="str">
        <f>IF(VLOOKUP($B150,'S 2 H BRUT'!$B$6:$H$165,7,FALSE)="","",(VLOOKUP($B150,'S 2 H BRUT'!$B$6:$H$165,7,FALSE)))</f>
        <v/>
      </c>
      <c r="O150" s="33" t="str">
        <f>IF(VLOOKUP($B150,'S 2 H NET'!$B$6:$H$165,7,FALSE)="","",(VLOOKUP($B150,'S 2 H NET'!$B$6:$H$165,7,FALSE)))</f>
        <v/>
      </c>
      <c r="P150" s="45" t="str">
        <f>IF(O150="","",SUM(N150:O150))</f>
        <v/>
      </c>
      <c r="Q150" s="33" t="str">
        <f>IF(VLOOKUP($B150,'S 2 H BRUT'!$B$6:$J$165,8,FALSE)="","",(VLOOKUP($B150,'S 2 H BRUT'!$B$6:$J$165,8,FALSE)))</f>
        <v/>
      </c>
      <c r="R150" s="33" t="str">
        <f>IF(VLOOKUP($B150,'S 2 H NET'!$B$6:$J$165,8,FALSE)="","",(VLOOKUP($B150,'S 2 H NET'!$B$6:$J$165,8,FALSE)))</f>
        <v/>
      </c>
      <c r="S150" s="45" t="str">
        <f>IF(R150="","",SUM(Q150:R150))</f>
        <v/>
      </c>
      <c r="T150" s="33" t="str">
        <f>IF(VLOOKUP($B150,'S 2 H BRUT'!$B$6:$J$165,9,FALSE)="","",(VLOOKUP($B150,'S 2 H BRUT'!$B$6:$J$165,9,FALSE)))</f>
        <v/>
      </c>
      <c r="U150" s="33" t="str">
        <f>IF(VLOOKUP($B150,'S 2 H NET'!$B$6:$J$165,9,FALSE)="","",(VLOOKUP($B150,'S 2 H NET'!$B$6:$J$165,9,FALSE)))</f>
        <v/>
      </c>
      <c r="V150" s="45" t="str">
        <f>IF(U150="","",SUM(T150:U150))</f>
        <v/>
      </c>
      <c r="W150" s="33" t="str">
        <f>IF(VLOOKUP($B150,'S 2 H BRUT'!$B$6:$M$165,10,FALSE)="","",(VLOOKUP($B150,'S 2 H BRUT'!$B$6:$M$165,10,FALSE)))</f>
        <v/>
      </c>
      <c r="X150" s="33" t="str">
        <f>IF(VLOOKUP($B150,'S 2 H NET'!$B$6:$M$165,10,FALSE)="","",(VLOOKUP($B150,'S 2 H NET'!$B$6:$M$165,10,FALSE)))</f>
        <v/>
      </c>
      <c r="Y150" s="45" t="str">
        <f>IF(X150="","",SUM(W150:X150))</f>
        <v/>
      </c>
      <c r="Z150" s="33">
        <f>IF(VLOOKUP($B150,'S 2 H BRUT'!$B$6:$L$165,11,FALSE)="","",(VLOOKUP($B150,'S 2 H BRUT'!$B$6:$L$165,11,FALSE)))</f>
        <v>9</v>
      </c>
      <c r="AA150" s="33">
        <f>IF(VLOOKUP($B150,'S 2 H NET'!$B$6:$L$165,11,FALSE)="","",(VLOOKUP($B150,'S 2 H NET'!$B$6:$L$165,11,FALSE)))</f>
        <v>33</v>
      </c>
      <c r="AB150" s="45">
        <f>IF(AA150="","",SUM(Z150:AA150))</f>
        <v>42</v>
      </c>
      <c r="AC150" s="33" t="str">
        <f>IF(VLOOKUP($B150,'S 2 H BRUT'!$B$6:$M$165,12,FALSE)="","",(VLOOKUP($B150,'S 2 H BRUT'!$B$6:$M$165,12,FALSE)))</f>
        <v/>
      </c>
      <c r="AD150" s="33" t="str">
        <f>IF(VLOOKUP($B150,'S 2 H NET'!$B$6:$M$165,12,FALSE)="","",(VLOOKUP($B150,'S 2 H NET'!$B$6:$M$165,12,FALSE)))</f>
        <v/>
      </c>
      <c r="AE150" s="45" t="str">
        <f>IF(AD150="","",SUM(AC150:AD150))</f>
        <v/>
      </c>
      <c r="AF150" s="33" t="str">
        <f>IF(VLOOKUP($B150,'S 2 H BRUT'!$B$6:$N$165,13,FALSE)="","",(VLOOKUP($B150,'S 2 H BRUT'!$B$6:$N$165,13,FALSE)))</f>
        <v/>
      </c>
      <c r="AG150" s="33" t="str">
        <f>IF(VLOOKUP($B150,'S 2 H NET'!$B$6:$N$165,13,FALSE)="","",(VLOOKUP($B150,'S 2 H NET'!$B$6:$N$165,13,FALSE)))</f>
        <v/>
      </c>
      <c r="AH150" s="45" t="str">
        <f>IF(AG150="","",SUM(AF150:AG150))</f>
        <v/>
      </c>
      <c r="AI150" s="45">
        <f>SUM(G150,J150,M150,P150,S150,V150,Y150,AB150,AE150,AH150)</f>
        <v>42</v>
      </c>
      <c r="AJ150" s="46">
        <f>+COUNT(G150,J150,M150,P150,S150,V150,Y150,AB150,AE150,AH150)</f>
        <v>1</v>
      </c>
      <c r="AK150" s="46">
        <f>IF(AJ150&lt;6,0,+SMALL(($G150,$J150,$M150,$P150,$S150,$V150,$Y150,$AB150,$AE150,$AH150),1))</f>
        <v>0</v>
      </c>
      <c r="AL150" s="46">
        <f>IF(AJ150&lt;7,0,+SMALL(($G150,$J150,$M150,$P150,$S150,$V150,$Y150,$AB150,$AE150,$AH150),2))</f>
        <v>0</v>
      </c>
      <c r="AM150" s="46">
        <f>IF(AJ150&lt;8,0,+SMALL(($G150,$J150,$M150,$P150,$S150,$V150,$Y150,$AB150,$AE150,$AH150),3))</f>
        <v>0</v>
      </c>
      <c r="AN150" s="46">
        <f>IF(AJ150&lt;9,0,+SMALL(($G150,$J150,$M150,$P150,$S150,$V150,$Y150,$AB150,$AE150,$AH150),4))</f>
        <v>0</v>
      </c>
      <c r="AO150" s="46">
        <f>AI150-AK150-AL150-AM150-AN150</f>
        <v>42</v>
      </c>
      <c r="AP150" s="17">
        <f>RANK(AO150,$AO$6:$AO$165,0)</f>
        <v>145</v>
      </c>
    </row>
    <row r="151" spans="2:42" ht="14.4">
      <c r="B151" s="89" t="s">
        <v>372</v>
      </c>
      <c r="C151" s="33"/>
      <c r="D151" s="57" t="s">
        <v>79</v>
      </c>
      <c r="E151" s="33" t="str">
        <f>IF(VLOOKUP($B151,'S 2 H BRUT'!$B$6:$E$165,4,FALSE)="","",(VLOOKUP($B151,'S 2 H BRUT'!$B$6:$E$165,4,FALSE)))</f>
        <v/>
      </c>
      <c r="F151" s="33" t="str">
        <f>IF(VLOOKUP($B151,'S 2 H NET'!$B$6:E$165,4,FALSE)="","",(VLOOKUP($B151,'S 2 H NET'!$B$6:$E$165,4,FALSE)))</f>
        <v/>
      </c>
      <c r="G151" s="45" t="str">
        <f>IF(F151="","",SUM(E151:F151))</f>
        <v/>
      </c>
      <c r="H151" s="33" t="str">
        <f>IF(VLOOKUP($B151,'S 2 H BRUT'!$B$6:$F$165,5,FALSE)="","",(VLOOKUP($B151,'S 2 H BRUT'!$B$6:$F$165,5,FALSE)))</f>
        <v/>
      </c>
      <c r="I151" s="33" t="str">
        <f>IF(VLOOKUP($B151,'S 2 H NET'!$B$6:$F$165,5,FALSE)="","",(VLOOKUP($B151,'S 2 H NET'!$B$6:$F$165,5,FALSE)))</f>
        <v/>
      </c>
      <c r="J151" s="45" t="str">
        <f>IF(I151="","",SUM(H151:I151))</f>
        <v/>
      </c>
      <c r="K151" s="33" t="str">
        <f>IF(VLOOKUP($B151,'S 2 H BRUT'!$B$6:$G$165,6,FALSE)="","",(VLOOKUP($B151,'S 2 H BRUT'!$B$6:$G$165,6,FALSE)))</f>
        <v/>
      </c>
      <c r="L151" s="33" t="str">
        <f>IF(VLOOKUP($B151,'S 2 H NET'!$B$6:$G$165,6,FALSE)="","",(VLOOKUP($B151,'S 2 H NET'!$B$6:$G$165,6,FALSE)))</f>
        <v/>
      </c>
      <c r="M151" s="45" t="str">
        <f>IF(L151="","",SUM(K151:L151))</f>
        <v/>
      </c>
      <c r="N151" s="33" t="str">
        <f>IF(VLOOKUP($B151,'S 2 H BRUT'!$B$6:$H$165,7,FALSE)="","",(VLOOKUP($B151,'S 2 H BRUT'!$B$6:$H$165,7,FALSE)))</f>
        <v/>
      </c>
      <c r="O151" s="33" t="str">
        <f>IF(VLOOKUP($B151,'S 2 H NET'!$B$6:$H$165,7,FALSE)="","",(VLOOKUP($B151,'S 2 H NET'!$B$6:$H$165,7,FALSE)))</f>
        <v/>
      </c>
      <c r="P151" s="45" t="str">
        <f>IF(O151="","",SUM(N151:O151))</f>
        <v/>
      </c>
      <c r="Q151" s="33" t="str">
        <f>IF(VLOOKUP($B151,'S 2 H BRUT'!$B$6:$J$165,8,FALSE)="","",(VLOOKUP($B151,'S 2 H BRUT'!$B$6:$J$165,8,FALSE)))</f>
        <v/>
      </c>
      <c r="R151" s="33" t="str">
        <f>IF(VLOOKUP($B151,'S 2 H NET'!$B$6:$J$165,8,FALSE)="","",(VLOOKUP($B151,'S 2 H NET'!$B$6:$J$165,8,FALSE)))</f>
        <v/>
      </c>
      <c r="S151" s="45" t="str">
        <f>IF(R151="","",SUM(Q151:R151))</f>
        <v/>
      </c>
      <c r="T151" s="33">
        <f>IF(VLOOKUP($B151,'S 2 H BRUT'!$B$6:$J$165,9,FALSE)="","",(VLOOKUP($B151,'S 2 H BRUT'!$B$6:$J$165,9,FALSE)))</f>
        <v>9</v>
      </c>
      <c r="U151" s="33">
        <f>IF(VLOOKUP($B151,'S 2 H NET'!$B$6:$J$165,9,FALSE)="","",(VLOOKUP($B151,'S 2 H NET'!$B$6:$J$165,9,FALSE)))</f>
        <v>32</v>
      </c>
      <c r="V151" s="45">
        <f>IF(U151="","",SUM(T151:U151))</f>
        <v>41</v>
      </c>
      <c r="W151" s="33" t="str">
        <f>IF(VLOOKUP($B151,'S 2 H BRUT'!$B$6:$M$165,10,FALSE)="","",(VLOOKUP($B151,'S 2 H BRUT'!$B$6:$M$165,10,FALSE)))</f>
        <v/>
      </c>
      <c r="X151" s="33" t="str">
        <f>IF(VLOOKUP($B151,'S 2 H NET'!$B$6:$M$165,10,FALSE)="","",(VLOOKUP($B151,'S 2 H NET'!$B$6:$M$165,10,FALSE)))</f>
        <v/>
      </c>
      <c r="Y151" s="45" t="str">
        <f>IF(X151="","",SUM(W151:X151))</f>
        <v/>
      </c>
      <c r="Z151" s="33" t="str">
        <f>IF(VLOOKUP($B151,'S 2 H BRUT'!$B$6:$L$165,11,FALSE)="","",(VLOOKUP($B151,'S 2 H BRUT'!$B$6:$L$165,11,FALSE)))</f>
        <v/>
      </c>
      <c r="AA151" s="33" t="str">
        <f>IF(VLOOKUP($B151,'S 2 H NET'!$B$6:$L$165,11,FALSE)="","",(VLOOKUP($B151,'S 2 H NET'!$B$6:$L$165,11,FALSE)))</f>
        <v/>
      </c>
      <c r="AB151" s="45" t="str">
        <f>IF(AA151="","",SUM(Z151:AA151))</f>
        <v/>
      </c>
      <c r="AC151" s="33" t="str">
        <f>IF(VLOOKUP($B151,'S 2 H BRUT'!$B$6:$M$165,12,FALSE)="","",(VLOOKUP($B151,'S 2 H BRUT'!$B$6:$M$165,12,FALSE)))</f>
        <v/>
      </c>
      <c r="AD151" s="33" t="str">
        <f>IF(VLOOKUP($B151,'S 2 H NET'!$B$6:$M$165,12,FALSE)="","",(VLOOKUP($B151,'S 2 H NET'!$B$6:$M$165,12,FALSE)))</f>
        <v/>
      </c>
      <c r="AE151" s="45" t="str">
        <f>IF(AD151="","",SUM(AC151:AD151))</f>
        <v/>
      </c>
      <c r="AF151" s="33" t="str">
        <f>IF(VLOOKUP($B151,'S 2 H BRUT'!$B$6:$N$165,13,FALSE)="","",(VLOOKUP($B151,'S 2 H BRUT'!$B$6:$N$165,13,FALSE)))</f>
        <v/>
      </c>
      <c r="AG151" s="33" t="str">
        <f>IF(VLOOKUP($B151,'S 2 H NET'!$B$6:$N$165,13,FALSE)="","",(VLOOKUP($B151,'S 2 H NET'!$B$6:$N$165,13,FALSE)))</f>
        <v/>
      </c>
      <c r="AH151" s="45" t="str">
        <f>IF(AG151="","",SUM(AF151:AG151))</f>
        <v/>
      </c>
      <c r="AI151" s="45">
        <f>SUM(G151,J151,M151,P151,S151,V151,Y151,AB151,AE151,AH151)</f>
        <v>41</v>
      </c>
      <c r="AJ151" s="46">
        <f>+COUNT(G151,J151,M151,P151,S151,V151,Y151,AB151,AE151,AH151)</f>
        <v>1</v>
      </c>
      <c r="AK151" s="46">
        <f>IF(AJ151&lt;6,0,+SMALL(($G151,$J151,$M151,$P151,$S151,$V151,$Y151,$AB151,$AE151,$AH151),1))</f>
        <v>0</v>
      </c>
      <c r="AL151" s="46">
        <f>IF(AJ151&lt;7,0,+SMALL(($G151,$J151,$M151,$P151,$S151,$V151,$Y151,$AB151,$AE151,$AH151),2))</f>
        <v>0</v>
      </c>
      <c r="AM151" s="46">
        <f>IF(AJ151&lt;8,0,+SMALL(($G151,$J151,$M151,$P151,$S151,$V151,$Y151,$AB151,$AE151,$AH151),3))</f>
        <v>0</v>
      </c>
      <c r="AN151" s="46">
        <f>IF(AJ151&lt;9,0,+SMALL(($G151,$J151,$M151,$P151,$S151,$V151,$Y151,$AB151,$AE151,$AH151),4))</f>
        <v>0</v>
      </c>
      <c r="AO151" s="46">
        <f>AI151-AK151-AL151-AM151-AN151</f>
        <v>41</v>
      </c>
      <c r="AP151" s="17">
        <f>RANK(AO151,$AO$6:$AO$165,0)</f>
        <v>146</v>
      </c>
    </row>
    <row r="152" spans="2:42" ht="14.4">
      <c r="B152" s="42" t="s">
        <v>123</v>
      </c>
      <c r="C152" s="43"/>
      <c r="D152" s="47" t="s">
        <v>33</v>
      </c>
      <c r="E152" s="33" t="str">
        <f>IF(VLOOKUP($B152,'S 2 H BRUT'!$B$6:$E$165,4,FALSE)="","",(VLOOKUP($B152,'S 2 H BRUT'!$B$6:$E$165,4,FALSE)))</f>
        <v/>
      </c>
      <c r="F152" s="33" t="str">
        <f>IF(VLOOKUP($B152,'S 2 H NET'!$B$6:E$165,4,FALSE)="","",(VLOOKUP($B152,'S 2 H NET'!$B$6:$E$165,4,FALSE)))</f>
        <v/>
      </c>
      <c r="G152" s="45" t="str">
        <f>IF(F152="","",SUM(E152:F152))</f>
        <v/>
      </c>
      <c r="H152" s="33" t="str">
        <f>IF(VLOOKUP($B152,'S 2 H BRUT'!$B$6:$F$165,5,FALSE)="","",(VLOOKUP($B152,'S 2 H BRUT'!$B$6:$F$165,5,FALSE)))</f>
        <v/>
      </c>
      <c r="I152" s="33" t="str">
        <f>IF(VLOOKUP($B152,'S 2 H NET'!$B$6:$F$165,5,FALSE)="","",(VLOOKUP($B152,'S 2 H NET'!$B$6:$F$165,5,FALSE)))</f>
        <v/>
      </c>
      <c r="J152" s="45" t="str">
        <f>IF(I152="","",SUM(H152:I152))</f>
        <v/>
      </c>
      <c r="K152" s="33" t="str">
        <f>IF(VLOOKUP($B152,'S 2 H BRUT'!$B$6:$G$165,6,FALSE)="","",(VLOOKUP($B152,'S 2 H BRUT'!$B$6:$G$165,6,FALSE)))</f>
        <v/>
      </c>
      <c r="L152" s="33" t="str">
        <f>IF(VLOOKUP($B152,'S 2 H NET'!$B$6:$G$165,6,FALSE)="","",(VLOOKUP($B152,'S 2 H NET'!$B$6:$G$165,6,FALSE)))</f>
        <v/>
      </c>
      <c r="M152" s="45" t="str">
        <f>IF(L152="","",SUM(K152:L152))</f>
        <v/>
      </c>
      <c r="N152" s="33" t="str">
        <f>IF(VLOOKUP($B152,'S 2 H BRUT'!$B$6:$H$165,7,FALSE)="","",(VLOOKUP($B152,'S 2 H BRUT'!$B$6:$H$165,7,FALSE)))</f>
        <v/>
      </c>
      <c r="O152" s="33" t="str">
        <f>IF(VLOOKUP($B152,'S 2 H NET'!$B$6:$H$165,7,FALSE)="","",(VLOOKUP($B152,'S 2 H NET'!$B$6:$H$165,7,FALSE)))</f>
        <v/>
      </c>
      <c r="P152" s="45" t="str">
        <f>IF(O152="","",SUM(N152:O152))</f>
        <v/>
      </c>
      <c r="Q152" s="33" t="str">
        <f>IF(VLOOKUP($B152,'S 2 H BRUT'!$B$6:$J$165,8,FALSE)="","",(VLOOKUP($B152,'S 2 H BRUT'!$B$6:$J$165,8,FALSE)))</f>
        <v/>
      </c>
      <c r="R152" s="33" t="str">
        <f>IF(VLOOKUP($B152,'S 2 H NET'!$B$6:$J$165,8,FALSE)="","",(VLOOKUP($B152,'S 2 H NET'!$B$6:$J$165,8,FALSE)))</f>
        <v/>
      </c>
      <c r="S152" s="45" t="str">
        <f>IF(R152="","",SUM(Q152:R152))</f>
        <v/>
      </c>
      <c r="T152" s="33" t="str">
        <f>IF(VLOOKUP($B152,'S 2 H BRUT'!$B$6:$J$165,9,FALSE)="","",(VLOOKUP($B152,'S 2 H BRUT'!$B$6:$J$165,9,FALSE)))</f>
        <v/>
      </c>
      <c r="U152" s="33" t="str">
        <f>IF(VLOOKUP($B152,'S 2 H NET'!$B$6:$J$165,9,FALSE)="","",(VLOOKUP($B152,'S 2 H NET'!$B$6:$J$165,9,FALSE)))</f>
        <v/>
      </c>
      <c r="V152" s="45" t="str">
        <f>IF(U152="","",SUM(T152:U152))</f>
        <v/>
      </c>
      <c r="W152" s="33" t="str">
        <f>IF(VLOOKUP($B152,'S 2 H BRUT'!$B$6:$M$165,10,FALSE)="","",(VLOOKUP($B152,'S 2 H BRUT'!$B$6:$M$165,10,FALSE)))</f>
        <v/>
      </c>
      <c r="X152" s="33" t="str">
        <f>IF(VLOOKUP($B152,'S 2 H NET'!$B$6:$M$165,10,FALSE)="","",(VLOOKUP($B152,'S 2 H NET'!$B$6:$M$165,10,FALSE)))</f>
        <v/>
      </c>
      <c r="Y152" s="45" t="str">
        <f>IF(X152="","",SUM(W152:X152))</f>
        <v/>
      </c>
      <c r="Z152" s="33">
        <f>IF(VLOOKUP($B152,'S 2 H BRUT'!$B$6:$L$165,11,FALSE)="","",(VLOOKUP($B152,'S 2 H BRUT'!$B$6:$L$165,11,FALSE)))</f>
        <v>12</v>
      </c>
      <c r="AA152" s="33">
        <f>IF(VLOOKUP($B152,'S 2 H NET'!$B$6:$L$165,11,FALSE)="","",(VLOOKUP($B152,'S 2 H NET'!$B$6:$L$165,11,FALSE)))</f>
        <v>26</v>
      </c>
      <c r="AB152" s="45">
        <f>IF(AA152="","",SUM(Z152:AA152))</f>
        <v>38</v>
      </c>
      <c r="AC152" s="33" t="str">
        <f>IF(VLOOKUP($B152,'S 2 H BRUT'!$B$6:$M$165,12,FALSE)="","",(VLOOKUP($B152,'S 2 H BRUT'!$B$6:$M$165,12,FALSE)))</f>
        <v/>
      </c>
      <c r="AD152" s="33" t="str">
        <f>IF(VLOOKUP($B152,'S 2 H NET'!$B$6:$M$165,12,FALSE)="","",(VLOOKUP($B152,'S 2 H NET'!$B$6:$M$165,12,FALSE)))</f>
        <v/>
      </c>
      <c r="AE152" s="45" t="str">
        <f>IF(AD152="","",SUM(AC152:AD152))</f>
        <v/>
      </c>
      <c r="AF152" s="33" t="str">
        <f>IF(VLOOKUP($B152,'S 2 H BRUT'!$B$6:$N$165,13,FALSE)="","",(VLOOKUP($B152,'S 2 H BRUT'!$B$6:$N$165,13,FALSE)))</f>
        <v/>
      </c>
      <c r="AG152" s="33" t="str">
        <f>IF(VLOOKUP($B152,'S 2 H NET'!$B$6:$N$165,13,FALSE)="","",(VLOOKUP($B152,'S 2 H NET'!$B$6:$N$165,13,FALSE)))</f>
        <v/>
      </c>
      <c r="AH152" s="45" t="str">
        <f>IF(AG152="","",SUM(AF152:AG152))</f>
        <v/>
      </c>
      <c r="AI152" s="45">
        <f>SUM(G152,J152,M152,P152,S152,V152,Y152,AB152,AE152,AH152)</f>
        <v>38</v>
      </c>
      <c r="AJ152" s="46">
        <f>+COUNT(G152,J152,M152,P152,S152,V152,Y152,AB152,AE152,AH152)</f>
        <v>1</v>
      </c>
      <c r="AK152" s="46">
        <f>IF(AJ152&lt;6,0,+SMALL(($G152,$J152,$M152,$P152,$S152,$V152,$Y152,$AB152,$AE152,$AH152),1))</f>
        <v>0</v>
      </c>
      <c r="AL152" s="46">
        <f>IF(AJ152&lt;7,0,+SMALL(($G152,$J152,$M152,$P152,$S152,$V152,$Y152,$AB152,$AE152,$AH152),2))</f>
        <v>0</v>
      </c>
      <c r="AM152" s="46">
        <f>IF(AJ152&lt;8,0,+SMALL(($G152,$J152,$M152,$P152,$S152,$V152,$Y152,$AB152,$AE152,$AH152),3))</f>
        <v>0</v>
      </c>
      <c r="AN152" s="46">
        <f>IF(AJ152&lt;9,0,+SMALL(($G152,$J152,$M152,$P152,$S152,$V152,$Y152,$AB152,$AE152,$AH152),4))</f>
        <v>0</v>
      </c>
      <c r="AO152" s="46">
        <f>AI152-AK152-AL152-AM152-AN152</f>
        <v>38</v>
      </c>
      <c r="AP152" s="17">
        <f>RANK(AO152,$AO$6:$AO$165,0)</f>
        <v>147</v>
      </c>
    </row>
    <row r="153" spans="2:42" ht="14.4">
      <c r="B153" s="89" t="s">
        <v>256</v>
      </c>
      <c r="C153" s="33"/>
      <c r="D153" s="39" t="s">
        <v>7</v>
      </c>
      <c r="E153" s="33" t="str">
        <f>IF(VLOOKUP($B153,'S 2 H BRUT'!$B$6:$E$165,4,FALSE)="","",(VLOOKUP($B153,'S 2 H BRUT'!$B$6:$E$165,4,FALSE)))</f>
        <v/>
      </c>
      <c r="F153" s="33" t="str">
        <f>IF(VLOOKUP($B153,'S 2 H NET'!$B$6:E$165,4,FALSE)="","",(VLOOKUP($B153,'S 2 H NET'!$B$6:$E$165,4,FALSE)))</f>
        <v/>
      </c>
      <c r="G153" s="45" t="str">
        <f>IF(F153="","",SUM(E153:F153))</f>
        <v/>
      </c>
      <c r="H153" s="33" t="str">
        <f>IF(VLOOKUP($B153,'S 2 H BRUT'!$B$6:$F$165,5,FALSE)="","",(VLOOKUP($B153,'S 2 H BRUT'!$B$6:$F$165,5,FALSE)))</f>
        <v/>
      </c>
      <c r="I153" s="33" t="str">
        <f>IF(VLOOKUP($B153,'S 2 H NET'!$B$6:$F$165,5,FALSE)="","",(VLOOKUP($B153,'S 2 H NET'!$B$6:$F$165,5,FALSE)))</f>
        <v/>
      </c>
      <c r="J153" s="45" t="str">
        <f>IF(I153="","",SUM(H153:I153))</f>
        <v/>
      </c>
      <c r="K153" s="33" t="str">
        <f>IF(VLOOKUP($B153,'S 2 H BRUT'!$B$6:$G$165,6,FALSE)="","",(VLOOKUP($B153,'S 2 H BRUT'!$B$6:$G$165,6,FALSE)))</f>
        <v/>
      </c>
      <c r="L153" s="33" t="str">
        <f>IF(VLOOKUP($B153,'S 2 H NET'!$B$6:$G$165,6,FALSE)="","",(VLOOKUP($B153,'S 2 H NET'!$B$6:$G$165,6,FALSE)))</f>
        <v/>
      </c>
      <c r="M153" s="45" t="str">
        <f>IF(L153="","",SUM(K153:L153))</f>
        <v/>
      </c>
      <c r="N153" s="33" t="str">
        <f>IF(VLOOKUP($B153,'S 2 H BRUT'!$B$6:$H$165,7,FALSE)="","",(VLOOKUP($B153,'S 2 H BRUT'!$B$6:$H$165,7,FALSE)))</f>
        <v/>
      </c>
      <c r="O153" s="33" t="str">
        <f>IF(VLOOKUP($B153,'S 2 H NET'!$B$6:$H$165,7,FALSE)="","",(VLOOKUP($B153,'S 2 H NET'!$B$6:$H$165,7,FALSE)))</f>
        <v/>
      </c>
      <c r="P153" s="45" t="str">
        <f>IF(O153="","",SUM(N153:O153))</f>
        <v/>
      </c>
      <c r="Q153" s="33" t="str">
        <f>IF(VLOOKUP($B153,'S 2 H BRUT'!$B$6:$J$165,8,FALSE)="","",(VLOOKUP($B153,'S 2 H BRUT'!$B$6:$J$165,8,FALSE)))</f>
        <v/>
      </c>
      <c r="R153" s="33" t="str">
        <f>IF(VLOOKUP($B153,'S 2 H NET'!$B$6:$J$165,8,FALSE)="","",(VLOOKUP($B153,'S 2 H NET'!$B$6:$J$165,8,FALSE)))</f>
        <v/>
      </c>
      <c r="S153" s="45" t="str">
        <f>IF(R153="","",SUM(Q153:R153))</f>
        <v/>
      </c>
      <c r="T153" s="33">
        <f>IF(VLOOKUP($B153,'S 2 H BRUT'!$B$6:$J$165,9,FALSE)="","",(VLOOKUP($B153,'S 2 H BRUT'!$B$6:$J$165,9,FALSE)))</f>
        <v>11</v>
      </c>
      <c r="U153" s="33">
        <f>IF(VLOOKUP($B153,'S 2 H NET'!$B$6:$J$165,9,FALSE)="","",(VLOOKUP($B153,'S 2 H NET'!$B$6:$J$165,9,FALSE)))</f>
        <v>27</v>
      </c>
      <c r="V153" s="45">
        <f>IF(U153="","",SUM(T153:U153))</f>
        <v>38</v>
      </c>
      <c r="W153" s="33" t="str">
        <f>IF(VLOOKUP($B153,'S 2 H BRUT'!$B$6:$M$165,10,FALSE)="","",(VLOOKUP($B153,'S 2 H BRUT'!$B$6:$M$165,10,FALSE)))</f>
        <v/>
      </c>
      <c r="X153" s="33" t="str">
        <f>IF(VLOOKUP($B153,'S 2 H NET'!$B$6:$M$165,10,FALSE)="","",(VLOOKUP($B153,'S 2 H NET'!$B$6:$M$165,10,FALSE)))</f>
        <v/>
      </c>
      <c r="Y153" s="45" t="str">
        <f>IF(X153="","",SUM(W153:X153))</f>
        <v/>
      </c>
      <c r="Z153" s="33" t="str">
        <f>IF(VLOOKUP($B153,'S 2 H BRUT'!$B$6:$L$165,11,FALSE)="","",(VLOOKUP($B153,'S 2 H BRUT'!$B$6:$L$165,11,FALSE)))</f>
        <v/>
      </c>
      <c r="AA153" s="33" t="str">
        <f>IF(VLOOKUP($B153,'S 2 H NET'!$B$6:$L$165,11,FALSE)="","",(VLOOKUP($B153,'S 2 H NET'!$B$6:$L$165,11,FALSE)))</f>
        <v/>
      </c>
      <c r="AB153" s="45" t="str">
        <f>IF(AA153="","",SUM(Z153:AA153))</f>
        <v/>
      </c>
      <c r="AC153" s="33" t="str">
        <f>IF(VLOOKUP($B153,'S 2 H BRUT'!$B$6:$M$165,12,FALSE)="","",(VLOOKUP($B153,'S 2 H BRUT'!$B$6:$M$165,12,FALSE)))</f>
        <v/>
      </c>
      <c r="AD153" s="33" t="str">
        <f>IF(VLOOKUP($B153,'S 2 H NET'!$B$6:$M$165,12,FALSE)="","",(VLOOKUP($B153,'S 2 H NET'!$B$6:$M$165,12,FALSE)))</f>
        <v/>
      </c>
      <c r="AE153" s="45" t="str">
        <f>IF(AD153="","",SUM(AC153:AD153))</f>
        <v/>
      </c>
      <c r="AF153" s="33" t="str">
        <f>IF(VLOOKUP($B153,'S 2 H BRUT'!$B$6:$N$165,13,FALSE)="","",(VLOOKUP($B153,'S 2 H BRUT'!$B$6:$N$165,13,FALSE)))</f>
        <v/>
      </c>
      <c r="AG153" s="33" t="str">
        <f>IF(VLOOKUP($B153,'S 2 H NET'!$B$6:$N$165,13,FALSE)="","",(VLOOKUP($B153,'S 2 H NET'!$B$6:$N$165,13,FALSE)))</f>
        <v/>
      </c>
      <c r="AH153" s="45" t="str">
        <f>IF(AG153="","",SUM(AF153:AG153))</f>
        <v/>
      </c>
      <c r="AI153" s="45">
        <f>SUM(G153,J153,M153,P153,S153,V153,Y153,AB153,AE153,AH153)</f>
        <v>38</v>
      </c>
      <c r="AJ153" s="46">
        <f>+COUNT(G153,J153,M153,P153,S153,V153,Y153,AB153,AE153,AH153)</f>
        <v>1</v>
      </c>
      <c r="AK153" s="46">
        <f>IF(AJ153&lt;6,0,+SMALL(($G153,$J153,$M153,$P153,$S153,$V153,$Y153,$AB153,$AE153,$AH153),1))</f>
        <v>0</v>
      </c>
      <c r="AL153" s="46">
        <f>IF(AJ153&lt;7,0,+SMALL(($G153,$J153,$M153,$P153,$S153,$V153,$Y153,$AB153,$AE153,$AH153),2))</f>
        <v>0</v>
      </c>
      <c r="AM153" s="46">
        <f>IF(AJ153&lt;8,0,+SMALL(($G153,$J153,$M153,$P153,$S153,$V153,$Y153,$AB153,$AE153,$AH153),3))</f>
        <v>0</v>
      </c>
      <c r="AN153" s="46">
        <f>IF(AJ153&lt;9,0,+SMALL(($G153,$J153,$M153,$P153,$S153,$V153,$Y153,$AB153,$AE153,$AH153),4))</f>
        <v>0</v>
      </c>
      <c r="AO153" s="46">
        <f>AI153-AK153-AL153-AM153-AN153</f>
        <v>38</v>
      </c>
      <c r="AP153" s="17">
        <f>RANK(AO153,$AO$6:$AO$165,0)</f>
        <v>147</v>
      </c>
    </row>
    <row r="154" spans="2:42" ht="14.4">
      <c r="B154" s="89" t="s">
        <v>352</v>
      </c>
      <c r="C154" s="33"/>
      <c r="D154" s="62" t="s">
        <v>14</v>
      </c>
      <c r="E154" s="33" t="str">
        <f>IF(VLOOKUP($B154,'S 2 H BRUT'!$B$6:$E$165,4,FALSE)="","",(VLOOKUP($B154,'S 2 H BRUT'!$B$6:$E$165,4,FALSE)))</f>
        <v/>
      </c>
      <c r="F154" s="33" t="str">
        <f>IF(VLOOKUP($B154,'S 2 H NET'!$B$6:E$165,4,FALSE)="","",(VLOOKUP($B154,'S 2 H NET'!$B$6:$E$165,4,FALSE)))</f>
        <v/>
      </c>
      <c r="G154" s="45" t="str">
        <f>IF(F154="","",SUM(E154:F154))</f>
        <v/>
      </c>
      <c r="H154" s="33">
        <f>IF(VLOOKUP($B154,'S 2 H BRUT'!$B$6:$F$165,5,FALSE)="","",(VLOOKUP($B154,'S 2 H BRUT'!$B$6:$F$165,5,FALSE)))</f>
        <v>8</v>
      </c>
      <c r="I154" s="33">
        <f>IF(VLOOKUP($B154,'S 2 H NET'!$B$6:$F$165,5,FALSE)="","",(VLOOKUP($B154,'S 2 H NET'!$B$6:$F$165,5,FALSE)))</f>
        <v>27</v>
      </c>
      <c r="J154" s="45">
        <f>IF(I154="","",SUM(H154:I154))</f>
        <v>35</v>
      </c>
      <c r="K154" s="33" t="str">
        <f>IF(VLOOKUP($B154,'S 2 H BRUT'!$B$6:$G$165,6,FALSE)="","",(VLOOKUP($B154,'S 2 H BRUT'!$B$6:$G$165,6,FALSE)))</f>
        <v/>
      </c>
      <c r="L154" s="33" t="str">
        <f>IF(VLOOKUP($B154,'S 2 H NET'!$B$6:$G$165,6,FALSE)="","",(VLOOKUP($B154,'S 2 H NET'!$B$6:$G$165,6,FALSE)))</f>
        <v/>
      </c>
      <c r="M154" s="45" t="str">
        <f>IF(L154="","",SUM(K154:L154))</f>
        <v/>
      </c>
      <c r="N154" s="33" t="str">
        <f>IF(VLOOKUP($B154,'S 2 H BRUT'!$B$6:$H$165,7,FALSE)="","",(VLOOKUP($B154,'S 2 H BRUT'!$B$6:$H$165,7,FALSE)))</f>
        <v/>
      </c>
      <c r="O154" s="33" t="str">
        <f>IF(VLOOKUP($B154,'S 2 H NET'!$B$6:$H$165,7,FALSE)="","",(VLOOKUP($B154,'S 2 H NET'!$B$6:$H$165,7,FALSE)))</f>
        <v/>
      </c>
      <c r="P154" s="45" t="str">
        <f>IF(O154="","",SUM(N154:O154))</f>
        <v/>
      </c>
      <c r="Q154" s="33" t="str">
        <f>IF(VLOOKUP($B154,'S 2 H BRUT'!$B$6:$J$165,8,FALSE)="","",(VLOOKUP($B154,'S 2 H BRUT'!$B$6:$J$165,8,FALSE)))</f>
        <v/>
      </c>
      <c r="R154" s="33" t="str">
        <f>IF(VLOOKUP($B154,'S 2 H NET'!$B$6:$J$165,8,FALSE)="","",(VLOOKUP($B154,'S 2 H NET'!$B$6:$J$165,8,FALSE)))</f>
        <v/>
      </c>
      <c r="S154" s="45" t="str">
        <f>IF(R154="","",SUM(Q154:R154))</f>
        <v/>
      </c>
      <c r="T154" s="33" t="str">
        <f>IF(VLOOKUP($B154,'S 2 H BRUT'!$B$6:$J$165,9,FALSE)="","",(VLOOKUP($B154,'S 2 H BRUT'!$B$6:$J$165,9,FALSE)))</f>
        <v/>
      </c>
      <c r="U154" s="33" t="str">
        <f>IF(VLOOKUP($B154,'S 2 H NET'!$B$6:$J$165,9,FALSE)="","",(VLOOKUP($B154,'S 2 H NET'!$B$6:$J$165,9,FALSE)))</f>
        <v/>
      </c>
      <c r="V154" s="45" t="str">
        <f>IF(U154="","",SUM(T154:U154))</f>
        <v/>
      </c>
      <c r="W154" s="33" t="str">
        <f>IF(VLOOKUP($B154,'S 2 H BRUT'!$B$6:$M$165,10,FALSE)="","",(VLOOKUP($B154,'S 2 H BRUT'!$B$6:$M$165,10,FALSE)))</f>
        <v/>
      </c>
      <c r="X154" s="33" t="str">
        <f>IF(VLOOKUP($B154,'S 2 H NET'!$B$6:$M$165,10,FALSE)="","",(VLOOKUP($B154,'S 2 H NET'!$B$6:$M$165,10,FALSE)))</f>
        <v/>
      </c>
      <c r="Y154" s="45" t="str">
        <f>IF(X154="","",SUM(W154:X154))</f>
        <v/>
      </c>
      <c r="Z154" s="33" t="str">
        <f>IF(VLOOKUP($B154,'S 2 H BRUT'!$B$6:$L$165,11,FALSE)="","",(VLOOKUP($B154,'S 2 H BRUT'!$B$6:$L$165,11,FALSE)))</f>
        <v/>
      </c>
      <c r="AA154" s="33" t="str">
        <f>IF(VLOOKUP($B154,'S 2 H NET'!$B$6:$L$165,11,FALSE)="","",(VLOOKUP($B154,'S 2 H NET'!$B$6:$L$165,11,FALSE)))</f>
        <v/>
      </c>
      <c r="AB154" s="45" t="str">
        <f>IF(AA154="","",SUM(Z154:AA154))</f>
        <v/>
      </c>
      <c r="AC154" s="33" t="str">
        <f>IF(VLOOKUP($B154,'S 2 H BRUT'!$B$6:$M$165,12,FALSE)="","",(VLOOKUP($B154,'S 2 H BRUT'!$B$6:$M$165,12,FALSE)))</f>
        <v/>
      </c>
      <c r="AD154" s="33" t="str">
        <f>IF(VLOOKUP($B154,'S 2 H NET'!$B$6:$M$165,12,FALSE)="","",(VLOOKUP($B154,'S 2 H NET'!$B$6:$M$165,12,FALSE)))</f>
        <v/>
      </c>
      <c r="AE154" s="45" t="str">
        <f>IF(AD154="","",SUM(AC154:AD154))</f>
        <v/>
      </c>
      <c r="AF154" s="33" t="str">
        <f>IF(VLOOKUP($B154,'S 2 H BRUT'!$B$6:$N$165,13,FALSE)="","",(VLOOKUP($B154,'S 2 H BRUT'!$B$6:$N$165,13,FALSE)))</f>
        <v/>
      </c>
      <c r="AG154" s="33" t="str">
        <f>IF(VLOOKUP($B154,'S 2 H NET'!$B$6:$N$165,13,FALSE)="","",(VLOOKUP($B154,'S 2 H NET'!$B$6:$N$165,13,FALSE)))</f>
        <v/>
      </c>
      <c r="AH154" s="45" t="str">
        <f>IF(AG154="","",SUM(AF154:AG154))</f>
        <v/>
      </c>
      <c r="AI154" s="45">
        <f>SUM(G154,J154,M154,P154,S154,V154,Y154,AB154,AE154,AH154)</f>
        <v>35</v>
      </c>
      <c r="AJ154" s="46">
        <f>+COUNT(G154,J154,M154,P154,S154,V154,Y154,AB154,AE154,AH154)</f>
        <v>1</v>
      </c>
      <c r="AK154" s="46">
        <f>IF(AJ154&lt;6,0,+SMALL(($G154,$J154,$M154,$P154,$S154,$V154,$Y154,$AB154,$AE154,$AH154),1))</f>
        <v>0</v>
      </c>
      <c r="AL154" s="46">
        <f>IF(AJ154&lt;7,0,+SMALL(($G154,$J154,$M154,$P154,$S154,$V154,$Y154,$AB154,$AE154,$AH154),2))</f>
        <v>0</v>
      </c>
      <c r="AM154" s="46">
        <f>IF(AJ154&lt;8,0,+SMALL(($G154,$J154,$M154,$P154,$S154,$V154,$Y154,$AB154,$AE154,$AH154),3))</f>
        <v>0</v>
      </c>
      <c r="AN154" s="46">
        <f>IF(AJ154&lt;9,0,+SMALL(($G154,$J154,$M154,$P154,$S154,$V154,$Y154,$AB154,$AE154,$AH154),4))</f>
        <v>0</v>
      </c>
      <c r="AO154" s="46">
        <f>AI154-AK154-AL154-AM154-AN154</f>
        <v>35</v>
      </c>
      <c r="AP154" s="17">
        <f>RANK(AO154,$AO$6:$AO$165,0)</f>
        <v>149</v>
      </c>
    </row>
    <row r="155" spans="2:42" ht="14.4">
      <c r="B155" s="89" t="s">
        <v>305</v>
      </c>
      <c r="C155" s="33"/>
      <c r="D155" s="38" t="s">
        <v>33</v>
      </c>
      <c r="E155" s="33" t="str">
        <f>IF(VLOOKUP($B155,'S 2 H BRUT'!$B$6:$E$165,4,FALSE)="","",(VLOOKUP($B155,'S 2 H BRUT'!$B$6:$E$165,4,FALSE)))</f>
        <v/>
      </c>
      <c r="F155" s="33" t="str">
        <f>IF(VLOOKUP($B155,'S 2 H NET'!$B$6:E$165,4,FALSE)="","",(VLOOKUP($B155,'S 2 H NET'!$B$6:$E$165,4,FALSE)))</f>
        <v/>
      </c>
      <c r="G155" s="45" t="str">
        <f>IF(F155="","",SUM(E155:F155))</f>
        <v/>
      </c>
      <c r="H155" s="33" t="str">
        <f>IF(VLOOKUP($B155,'S 2 H BRUT'!$B$6:$F$165,5,FALSE)="","",(VLOOKUP($B155,'S 2 H BRUT'!$B$6:$F$165,5,FALSE)))</f>
        <v/>
      </c>
      <c r="I155" s="33" t="str">
        <f>IF(VLOOKUP($B155,'S 2 H NET'!$B$6:$F$165,5,FALSE)="","",(VLOOKUP($B155,'S 2 H NET'!$B$6:$F$165,5,FALSE)))</f>
        <v/>
      </c>
      <c r="J155" s="45" t="str">
        <f>IF(I155="","",SUM(H155:I155))</f>
        <v/>
      </c>
      <c r="K155" s="33" t="str">
        <f>IF(VLOOKUP($B155,'S 2 H BRUT'!$B$6:$G$165,6,FALSE)="","",(VLOOKUP($B155,'S 2 H BRUT'!$B$6:$G$165,6,FALSE)))</f>
        <v/>
      </c>
      <c r="L155" s="33" t="str">
        <f>IF(VLOOKUP($B155,'S 2 H NET'!$B$6:$G$165,6,FALSE)="","",(VLOOKUP($B155,'S 2 H NET'!$B$6:$G$165,6,FALSE)))</f>
        <v/>
      </c>
      <c r="M155" s="45" t="str">
        <f>IF(L155="","",SUM(K155:L155))</f>
        <v/>
      </c>
      <c r="N155" s="33" t="str">
        <f>IF(VLOOKUP($B155,'S 2 H BRUT'!$B$6:$H$165,7,FALSE)="","",(VLOOKUP($B155,'S 2 H BRUT'!$B$6:$H$165,7,FALSE)))</f>
        <v/>
      </c>
      <c r="O155" s="33" t="str">
        <f>IF(VLOOKUP($B155,'S 2 H NET'!$B$6:$H$165,7,FALSE)="","",(VLOOKUP($B155,'S 2 H NET'!$B$6:$H$165,7,FALSE)))</f>
        <v/>
      </c>
      <c r="P155" s="45" t="str">
        <f>IF(O155="","",SUM(N155:O155))</f>
        <v/>
      </c>
      <c r="Q155" s="33" t="str">
        <f>IF(VLOOKUP($B155,'S 2 H BRUT'!$B$6:$J$165,8,FALSE)="","",(VLOOKUP($B155,'S 2 H BRUT'!$B$6:$J$165,8,FALSE)))</f>
        <v/>
      </c>
      <c r="R155" s="33" t="str">
        <f>IF(VLOOKUP($B155,'S 2 H NET'!$B$6:$J$165,8,FALSE)="","",(VLOOKUP($B155,'S 2 H NET'!$B$6:$J$165,8,FALSE)))</f>
        <v/>
      </c>
      <c r="S155" s="45" t="str">
        <f>IF(R155="","",SUM(Q155:R155))</f>
        <v/>
      </c>
      <c r="T155" s="33" t="str">
        <f>IF(VLOOKUP($B155,'S 2 H BRUT'!$B$6:$J$165,9,FALSE)="","",(VLOOKUP($B155,'S 2 H BRUT'!$B$6:$J$165,9,FALSE)))</f>
        <v/>
      </c>
      <c r="U155" s="33" t="str">
        <f>IF(VLOOKUP($B155,'S 2 H NET'!$B$6:$J$165,9,FALSE)="","",(VLOOKUP($B155,'S 2 H NET'!$B$6:$J$165,9,FALSE)))</f>
        <v/>
      </c>
      <c r="V155" s="45" t="str">
        <f>IF(U155="","",SUM(T155:U155))</f>
        <v/>
      </c>
      <c r="W155" s="33" t="str">
        <f>IF(VLOOKUP($B155,'S 2 H BRUT'!$B$6:$M$165,10,FALSE)="","",(VLOOKUP($B155,'S 2 H BRUT'!$B$6:$M$165,10,FALSE)))</f>
        <v/>
      </c>
      <c r="X155" s="33" t="str">
        <f>IF(VLOOKUP($B155,'S 2 H NET'!$B$6:$M$165,10,FALSE)="","",(VLOOKUP($B155,'S 2 H NET'!$B$6:$M$165,10,FALSE)))</f>
        <v/>
      </c>
      <c r="Y155" s="45" t="str">
        <f>IF(X155="","",SUM(W155:X155))</f>
        <v/>
      </c>
      <c r="Z155" s="33">
        <f>IF(VLOOKUP($B155,'S 2 H BRUT'!$B$6:$L$165,11,FALSE)="","",(VLOOKUP($B155,'S 2 H BRUT'!$B$6:$L$165,11,FALSE)))</f>
        <v>10</v>
      </c>
      <c r="AA155" s="33">
        <f>IF(VLOOKUP($B155,'S 2 H NET'!$B$6:$L$165,11,FALSE)="","",(VLOOKUP($B155,'S 2 H NET'!$B$6:$L$165,11,FALSE)))</f>
        <v>24</v>
      </c>
      <c r="AB155" s="45">
        <f>IF(AA155="","",SUM(Z155:AA155))</f>
        <v>34</v>
      </c>
      <c r="AC155" s="33" t="str">
        <f>IF(VLOOKUP($B155,'S 2 H BRUT'!$B$6:$M$165,12,FALSE)="","",(VLOOKUP($B155,'S 2 H BRUT'!$B$6:$M$165,12,FALSE)))</f>
        <v/>
      </c>
      <c r="AD155" s="33" t="str">
        <f>IF(VLOOKUP($B155,'S 2 H NET'!$B$6:$M$165,12,FALSE)="","",(VLOOKUP($B155,'S 2 H NET'!$B$6:$M$165,12,FALSE)))</f>
        <v/>
      </c>
      <c r="AE155" s="45" t="str">
        <f>IF(AD155="","",SUM(AC155:AD155))</f>
        <v/>
      </c>
      <c r="AF155" s="33" t="str">
        <f>IF(VLOOKUP($B155,'S 2 H BRUT'!$B$6:$N$165,13,FALSE)="","",(VLOOKUP($B155,'S 2 H BRUT'!$B$6:$N$165,13,FALSE)))</f>
        <v/>
      </c>
      <c r="AG155" s="33" t="str">
        <f>IF(VLOOKUP($B155,'S 2 H NET'!$B$6:$N$165,13,FALSE)="","",(VLOOKUP($B155,'S 2 H NET'!$B$6:$N$165,13,FALSE)))</f>
        <v/>
      </c>
      <c r="AH155" s="45" t="str">
        <f>IF(AG155="","",SUM(AF155:AG155))</f>
        <v/>
      </c>
      <c r="AI155" s="45">
        <f>SUM(G155,J155,M155,P155,S155,V155,Y155,AB155,AE155,AH155)</f>
        <v>34</v>
      </c>
      <c r="AJ155" s="46">
        <f>+COUNT(G155,J155,M155,P155,S155,V155,Y155,AB155,AE155,AH155)</f>
        <v>1</v>
      </c>
      <c r="AK155" s="46">
        <f>IF(AJ155&lt;6,0,+SMALL(($G155,$J155,$M155,$P155,$S155,$V155,$Y155,$AB155,$AE155,$AH155),1))</f>
        <v>0</v>
      </c>
      <c r="AL155" s="46">
        <f>IF(AJ155&lt;7,0,+SMALL(($G155,$J155,$M155,$P155,$S155,$V155,$Y155,$AB155,$AE155,$AH155),2))</f>
        <v>0</v>
      </c>
      <c r="AM155" s="46">
        <f>IF(AJ155&lt;8,0,+SMALL(($G155,$J155,$M155,$P155,$S155,$V155,$Y155,$AB155,$AE155,$AH155),3))</f>
        <v>0</v>
      </c>
      <c r="AN155" s="46">
        <f>IF(AJ155&lt;9,0,+SMALL(($G155,$J155,$M155,$P155,$S155,$V155,$Y155,$AB155,$AE155,$AH155),4))</f>
        <v>0</v>
      </c>
      <c r="AO155" s="46">
        <f>AI155-AK155-AL155-AM155-AN155</f>
        <v>34</v>
      </c>
      <c r="AP155" s="17">
        <f>RANK(AO155,$AO$6:$AO$165,0)</f>
        <v>150</v>
      </c>
    </row>
    <row r="156" spans="2:42" ht="14.4">
      <c r="B156" s="42" t="s">
        <v>295</v>
      </c>
      <c r="C156" s="43"/>
      <c r="D156" s="61" t="s">
        <v>81</v>
      </c>
      <c r="E156" s="33" t="str">
        <f>IF(VLOOKUP($B156,'S 2 H BRUT'!$B$6:$E$165,4,FALSE)="","",(VLOOKUP($B156,'S 2 H BRUT'!$B$6:$E$165,4,FALSE)))</f>
        <v/>
      </c>
      <c r="F156" s="33" t="str">
        <f>IF(VLOOKUP($B156,'S 2 H NET'!$B$6:E$165,4,FALSE)="","",(VLOOKUP($B156,'S 2 H NET'!$B$6:$E$165,4,FALSE)))</f>
        <v/>
      </c>
      <c r="G156" s="45" t="str">
        <f>IF(F156="","",SUM(E156:F156))</f>
        <v/>
      </c>
      <c r="H156" s="33" t="str">
        <f>IF(VLOOKUP($B156,'S 2 H BRUT'!$B$6:$F$165,5,FALSE)="","",(VLOOKUP($B156,'S 2 H BRUT'!$B$6:$F$165,5,FALSE)))</f>
        <v/>
      </c>
      <c r="I156" s="33" t="str">
        <f>IF(VLOOKUP($B156,'S 2 H NET'!$B$6:$F$165,5,FALSE)="","",(VLOOKUP($B156,'S 2 H NET'!$B$6:$F$165,5,FALSE)))</f>
        <v/>
      </c>
      <c r="J156" s="45" t="str">
        <f>IF(I156="","",SUM(H156:I156))</f>
        <v/>
      </c>
      <c r="K156" s="33" t="str">
        <f>IF(VLOOKUP($B156,'S 2 H BRUT'!$B$6:$G$165,6,FALSE)="","",(VLOOKUP($B156,'S 2 H BRUT'!$B$6:$G$165,6,FALSE)))</f>
        <v/>
      </c>
      <c r="L156" s="33" t="str">
        <f>IF(VLOOKUP($B156,'S 2 H NET'!$B$6:$G$165,6,FALSE)="","",(VLOOKUP($B156,'S 2 H NET'!$B$6:$G$165,6,FALSE)))</f>
        <v/>
      </c>
      <c r="M156" s="45" t="str">
        <f>IF(L156="","",SUM(K156:L156))</f>
        <v/>
      </c>
      <c r="N156" s="33" t="str">
        <f>IF(VLOOKUP($B156,'S 2 H BRUT'!$B$6:$H$165,7,FALSE)="","",(VLOOKUP($B156,'S 2 H BRUT'!$B$6:$H$165,7,FALSE)))</f>
        <v/>
      </c>
      <c r="O156" s="33" t="str">
        <f>IF(VLOOKUP($B156,'S 2 H NET'!$B$6:$H$165,7,FALSE)="","",(VLOOKUP($B156,'S 2 H NET'!$B$6:$H$165,7,FALSE)))</f>
        <v/>
      </c>
      <c r="P156" s="45" t="str">
        <f>IF(O156="","",SUM(N156:O156))</f>
        <v/>
      </c>
      <c r="Q156" s="33" t="str">
        <f>IF(VLOOKUP($B156,'S 2 H BRUT'!$B$6:$J$165,8,FALSE)="","",(VLOOKUP($B156,'S 2 H BRUT'!$B$6:$J$165,8,FALSE)))</f>
        <v/>
      </c>
      <c r="R156" s="33" t="str">
        <f>IF(VLOOKUP($B156,'S 2 H NET'!$B$6:$J$165,8,FALSE)="","",(VLOOKUP($B156,'S 2 H NET'!$B$6:$J$165,8,FALSE)))</f>
        <v/>
      </c>
      <c r="S156" s="45" t="str">
        <f>IF(R156="","",SUM(Q156:R156))</f>
        <v/>
      </c>
      <c r="T156" s="33">
        <f>IF(VLOOKUP($B156,'S 2 H BRUT'!$B$6:$J$165,9,FALSE)="","",(VLOOKUP($B156,'S 2 H BRUT'!$B$6:$J$165,9,FALSE)))</f>
        <v>8</v>
      </c>
      <c r="U156" s="33">
        <f>IF(VLOOKUP($B156,'S 2 H NET'!$B$6:$J$165,9,FALSE)="","",(VLOOKUP($B156,'S 2 H NET'!$B$6:$J$165,9,FALSE)))</f>
        <v>25</v>
      </c>
      <c r="V156" s="45">
        <f>IF(U156="","",SUM(T156:U156))</f>
        <v>33</v>
      </c>
      <c r="W156" s="33" t="str">
        <f>IF(VLOOKUP($B156,'S 2 H BRUT'!$B$6:$M$165,10,FALSE)="","",(VLOOKUP($B156,'S 2 H BRUT'!$B$6:$M$165,10,FALSE)))</f>
        <v/>
      </c>
      <c r="X156" s="33" t="str">
        <f>IF(VLOOKUP($B156,'S 2 H NET'!$B$6:$M$165,10,FALSE)="","",(VLOOKUP($B156,'S 2 H NET'!$B$6:$M$165,10,FALSE)))</f>
        <v/>
      </c>
      <c r="Y156" s="45" t="str">
        <f>IF(X156="","",SUM(W156:X156))</f>
        <v/>
      </c>
      <c r="Z156" s="33" t="str">
        <f>IF(VLOOKUP($B156,'S 2 H BRUT'!$B$6:$L$165,11,FALSE)="","",(VLOOKUP($B156,'S 2 H BRUT'!$B$6:$L$165,11,FALSE)))</f>
        <v/>
      </c>
      <c r="AA156" s="33" t="str">
        <f>IF(VLOOKUP($B156,'S 2 H NET'!$B$6:$L$165,11,FALSE)="","",(VLOOKUP($B156,'S 2 H NET'!$B$6:$L$165,11,FALSE)))</f>
        <v/>
      </c>
      <c r="AB156" s="45" t="str">
        <f>IF(AA156="","",SUM(Z156:AA156))</f>
        <v/>
      </c>
      <c r="AC156" s="33" t="str">
        <f>IF(VLOOKUP($B156,'S 2 H BRUT'!$B$6:$M$165,12,FALSE)="","",(VLOOKUP($B156,'S 2 H BRUT'!$B$6:$M$165,12,FALSE)))</f>
        <v/>
      </c>
      <c r="AD156" s="33" t="str">
        <f>IF(VLOOKUP($B156,'S 2 H NET'!$B$6:$M$165,12,FALSE)="","",(VLOOKUP($B156,'S 2 H NET'!$B$6:$M$165,12,FALSE)))</f>
        <v/>
      </c>
      <c r="AE156" s="45" t="str">
        <f>IF(AD156="","",SUM(AC156:AD156))</f>
        <v/>
      </c>
      <c r="AF156" s="33" t="str">
        <f>IF(VLOOKUP($B156,'S 2 H BRUT'!$B$6:$N$165,13,FALSE)="","",(VLOOKUP($B156,'S 2 H BRUT'!$B$6:$N$165,13,FALSE)))</f>
        <v/>
      </c>
      <c r="AG156" s="33" t="str">
        <f>IF(VLOOKUP($B156,'S 2 H NET'!$B$6:$N$165,13,FALSE)="","",(VLOOKUP($B156,'S 2 H NET'!$B$6:$N$165,13,FALSE)))</f>
        <v/>
      </c>
      <c r="AH156" s="45" t="str">
        <f>IF(AG156="","",SUM(AF156:AG156))</f>
        <v/>
      </c>
      <c r="AI156" s="45">
        <f>SUM(G156,J156,M156,P156,S156,V156,Y156,AB156,AE156,AH156)</f>
        <v>33</v>
      </c>
      <c r="AJ156" s="46">
        <f>+COUNT(G156,J156,M156,P156,S156,V156,Y156,AB156,AE156,AH156)</f>
        <v>1</v>
      </c>
      <c r="AK156" s="46">
        <f>IF(AJ156&lt;6,0,+SMALL(($G156,$J156,$M156,$P156,$S156,$V156,$Y156,$AB156,$AE156,$AH156),1))</f>
        <v>0</v>
      </c>
      <c r="AL156" s="46">
        <f>IF(AJ156&lt;7,0,+SMALL(($G156,$J156,$M156,$P156,$S156,$V156,$Y156,$AB156,$AE156,$AH156),2))</f>
        <v>0</v>
      </c>
      <c r="AM156" s="46">
        <f>IF(AJ156&lt;8,0,+SMALL(($G156,$J156,$M156,$P156,$S156,$V156,$Y156,$AB156,$AE156,$AH156),3))</f>
        <v>0</v>
      </c>
      <c r="AN156" s="46">
        <f>IF(AJ156&lt;9,0,+SMALL(($G156,$J156,$M156,$P156,$S156,$V156,$Y156,$AB156,$AE156,$AH156),4))</f>
        <v>0</v>
      </c>
      <c r="AO156" s="46">
        <f>AI156-AK156-AL156-AM156-AN156</f>
        <v>33</v>
      </c>
      <c r="AP156" s="17">
        <f>RANK(AO156,$AO$6:$AO$165,0)</f>
        <v>151</v>
      </c>
    </row>
    <row r="157" spans="2:42" ht="14.4">
      <c r="B157" s="89" t="s">
        <v>333</v>
      </c>
      <c r="C157" s="33"/>
      <c r="D157" s="40" t="s">
        <v>18</v>
      </c>
      <c r="E157" s="33" t="str">
        <f>IF(VLOOKUP($B157,'S 2 H BRUT'!$B$6:$E$165,4,FALSE)="","",(VLOOKUP($B157,'S 2 H BRUT'!$B$6:$E$165,4,FALSE)))</f>
        <v/>
      </c>
      <c r="F157" s="33" t="str">
        <f>IF(VLOOKUP($B157,'S 2 H NET'!$B$6:E$165,4,FALSE)="","",(VLOOKUP($B157,'S 2 H NET'!$B$6:$E$165,4,FALSE)))</f>
        <v/>
      </c>
      <c r="G157" s="45" t="str">
        <f>IF(F157="","",SUM(E157:F157))</f>
        <v/>
      </c>
      <c r="H157" s="33">
        <f>IF(VLOOKUP($B157,'S 2 H BRUT'!$B$6:$F$165,5,FALSE)="","",(VLOOKUP($B157,'S 2 H BRUT'!$B$6:$F$165,5,FALSE)))</f>
        <v>4</v>
      </c>
      <c r="I157" s="33">
        <f>IF(VLOOKUP($B157,'S 2 H NET'!$B$6:$F$165,5,FALSE)="","",(VLOOKUP($B157,'S 2 H NET'!$B$6:$F$165,5,FALSE)))</f>
        <v>28</v>
      </c>
      <c r="J157" s="45">
        <f>IF(I157="","",SUM(H157:I157))</f>
        <v>32</v>
      </c>
      <c r="K157" s="33" t="str">
        <f>IF(VLOOKUP($B157,'S 2 H BRUT'!$B$6:$G$165,6,FALSE)="","",(VLOOKUP($B157,'S 2 H BRUT'!$B$6:$G$165,6,FALSE)))</f>
        <v/>
      </c>
      <c r="L157" s="33" t="str">
        <f>IF(VLOOKUP($B157,'S 2 H NET'!$B$6:$G$165,6,FALSE)="","",(VLOOKUP($B157,'S 2 H NET'!$B$6:$G$165,6,FALSE)))</f>
        <v/>
      </c>
      <c r="M157" s="45" t="str">
        <f>IF(L157="","",SUM(K157:L157))</f>
        <v/>
      </c>
      <c r="N157" s="33" t="str">
        <f>IF(VLOOKUP($B157,'S 2 H BRUT'!$B$6:$H$165,7,FALSE)="","",(VLOOKUP($B157,'S 2 H BRUT'!$B$6:$H$165,7,FALSE)))</f>
        <v/>
      </c>
      <c r="O157" s="33" t="str">
        <f>IF(VLOOKUP($B157,'S 2 H NET'!$B$6:$H$165,7,FALSE)="","",(VLOOKUP($B157,'S 2 H NET'!$B$6:$H$165,7,FALSE)))</f>
        <v/>
      </c>
      <c r="P157" s="45" t="str">
        <f>IF(O157="","",SUM(N157:O157))</f>
        <v/>
      </c>
      <c r="Q157" s="33" t="str">
        <f>IF(VLOOKUP($B157,'S 2 H BRUT'!$B$6:$J$165,8,FALSE)="","",(VLOOKUP($B157,'S 2 H BRUT'!$B$6:$J$165,8,FALSE)))</f>
        <v/>
      </c>
      <c r="R157" s="33" t="str">
        <f>IF(VLOOKUP($B157,'S 2 H NET'!$B$6:$J$165,8,FALSE)="","",(VLOOKUP($B157,'S 2 H NET'!$B$6:$J$165,8,FALSE)))</f>
        <v/>
      </c>
      <c r="S157" s="45" t="str">
        <f>IF(R157="","",SUM(Q157:R157))</f>
        <v/>
      </c>
      <c r="T157" s="33" t="str">
        <f>IF(VLOOKUP($B157,'S 2 H BRUT'!$B$6:$J$165,9,FALSE)="","",(VLOOKUP($B157,'S 2 H BRUT'!$B$6:$J$165,9,FALSE)))</f>
        <v/>
      </c>
      <c r="U157" s="33" t="str">
        <f>IF(VLOOKUP($B157,'S 2 H NET'!$B$6:$J$165,9,FALSE)="","",(VLOOKUP($B157,'S 2 H NET'!$B$6:$J$165,9,FALSE)))</f>
        <v/>
      </c>
      <c r="V157" s="45" t="str">
        <f>IF(U157="","",SUM(T157:U157))</f>
        <v/>
      </c>
      <c r="W157" s="33" t="str">
        <f>IF(VLOOKUP($B157,'S 2 H BRUT'!$B$6:$M$165,10,FALSE)="","",(VLOOKUP($B157,'S 2 H BRUT'!$B$6:$M$165,10,FALSE)))</f>
        <v/>
      </c>
      <c r="X157" s="33" t="str">
        <f>IF(VLOOKUP($B157,'S 2 H NET'!$B$6:$M$165,10,FALSE)="","",(VLOOKUP($B157,'S 2 H NET'!$B$6:$M$165,10,FALSE)))</f>
        <v/>
      </c>
      <c r="Y157" s="45" t="str">
        <f>IF(X157="","",SUM(W157:X157))</f>
        <v/>
      </c>
      <c r="Z157" s="33" t="str">
        <f>IF(VLOOKUP($B157,'S 2 H BRUT'!$B$6:$L$165,11,FALSE)="","",(VLOOKUP($B157,'S 2 H BRUT'!$B$6:$L$165,11,FALSE)))</f>
        <v/>
      </c>
      <c r="AA157" s="33" t="str">
        <f>IF(VLOOKUP($B157,'S 2 H NET'!$B$6:$L$165,11,FALSE)="","",(VLOOKUP($B157,'S 2 H NET'!$B$6:$L$165,11,FALSE)))</f>
        <v/>
      </c>
      <c r="AB157" s="45" t="str">
        <f>IF(AA157="","",SUM(Z157:AA157))</f>
        <v/>
      </c>
      <c r="AC157" s="33" t="str">
        <f>IF(VLOOKUP($B157,'S 2 H BRUT'!$B$6:$M$165,12,FALSE)="","",(VLOOKUP($B157,'S 2 H BRUT'!$B$6:$M$165,12,FALSE)))</f>
        <v/>
      </c>
      <c r="AD157" s="33" t="str">
        <f>IF(VLOOKUP($B157,'S 2 H NET'!$B$6:$M$165,12,FALSE)="","",(VLOOKUP($B157,'S 2 H NET'!$B$6:$M$165,12,FALSE)))</f>
        <v/>
      </c>
      <c r="AE157" s="45" t="str">
        <f>IF(AD157="","",SUM(AC157:AD157))</f>
        <v/>
      </c>
      <c r="AF157" s="33" t="str">
        <f>IF(VLOOKUP($B157,'S 2 H BRUT'!$B$6:$N$165,13,FALSE)="","",(VLOOKUP($B157,'S 2 H BRUT'!$B$6:$N$165,13,FALSE)))</f>
        <v/>
      </c>
      <c r="AG157" s="33" t="str">
        <f>IF(VLOOKUP($B157,'S 2 H NET'!$B$6:$N$165,13,FALSE)="","",(VLOOKUP($B157,'S 2 H NET'!$B$6:$N$165,13,FALSE)))</f>
        <v/>
      </c>
      <c r="AH157" s="45" t="str">
        <f>IF(AG157="","",SUM(AF157:AG157))</f>
        <v/>
      </c>
      <c r="AI157" s="45">
        <f>SUM(G157,J157,M157,P157,S157,V157,Y157,AB157,AE157,AH157)</f>
        <v>32</v>
      </c>
      <c r="AJ157" s="46">
        <f>+COUNT(G157,J157,M157,P157,S157,V157,Y157,AB157,AE157,AH157)</f>
        <v>1</v>
      </c>
      <c r="AK157" s="46">
        <f>IF(AJ157&lt;6,0,+SMALL(($G157,$J157,$M157,$P157,$S157,$V157,$Y157,$AB157,$AE157,$AH157),1))</f>
        <v>0</v>
      </c>
      <c r="AL157" s="46">
        <f>IF(AJ157&lt;7,0,+SMALL(($G157,$J157,$M157,$P157,$S157,$V157,$Y157,$AB157,$AE157,$AH157),2))</f>
        <v>0</v>
      </c>
      <c r="AM157" s="46">
        <f>IF(AJ157&lt;8,0,+SMALL(($G157,$J157,$M157,$P157,$S157,$V157,$Y157,$AB157,$AE157,$AH157),3))</f>
        <v>0</v>
      </c>
      <c r="AN157" s="46">
        <f>IF(AJ157&lt;9,0,+SMALL(($G157,$J157,$M157,$P157,$S157,$V157,$Y157,$AB157,$AE157,$AH157),4))</f>
        <v>0</v>
      </c>
      <c r="AO157" s="46">
        <f>AI157-AK157-AL157-AM157-AN157</f>
        <v>32</v>
      </c>
      <c r="AP157" s="17">
        <f>RANK(AO157,$AO$6:$AO$165,0)</f>
        <v>152</v>
      </c>
    </row>
    <row r="158" spans="2:42" ht="14.4">
      <c r="B158" s="89" t="s">
        <v>399</v>
      </c>
      <c r="C158" s="43"/>
      <c r="D158" s="90" t="s">
        <v>146</v>
      </c>
      <c r="E158" s="33" t="str">
        <f>IF(VLOOKUP($B158,'S 2 H BRUT'!$B$6:$E$165,4,FALSE)="","",(VLOOKUP($B158,'S 2 H BRUT'!$B$6:$E$165,4,FALSE)))</f>
        <v/>
      </c>
      <c r="F158" s="33" t="str">
        <f>IF(VLOOKUP($B158,'S 2 H NET'!$B$6:E$165,4,FALSE)="","",(VLOOKUP($B158,'S 2 H NET'!$B$6:$E$165,4,FALSE)))</f>
        <v/>
      </c>
      <c r="G158" s="45" t="str">
        <f>IF(F158="","",SUM(E158:F158))</f>
        <v/>
      </c>
      <c r="H158" s="33">
        <f>IF(VLOOKUP($B158,'S 2 H BRUT'!$B$6:$F$165,5,FALSE)="","",(VLOOKUP($B158,'S 2 H BRUT'!$B$6:$F$165,5,FALSE)))</f>
        <v>11</v>
      </c>
      <c r="I158" s="33">
        <f>IF(VLOOKUP($B158,'S 2 H NET'!$B$6:$F$165,5,FALSE)="","",(VLOOKUP($B158,'S 2 H NET'!$B$6:$F$165,5,FALSE)))</f>
        <v>21</v>
      </c>
      <c r="J158" s="45">
        <f>IF(I158="","",SUM(H158:I158))</f>
        <v>32</v>
      </c>
      <c r="K158" s="33" t="str">
        <f>IF(VLOOKUP($B158,'S 2 H BRUT'!$B$6:$G$165,6,FALSE)="","",(VLOOKUP($B158,'S 2 H BRUT'!$B$6:$G$165,6,FALSE)))</f>
        <v/>
      </c>
      <c r="L158" s="33" t="str">
        <f>IF(VLOOKUP($B158,'S 2 H NET'!$B$6:$G$165,6,FALSE)="","",(VLOOKUP($B158,'S 2 H NET'!$B$6:$G$165,6,FALSE)))</f>
        <v/>
      </c>
      <c r="M158" s="45" t="str">
        <f>IF(L158="","",SUM(K158:L158))</f>
        <v/>
      </c>
      <c r="N158" s="33" t="str">
        <f>IF(VLOOKUP($B158,'S 2 H BRUT'!$B$6:$H$165,7,FALSE)="","",(VLOOKUP($B158,'S 2 H BRUT'!$B$6:$H$165,7,FALSE)))</f>
        <v/>
      </c>
      <c r="O158" s="33" t="str">
        <f>IF(VLOOKUP($B158,'S 2 H NET'!$B$6:$H$165,7,FALSE)="","",(VLOOKUP($B158,'S 2 H NET'!$B$6:$H$165,7,FALSE)))</f>
        <v/>
      </c>
      <c r="P158" s="45" t="str">
        <f>IF(O158="","",SUM(N158:O158))</f>
        <v/>
      </c>
      <c r="Q158" s="33" t="str">
        <f>IF(VLOOKUP($B158,'S 2 H BRUT'!$B$6:$J$165,8,FALSE)="","",(VLOOKUP($B158,'S 2 H BRUT'!$B$6:$J$165,8,FALSE)))</f>
        <v/>
      </c>
      <c r="R158" s="33" t="str">
        <f>IF(VLOOKUP($B158,'S 2 H NET'!$B$6:$J$165,8,FALSE)="","",(VLOOKUP($B158,'S 2 H NET'!$B$6:$J$165,8,FALSE)))</f>
        <v/>
      </c>
      <c r="S158" s="45" t="str">
        <f>IF(R158="","",SUM(Q158:R158))</f>
        <v/>
      </c>
      <c r="T158" s="33" t="str">
        <f>IF(VLOOKUP($B158,'S 2 H BRUT'!$B$6:$J$165,9,FALSE)="","",(VLOOKUP($B158,'S 2 H BRUT'!$B$6:$J$165,9,FALSE)))</f>
        <v/>
      </c>
      <c r="U158" s="33" t="str">
        <f>IF(VLOOKUP($B158,'S 2 H NET'!$B$6:$J$165,9,FALSE)="","",(VLOOKUP($B158,'S 2 H NET'!$B$6:$J$165,9,FALSE)))</f>
        <v/>
      </c>
      <c r="V158" s="45" t="str">
        <f>IF(U158="","",SUM(T158:U158))</f>
        <v/>
      </c>
      <c r="W158" s="33" t="str">
        <f>IF(VLOOKUP($B158,'S 2 H BRUT'!$B$6:$M$165,10,FALSE)="","",(VLOOKUP($B158,'S 2 H BRUT'!$B$6:$M$165,10,FALSE)))</f>
        <v/>
      </c>
      <c r="X158" s="33" t="str">
        <f>IF(VLOOKUP($B158,'S 2 H NET'!$B$6:$M$165,10,FALSE)="","",(VLOOKUP($B158,'S 2 H NET'!$B$6:$M$165,10,FALSE)))</f>
        <v/>
      </c>
      <c r="Y158" s="45" t="str">
        <f>IF(X158="","",SUM(W158:X158))</f>
        <v/>
      </c>
      <c r="Z158" s="33" t="str">
        <f>IF(VLOOKUP($B158,'S 2 H BRUT'!$B$6:$L$165,11,FALSE)="","",(VLOOKUP($B158,'S 2 H BRUT'!$B$6:$L$165,11,FALSE)))</f>
        <v/>
      </c>
      <c r="AA158" s="33" t="str">
        <f>IF(VLOOKUP($B158,'S 2 H NET'!$B$6:$L$165,11,FALSE)="","",(VLOOKUP($B158,'S 2 H NET'!$B$6:$L$165,11,FALSE)))</f>
        <v/>
      </c>
      <c r="AB158" s="45" t="str">
        <f>IF(AA158="","",SUM(Z158:AA158))</f>
        <v/>
      </c>
      <c r="AC158" s="33" t="str">
        <f>IF(VLOOKUP($B158,'S 2 H BRUT'!$B$6:$M$165,12,FALSE)="","",(VLOOKUP($B158,'S 2 H BRUT'!$B$6:$M$165,12,FALSE)))</f>
        <v/>
      </c>
      <c r="AD158" s="33" t="str">
        <f>IF(VLOOKUP($B158,'S 2 H NET'!$B$6:$M$165,12,FALSE)="","",(VLOOKUP($B158,'S 2 H NET'!$B$6:$M$165,12,FALSE)))</f>
        <v/>
      </c>
      <c r="AE158" s="45" t="str">
        <f>IF(AD158="","",SUM(AC158:AD158))</f>
        <v/>
      </c>
      <c r="AF158" s="33" t="str">
        <f>IF(VLOOKUP($B158,'S 2 H BRUT'!$B$6:$N$165,13,FALSE)="","",(VLOOKUP($B158,'S 2 H BRUT'!$B$6:$N$165,13,FALSE)))</f>
        <v/>
      </c>
      <c r="AG158" s="33" t="str">
        <f>IF(VLOOKUP($B158,'S 2 H NET'!$B$6:$N$165,13,FALSE)="","",(VLOOKUP($B158,'S 2 H NET'!$B$6:$N$165,13,FALSE)))</f>
        <v/>
      </c>
      <c r="AH158" s="45" t="str">
        <f>IF(AG158="","",SUM(AF158:AG158))</f>
        <v/>
      </c>
      <c r="AI158" s="45">
        <f>SUM(G158,J158,M158,P158,S158,V158,Y158,AB158,AE158,AH158)</f>
        <v>32</v>
      </c>
      <c r="AJ158" s="46">
        <f>+COUNT(G158,J158,M158,P158,S158,V158,Y158,AB158,AE158,AH158)</f>
        <v>1</v>
      </c>
      <c r="AK158" s="46">
        <f>IF(AJ158&lt;6,0,+SMALL(($G158,$J158,$M158,$P158,$S158,$V158,$Y158,$AB158,$AE158,$AH158),1))</f>
        <v>0</v>
      </c>
      <c r="AL158" s="46">
        <f>IF(AJ158&lt;7,0,+SMALL(($G158,$J158,$M158,$P158,$S158,$V158,$Y158,$AB158,$AE158,$AH158),2))</f>
        <v>0</v>
      </c>
      <c r="AM158" s="46">
        <f>IF(AJ158&lt;8,0,+SMALL(($G158,$J158,$M158,$P158,$S158,$V158,$Y158,$AB158,$AE158,$AH158),3))</f>
        <v>0</v>
      </c>
      <c r="AN158" s="46">
        <f>IF(AJ158&lt;9,0,+SMALL(($G158,$J158,$M158,$P158,$S158,$V158,$Y158,$AB158,$AE158,$AH158),4))</f>
        <v>0</v>
      </c>
      <c r="AO158" s="46">
        <f>AI158-AK158-AL158-AM158-AN158</f>
        <v>32</v>
      </c>
      <c r="AP158" s="17">
        <f>RANK(AO158,$AO$6:$AO$165,0)</f>
        <v>152</v>
      </c>
    </row>
    <row r="159" spans="2:42" ht="14.4">
      <c r="B159" s="42" t="s">
        <v>296</v>
      </c>
      <c r="C159" s="43"/>
      <c r="D159" s="61" t="s">
        <v>81</v>
      </c>
      <c r="E159" s="33" t="str">
        <f>IF(VLOOKUP($B159,'S 2 H BRUT'!$B$6:$E$165,4,FALSE)="","",(VLOOKUP($B159,'S 2 H BRUT'!$B$6:$E$165,4,FALSE)))</f>
        <v/>
      </c>
      <c r="F159" s="33" t="str">
        <f>IF(VLOOKUP($B159,'S 2 H NET'!$B$6:E$165,4,FALSE)="","",(VLOOKUP($B159,'S 2 H NET'!$B$6:$E$165,4,FALSE)))</f>
        <v/>
      </c>
      <c r="G159" s="45" t="str">
        <f>IF(F159="","",SUM(E159:F159))</f>
        <v/>
      </c>
      <c r="H159" s="33" t="str">
        <f>IF(VLOOKUP($B159,'S 2 H BRUT'!$B$6:$F$165,5,FALSE)="","",(VLOOKUP($B159,'S 2 H BRUT'!$B$6:$F$165,5,FALSE)))</f>
        <v/>
      </c>
      <c r="I159" s="33" t="str">
        <f>IF(VLOOKUP($B159,'S 2 H NET'!$B$6:$F$165,5,FALSE)="","",(VLOOKUP($B159,'S 2 H NET'!$B$6:$F$165,5,FALSE)))</f>
        <v/>
      </c>
      <c r="J159" s="45" t="str">
        <f>IF(I159="","",SUM(H159:I159))</f>
        <v/>
      </c>
      <c r="K159" s="33" t="str">
        <f>IF(VLOOKUP($B159,'S 2 H BRUT'!$B$6:$G$165,6,FALSE)="","",(VLOOKUP($B159,'S 2 H BRUT'!$B$6:$G$165,6,FALSE)))</f>
        <v/>
      </c>
      <c r="L159" s="33" t="str">
        <f>IF(VLOOKUP($B159,'S 2 H NET'!$B$6:$G$165,6,FALSE)="","",(VLOOKUP($B159,'S 2 H NET'!$B$6:$G$165,6,FALSE)))</f>
        <v/>
      </c>
      <c r="M159" s="45" t="str">
        <f>IF(L159="","",SUM(K159:L159))</f>
        <v/>
      </c>
      <c r="N159" s="33" t="str">
        <f>IF(VLOOKUP($B159,'S 2 H BRUT'!$B$6:$H$165,7,FALSE)="","",(VLOOKUP($B159,'S 2 H BRUT'!$B$6:$H$165,7,FALSE)))</f>
        <v/>
      </c>
      <c r="O159" s="33" t="str">
        <f>IF(VLOOKUP($B159,'S 2 H NET'!$B$6:$H$165,7,FALSE)="","",(VLOOKUP($B159,'S 2 H NET'!$B$6:$H$165,7,FALSE)))</f>
        <v/>
      </c>
      <c r="P159" s="45" t="str">
        <f>IF(O159="","",SUM(N159:O159))</f>
        <v/>
      </c>
      <c r="Q159" s="33" t="str">
        <f>IF(VLOOKUP($B159,'S 2 H BRUT'!$B$6:$J$165,8,FALSE)="","",(VLOOKUP($B159,'S 2 H BRUT'!$B$6:$J$165,8,FALSE)))</f>
        <v/>
      </c>
      <c r="R159" s="33" t="str">
        <f>IF(VLOOKUP($B159,'S 2 H NET'!$B$6:$J$165,8,FALSE)="","",(VLOOKUP($B159,'S 2 H NET'!$B$6:$J$165,8,FALSE)))</f>
        <v/>
      </c>
      <c r="S159" s="45" t="str">
        <f>IF(R159="","",SUM(Q159:R159))</f>
        <v/>
      </c>
      <c r="T159" s="33">
        <f>IF(VLOOKUP($B159,'S 2 H BRUT'!$B$6:$J$165,9,FALSE)="","",(VLOOKUP($B159,'S 2 H BRUT'!$B$6:$J$165,9,FALSE)))</f>
        <v>8</v>
      </c>
      <c r="U159" s="33">
        <f>IF(VLOOKUP($B159,'S 2 H NET'!$B$6:$J$165,9,FALSE)="","",(VLOOKUP($B159,'S 2 H NET'!$B$6:$J$165,9,FALSE)))</f>
        <v>23</v>
      </c>
      <c r="V159" s="45">
        <f>IF(U159="","",SUM(T159:U159))</f>
        <v>31</v>
      </c>
      <c r="W159" s="33" t="str">
        <f>IF(VLOOKUP($B159,'S 2 H BRUT'!$B$6:$M$165,10,FALSE)="","",(VLOOKUP($B159,'S 2 H BRUT'!$B$6:$M$165,10,FALSE)))</f>
        <v/>
      </c>
      <c r="X159" s="33" t="str">
        <f>IF(VLOOKUP($B159,'S 2 H NET'!$B$6:$M$165,10,FALSE)="","",(VLOOKUP($B159,'S 2 H NET'!$B$6:$M$165,10,FALSE)))</f>
        <v/>
      </c>
      <c r="Y159" s="45" t="str">
        <f>IF(X159="","",SUM(W159:X159))</f>
        <v/>
      </c>
      <c r="Z159" s="33" t="str">
        <f>IF(VLOOKUP($B159,'S 2 H BRUT'!$B$6:$L$165,11,FALSE)="","",(VLOOKUP($B159,'S 2 H BRUT'!$B$6:$L$165,11,FALSE)))</f>
        <v/>
      </c>
      <c r="AA159" s="33" t="str">
        <f>IF(VLOOKUP($B159,'S 2 H NET'!$B$6:$L$165,11,FALSE)="","",(VLOOKUP($B159,'S 2 H NET'!$B$6:$L$165,11,FALSE)))</f>
        <v/>
      </c>
      <c r="AB159" s="45" t="str">
        <f>IF(AA159="","",SUM(Z159:AA159))</f>
        <v/>
      </c>
      <c r="AC159" s="33" t="str">
        <f>IF(VLOOKUP($B159,'S 2 H BRUT'!$B$6:$M$165,12,FALSE)="","",(VLOOKUP($B159,'S 2 H BRUT'!$B$6:$M$165,12,FALSE)))</f>
        <v/>
      </c>
      <c r="AD159" s="33" t="str">
        <f>IF(VLOOKUP($B159,'S 2 H NET'!$B$6:$M$165,12,FALSE)="","",(VLOOKUP($B159,'S 2 H NET'!$B$6:$M$165,12,FALSE)))</f>
        <v/>
      </c>
      <c r="AE159" s="45" t="str">
        <f>IF(AD159="","",SUM(AC159:AD159))</f>
        <v/>
      </c>
      <c r="AF159" s="33" t="str">
        <f>IF(VLOOKUP($B159,'S 2 H BRUT'!$B$6:$N$165,13,FALSE)="","",(VLOOKUP($B159,'S 2 H BRUT'!$B$6:$N$165,13,FALSE)))</f>
        <v/>
      </c>
      <c r="AG159" s="33" t="str">
        <f>IF(VLOOKUP($B159,'S 2 H NET'!$B$6:$N$165,13,FALSE)="","",(VLOOKUP($B159,'S 2 H NET'!$B$6:$N$165,13,FALSE)))</f>
        <v/>
      </c>
      <c r="AH159" s="45" t="str">
        <f>IF(AG159="","",SUM(AF159:AG159))</f>
        <v/>
      </c>
      <c r="AI159" s="45">
        <f>SUM(G159,J159,M159,P159,S159,V159,Y159,AB159,AE159,AH159)</f>
        <v>31</v>
      </c>
      <c r="AJ159" s="46">
        <f>+COUNT(G159,J159,M159,P159,S159,V159,Y159,AB159,AE159,AH159)</f>
        <v>1</v>
      </c>
      <c r="AK159" s="46">
        <f>IF(AJ159&lt;6,0,+SMALL(($G159,$J159,$M159,$P159,$S159,$V159,$Y159,$AB159,$AE159,$AH159),1))</f>
        <v>0</v>
      </c>
      <c r="AL159" s="46">
        <f>IF(AJ159&lt;7,0,+SMALL(($G159,$J159,$M159,$P159,$S159,$V159,$Y159,$AB159,$AE159,$AH159),2))</f>
        <v>0</v>
      </c>
      <c r="AM159" s="46">
        <f>IF(AJ159&lt;8,0,+SMALL(($G159,$J159,$M159,$P159,$S159,$V159,$Y159,$AB159,$AE159,$AH159),3))</f>
        <v>0</v>
      </c>
      <c r="AN159" s="46">
        <f>IF(AJ159&lt;9,0,+SMALL(($G159,$J159,$M159,$P159,$S159,$V159,$Y159,$AB159,$AE159,$AH159),4))</f>
        <v>0</v>
      </c>
      <c r="AO159" s="46">
        <f>AI159-AK159-AL159-AM159-AN159</f>
        <v>31</v>
      </c>
      <c r="AP159" s="17">
        <f>RANK(AO159,$AO$6:$AO$165,0)</f>
        <v>154</v>
      </c>
    </row>
    <row r="160" spans="2:42" ht="14.4">
      <c r="B160" s="42" t="s">
        <v>299</v>
      </c>
      <c r="C160" s="33"/>
      <c r="D160" s="41" t="s">
        <v>35</v>
      </c>
      <c r="E160" s="33" t="str">
        <f>IF(VLOOKUP($B160,'S 2 H BRUT'!$B$6:$E$165,4,FALSE)="","",(VLOOKUP($B160,'S 2 H BRUT'!$B$6:$E$165,4,FALSE)))</f>
        <v/>
      </c>
      <c r="F160" s="33" t="str">
        <f>IF(VLOOKUP($B160,'S 2 H NET'!$B$6:E$165,4,FALSE)="","",(VLOOKUP($B160,'S 2 H NET'!$B$6:$E$165,4,FALSE)))</f>
        <v/>
      </c>
      <c r="G160" s="45" t="str">
        <f>IF(F160="","",SUM(E160:F160))</f>
        <v/>
      </c>
      <c r="H160" s="33" t="str">
        <f>IF(VLOOKUP($B160,'S 2 H BRUT'!$B$6:$F$165,5,FALSE)="","",(VLOOKUP($B160,'S 2 H BRUT'!$B$6:$F$165,5,FALSE)))</f>
        <v/>
      </c>
      <c r="I160" s="33" t="str">
        <f>IF(VLOOKUP($B160,'S 2 H NET'!$B$6:$F$165,5,FALSE)="","",(VLOOKUP($B160,'S 2 H NET'!$B$6:$F$165,5,FALSE)))</f>
        <v/>
      </c>
      <c r="J160" s="45" t="str">
        <f>IF(I160="","",SUM(H160:I160))</f>
        <v/>
      </c>
      <c r="K160" s="33" t="str">
        <f>IF(VLOOKUP($B160,'S 2 H BRUT'!$B$6:$G$165,6,FALSE)="","",(VLOOKUP($B160,'S 2 H BRUT'!$B$6:$G$165,6,FALSE)))</f>
        <v/>
      </c>
      <c r="L160" s="33" t="str">
        <f>IF(VLOOKUP($B160,'S 2 H NET'!$B$6:$G$165,6,FALSE)="","",(VLOOKUP($B160,'S 2 H NET'!$B$6:$G$165,6,FALSE)))</f>
        <v/>
      </c>
      <c r="M160" s="45" t="str">
        <f>IF(L160="","",SUM(K160:L160))</f>
        <v/>
      </c>
      <c r="N160" s="33" t="str">
        <f>IF(VLOOKUP($B160,'S 2 H BRUT'!$B$6:$H$165,7,FALSE)="","",(VLOOKUP($B160,'S 2 H BRUT'!$B$6:$H$165,7,FALSE)))</f>
        <v/>
      </c>
      <c r="O160" s="33" t="str">
        <f>IF(VLOOKUP($B160,'S 2 H NET'!$B$6:$H$165,7,FALSE)="","",(VLOOKUP($B160,'S 2 H NET'!$B$6:$H$165,7,FALSE)))</f>
        <v/>
      </c>
      <c r="P160" s="45" t="str">
        <f>IF(O160="","",SUM(N160:O160))</f>
        <v/>
      </c>
      <c r="Q160" s="33" t="str">
        <f>IF(VLOOKUP($B160,'S 2 H BRUT'!$B$6:$J$165,8,FALSE)="","",(VLOOKUP($B160,'S 2 H BRUT'!$B$6:$J$165,8,FALSE)))</f>
        <v/>
      </c>
      <c r="R160" s="33" t="str">
        <f>IF(VLOOKUP($B160,'S 2 H NET'!$B$6:$J$165,8,FALSE)="","",(VLOOKUP($B160,'S 2 H NET'!$B$6:$J$165,8,FALSE)))</f>
        <v/>
      </c>
      <c r="S160" s="45" t="str">
        <f>IF(R160="","",SUM(Q160:R160))</f>
        <v/>
      </c>
      <c r="T160" s="33">
        <f>IF(VLOOKUP($B160,'S 2 H BRUT'!$B$6:$J$165,9,FALSE)="","",(VLOOKUP($B160,'S 2 H BRUT'!$B$6:$J$165,9,FALSE)))</f>
        <v>10</v>
      </c>
      <c r="U160" s="33">
        <f>IF(VLOOKUP($B160,'S 2 H NET'!$B$6:$J$165,9,FALSE)="","",(VLOOKUP($B160,'S 2 H NET'!$B$6:$J$165,9,FALSE)))</f>
        <v>20</v>
      </c>
      <c r="V160" s="45">
        <f>IF(U160="","",SUM(T160:U160))</f>
        <v>30</v>
      </c>
      <c r="W160" s="33" t="str">
        <f>IF(VLOOKUP($B160,'S 2 H BRUT'!$B$6:$M$165,10,FALSE)="","",(VLOOKUP($B160,'S 2 H BRUT'!$B$6:$M$165,10,FALSE)))</f>
        <v/>
      </c>
      <c r="X160" s="33" t="str">
        <f>IF(VLOOKUP($B160,'S 2 H NET'!$B$6:$M$165,10,FALSE)="","",(VLOOKUP($B160,'S 2 H NET'!$B$6:$M$165,10,FALSE)))</f>
        <v/>
      </c>
      <c r="Y160" s="45" t="str">
        <f>IF(X160="","",SUM(W160:X160))</f>
        <v/>
      </c>
      <c r="Z160" s="33" t="str">
        <f>IF(VLOOKUP($B160,'S 2 H BRUT'!$B$6:$L$165,11,FALSE)="","",(VLOOKUP($B160,'S 2 H BRUT'!$B$6:$L$165,11,FALSE)))</f>
        <v/>
      </c>
      <c r="AA160" s="33" t="str">
        <f>IF(VLOOKUP($B160,'S 2 H NET'!$B$6:$L$165,11,FALSE)="","",(VLOOKUP($B160,'S 2 H NET'!$B$6:$L$165,11,FALSE)))</f>
        <v/>
      </c>
      <c r="AB160" s="45" t="str">
        <f>IF(AA160="","",SUM(Z160:AA160))</f>
        <v/>
      </c>
      <c r="AC160" s="33" t="str">
        <f>IF(VLOOKUP($B160,'S 2 H BRUT'!$B$6:$M$165,12,FALSE)="","",(VLOOKUP($B160,'S 2 H BRUT'!$B$6:$M$165,12,FALSE)))</f>
        <v/>
      </c>
      <c r="AD160" s="33" t="str">
        <f>IF(VLOOKUP($B160,'S 2 H NET'!$B$6:$M$165,12,FALSE)="","",(VLOOKUP($B160,'S 2 H NET'!$B$6:$M$165,12,FALSE)))</f>
        <v/>
      </c>
      <c r="AE160" s="45" t="str">
        <f>IF(AD160="","",SUM(AC160:AD160))</f>
        <v/>
      </c>
      <c r="AF160" s="33" t="str">
        <f>IF(VLOOKUP($B160,'S 2 H BRUT'!$B$6:$N$165,13,FALSE)="","",(VLOOKUP($B160,'S 2 H BRUT'!$B$6:$N$165,13,FALSE)))</f>
        <v/>
      </c>
      <c r="AG160" s="33" t="str">
        <f>IF(VLOOKUP($B160,'S 2 H NET'!$B$6:$N$165,13,FALSE)="","",(VLOOKUP($B160,'S 2 H NET'!$B$6:$N$165,13,FALSE)))</f>
        <v/>
      </c>
      <c r="AH160" s="45" t="str">
        <f>IF(AG160="","",SUM(AF160:AG160))</f>
        <v/>
      </c>
      <c r="AI160" s="45">
        <f>SUM(G160,J160,M160,P160,S160,V160,Y160,AB160,AE160,AH160)</f>
        <v>30</v>
      </c>
      <c r="AJ160" s="46">
        <f>+COUNT(G160,J160,M160,P160,S160,V160,Y160,AB160,AE160,AH160)</f>
        <v>1</v>
      </c>
      <c r="AK160" s="46">
        <f>IF(AJ160&lt;6,0,+SMALL(($G160,$J160,$M160,$P160,$S160,$V160,$Y160,$AB160,$AE160,$AH160),1))</f>
        <v>0</v>
      </c>
      <c r="AL160" s="46">
        <f>IF(AJ160&lt;7,0,+SMALL(($G160,$J160,$M160,$P160,$S160,$V160,$Y160,$AB160,$AE160,$AH160),2))</f>
        <v>0</v>
      </c>
      <c r="AM160" s="46">
        <f>IF(AJ160&lt;8,0,+SMALL(($G160,$J160,$M160,$P160,$S160,$V160,$Y160,$AB160,$AE160,$AH160),3))</f>
        <v>0</v>
      </c>
      <c r="AN160" s="46">
        <f>IF(AJ160&lt;9,0,+SMALL(($G160,$J160,$M160,$P160,$S160,$V160,$Y160,$AB160,$AE160,$AH160),4))</f>
        <v>0</v>
      </c>
      <c r="AO160" s="46">
        <f>AI160-AK160-AL160-AM160-AN160</f>
        <v>30</v>
      </c>
      <c r="AP160" s="17">
        <f>RANK(AO160,$AO$6:$AO$165,0)</f>
        <v>155</v>
      </c>
    </row>
    <row r="161" spans="2:42" ht="14.4">
      <c r="B161" s="42" t="s">
        <v>338</v>
      </c>
      <c r="C161" s="33"/>
      <c r="D161" s="158" t="s">
        <v>334</v>
      </c>
      <c r="E161" s="33" t="str">
        <f>IF(VLOOKUP($B161,'S 2 H BRUT'!$B$6:$E$165,4,FALSE)="","",(VLOOKUP($B161,'S 2 H BRUT'!$B$6:$E$165,4,FALSE)))</f>
        <v/>
      </c>
      <c r="F161" s="33" t="str">
        <f>IF(VLOOKUP($B161,'S 2 H NET'!$B$6:E$165,4,FALSE)="","",(VLOOKUP($B161,'S 2 H NET'!$B$6:$E$165,4,FALSE)))</f>
        <v/>
      </c>
      <c r="G161" s="45" t="str">
        <f>IF(F161="","",SUM(E161:F161))</f>
        <v/>
      </c>
      <c r="H161" s="33">
        <f>IF(VLOOKUP($B161,'S 2 H BRUT'!$B$6:$F$165,5,FALSE)="","",(VLOOKUP($B161,'S 2 H BRUT'!$B$6:$F$165,5,FALSE)))</f>
        <v>11</v>
      </c>
      <c r="I161" s="33">
        <f>IF(VLOOKUP($B161,'S 2 H NET'!$B$6:$F$165,5,FALSE)="","",(VLOOKUP($B161,'S 2 H NET'!$B$6:$F$165,5,FALSE)))</f>
        <v>19</v>
      </c>
      <c r="J161" s="45">
        <f>IF(I161="","",SUM(H161:I161))</f>
        <v>30</v>
      </c>
      <c r="K161" s="33" t="str">
        <f>IF(VLOOKUP($B161,'S 2 H BRUT'!$B$6:$G$165,6,FALSE)="","",(VLOOKUP($B161,'S 2 H BRUT'!$B$6:$G$165,6,FALSE)))</f>
        <v/>
      </c>
      <c r="L161" s="33" t="str">
        <f>IF(VLOOKUP($B161,'S 2 H NET'!$B$6:$G$165,6,FALSE)="","",(VLOOKUP($B161,'S 2 H NET'!$B$6:$G$165,6,FALSE)))</f>
        <v/>
      </c>
      <c r="M161" s="45" t="str">
        <f>IF(L161="","",SUM(K161:L161))</f>
        <v/>
      </c>
      <c r="N161" s="33" t="str">
        <f>IF(VLOOKUP($B161,'S 2 H BRUT'!$B$6:$H$165,7,FALSE)="","",(VLOOKUP($B161,'S 2 H BRUT'!$B$6:$H$165,7,FALSE)))</f>
        <v/>
      </c>
      <c r="O161" s="33" t="str">
        <f>IF(VLOOKUP($B161,'S 2 H NET'!$B$6:$H$165,7,FALSE)="","",(VLOOKUP($B161,'S 2 H NET'!$B$6:$H$165,7,FALSE)))</f>
        <v/>
      </c>
      <c r="P161" s="45" t="str">
        <f>IF(O161="","",SUM(N161:O161))</f>
        <v/>
      </c>
      <c r="Q161" s="33" t="str">
        <f>IF(VLOOKUP($B161,'S 2 H BRUT'!$B$6:$J$165,8,FALSE)="","",(VLOOKUP($B161,'S 2 H BRUT'!$B$6:$J$165,8,FALSE)))</f>
        <v/>
      </c>
      <c r="R161" s="33" t="str">
        <f>IF(VLOOKUP($B161,'S 2 H NET'!$B$6:$J$165,8,FALSE)="","",(VLOOKUP($B161,'S 2 H NET'!$B$6:$J$165,8,FALSE)))</f>
        <v/>
      </c>
      <c r="S161" s="45" t="str">
        <f>IF(R161="","",SUM(Q161:R161))</f>
        <v/>
      </c>
      <c r="T161" s="33" t="str">
        <f>IF(VLOOKUP($B161,'S 2 H BRUT'!$B$6:$J$165,9,FALSE)="","",(VLOOKUP($B161,'S 2 H BRUT'!$B$6:$J$165,9,FALSE)))</f>
        <v/>
      </c>
      <c r="U161" s="33" t="str">
        <f>IF(VLOOKUP($B161,'S 2 H NET'!$B$6:$J$165,9,FALSE)="","",(VLOOKUP($B161,'S 2 H NET'!$B$6:$J$165,9,FALSE)))</f>
        <v/>
      </c>
      <c r="V161" s="45" t="str">
        <f>IF(U161="","",SUM(T161:U161))</f>
        <v/>
      </c>
      <c r="W161" s="33" t="str">
        <f>IF(VLOOKUP($B161,'S 2 H BRUT'!$B$6:$M$165,10,FALSE)="","",(VLOOKUP($B161,'S 2 H BRUT'!$B$6:$M$165,10,FALSE)))</f>
        <v/>
      </c>
      <c r="X161" s="33" t="str">
        <f>IF(VLOOKUP($B161,'S 2 H NET'!$B$6:$M$165,10,FALSE)="","",(VLOOKUP($B161,'S 2 H NET'!$B$6:$M$165,10,FALSE)))</f>
        <v/>
      </c>
      <c r="Y161" s="45" t="str">
        <f>IF(X161="","",SUM(W161:X161))</f>
        <v/>
      </c>
      <c r="Z161" s="33" t="str">
        <f>IF(VLOOKUP($B161,'S 2 H BRUT'!$B$6:$L$165,11,FALSE)="","",(VLOOKUP($B161,'S 2 H BRUT'!$B$6:$L$165,11,FALSE)))</f>
        <v/>
      </c>
      <c r="AA161" s="33" t="str">
        <f>IF(VLOOKUP($B161,'S 2 H NET'!$B$6:$L$165,11,FALSE)="","",(VLOOKUP($B161,'S 2 H NET'!$B$6:$L$165,11,FALSE)))</f>
        <v/>
      </c>
      <c r="AB161" s="45" t="str">
        <f>IF(AA161="","",SUM(Z161:AA161))</f>
        <v/>
      </c>
      <c r="AC161" s="33" t="str">
        <f>IF(VLOOKUP($B161,'S 2 H BRUT'!$B$6:$M$165,12,FALSE)="","",(VLOOKUP($B161,'S 2 H BRUT'!$B$6:$M$165,12,FALSE)))</f>
        <v/>
      </c>
      <c r="AD161" s="33" t="str">
        <f>IF(VLOOKUP($B161,'S 2 H NET'!$B$6:$M$165,12,FALSE)="","",(VLOOKUP($B161,'S 2 H NET'!$B$6:$M$165,12,FALSE)))</f>
        <v/>
      </c>
      <c r="AE161" s="45" t="str">
        <f>IF(AD161="","",SUM(AC161:AD161))</f>
        <v/>
      </c>
      <c r="AF161" s="33" t="str">
        <f>IF(VLOOKUP($B161,'S 2 H BRUT'!$B$6:$N$165,13,FALSE)="","",(VLOOKUP($B161,'S 2 H BRUT'!$B$6:$N$165,13,FALSE)))</f>
        <v/>
      </c>
      <c r="AG161" s="33" t="str">
        <f>IF(VLOOKUP($B161,'S 2 H NET'!$B$6:$N$165,13,FALSE)="","",(VLOOKUP($B161,'S 2 H NET'!$B$6:$N$165,13,FALSE)))</f>
        <v/>
      </c>
      <c r="AH161" s="45" t="str">
        <f>IF(AG161="","",SUM(AF161:AG161))</f>
        <v/>
      </c>
      <c r="AI161" s="45">
        <f>SUM(G161,J161,M161,P161,S161,V161,Y161,AB161,AE161,AH161)</f>
        <v>30</v>
      </c>
      <c r="AJ161" s="46">
        <f>+COUNT(G161,J161,M161,P161,S161,V161,Y161,AB161,AE161,AH161)</f>
        <v>1</v>
      </c>
      <c r="AK161" s="46">
        <f>IF(AJ161&lt;6,0,+SMALL(($G161,$J161,$M161,$P161,$S161,$V161,$Y161,$AB161,$AE161,$AH161),1))</f>
        <v>0</v>
      </c>
      <c r="AL161" s="46">
        <f>IF(AJ161&lt;7,0,+SMALL(($G161,$J161,$M161,$P161,$S161,$V161,$Y161,$AB161,$AE161,$AH161),2))</f>
        <v>0</v>
      </c>
      <c r="AM161" s="46">
        <f>IF(AJ161&lt;8,0,+SMALL(($G161,$J161,$M161,$P161,$S161,$V161,$Y161,$AB161,$AE161,$AH161),3))</f>
        <v>0</v>
      </c>
      <c r="AN161" s="46">
        <f>IF(AJ161&lt;9,0,+SMALL(($G161,$J161,$M161,$P161,$S161,$V161,$Y161,$AB161,$AE161,$AH161),4))</f>
        <v>0</v>
      </c>
      <c r="AO161" s="46">
        <f>AI161-AK161-AL161-AM161-AN161</f>
        <v>30</v>
      </c>
      <c r="AP161" s="17">
        <f>RANK(AO161,$AO$6:$AO$165,0)</f>
        <v>155</v>
      </c>
    </row>
    <row r="162" spans="2:42" ht="14.4">
      <c r="B162" s="42" t="s">
        <v>383</v>
      </c>
      <c r="C162" s="43"/>
      <c r="D162" s="61" t="s">
        <v>81</v>
      </c>
      <c r="E162" s="33" t="str">
        <f>IF(VLOOKUP($B162,'S 2 H BRUT'!$B$6:$E$165,4,FALSE)="","",(VLOOKUP($B162,'S 2 H BRUT'!$B$6:$E$165,4,FALSE)))</f>
        <v/>
      </c>
      <c r="F162" s="33" t="str">
        <f>IF(VLOOKUP($B162,'S 2 H NET'!$B$6:E$165,4,FALSE)="","",(VLOOKUP($B162,'S 2 H NET'!$B$6:$E$165,4,FALSE)))</f>
        <v/>
      </c>
      <c r="G162" s="45" t="str">
        <f>IF(F162="","",SUM(E162:F162))</f>
        <v/>
      </c>
      <c r="H162" s="33" t="str">
        <f>IF(VLOOKUP($B162,'S 2 H BRUT'!$B$6:$F$165,5,FALSE)="","",(VLOOKUP($B162,'S 2 H BRUT'!$B$6:$F$165,5,FALSE)))</f>
        <v/>
      </c>
      <c r="I162" s="33" t="str">
        <f>IF(VLOOKUP($B162,'S 2 H NET'!$B$6:$F$165,5,FALSE)="","",(VLOOKUP($B162,'S 2 H NET'!$B$6:$F$165,5,FALSE)))</f>
        <v/>
      </c>
      <c r="J162" s="45" t="str">
        <f>IF(I162="","",SUM(H162:I162))</f>
        <v/>
      </c>
      <c r="K162" s="33" t="str">
        <f>IF(VLOOKUP($B162,'S 2 H BRUT'!$B$6:$G$165,6,FALSE)="","",(VLOOKUP($B162,'S 2 H BRUT'!$B$6:$G$165,6,FALSE)))</f>
        <v/>
      </c>
      <c r="L162" s="33" t="str">
        <f>IF(VLOOKUP($B162,'S 2 H NET'!$B$6:$G$165,6,FALSE)="","",(VLOOKUP($B162,'S 2 H NET'!$B$6:$G$165,6,FALSE)))</f>
        <v/>
      </c>
      <c r="M162" s="45" t="str">
        <f>IF(L162="","",SUM(K162:L162))</f>
        <v/>
      </c>
      <c r="N162" s="33" t="str">
        <f>IF(VLOOKUP($B162,'S 2 H BRUT'!$B$6:$H$165,7,FALSE)="","",(VLOOKUP($B162,'S 2 H BRUT'!$B$6:$H$165,7,FALSE)))</f>
        <v/>
      </c>
      <c r="O162" s="33" t="str">
        <f>IF(VLOOKUP($B162,'S 2 H NET'!$B$6:$H$165,7,FALSE)="","",(VLOOKUP($B162,'S 2 H NET'!$B$6:$H$165,7,FALSE)))</f>
        <v/>
      </c>
      <c r="P162" s="45" t="str">
        <f>IF(O162="","",SUM(N162:O162))</f>
        <v/>
      </c>
      <c r="Q162" s="33" t="str">
        <f>IF(VLOOKUP($B162,'S 2 H BRUT'!$B$6:$J$165,8,FALSE)="","",(VLOOKUP($B162,'S 2 H BRUT'!$B$6:$J$165,8,FALSE)))</f>
        <v/>
      </c>
      <c r="R162" s="33" t="str">
        <f>IF(VLOOKUP($B162,'S 2 H NET'!$B$6:$J$165,8,FALSE)="","",(VLOOKUP($B162,'S 2 H NET'!$B$6:$J$165,8,FALSE)))</f>
        <v/>
      </c>
      <c r="S162" s="45" t="str">
        <f>IF(R162="","",SUM(Q162:R162))</f>
        <v/>
      </c>
      <c r="T162" s="33" t="str">
        <f>IF(VLOOKUP($B162,'S 2 H BRUT'!$B$6:$J$165,9,FALSE)="","",(VLOOKUP($B162,'S 2 H BRUT'!$B$6:$J$165,9,FALSE)))</f>
        <v/>
      </c>
      <c r="U162" s="33" t="str">
        <f>IF(VLOOKUP($B162,'S 2 H NET'!$B$6:$J$165,9,FALSE)="","",(VLOOKUP($B162,'S 2 H NET'!$B$6:$J$165,9,FALSE)))</f>
        <v/>
      </c>
      <c r="V162" s="45" t="str">
        <f>IF(U162="","",SUM(T162:U162))</f>
        <v/>
      </c>
      <c r="W162" s="33" t="str">
        <f>IF(VLOOKUP($B162,'S 2 H BRUT'!$B$6:$M$165,10,FALSE)="","",(VLOOKUP($B162,'S 2 H BRUT'!$B$6:$M$165,10,FALSE)))</f>
        <v/>
      </c>
      <c r="X162" s="33" t="str">
        <f>IF(VLOOKUP($B162,'S 2 H NET'!$B$6:$M$165,10,FALSE)="","",(VLOOKUP($B162,'S 2 H NET'!$B$6:$M$165,10,FALSE)))</f>
        <v/>
      </c>
      <c r="Y162" s="45" t="str">
        <f>IF(X162="","",SUM(W162:X162))</f>
        <v/>
      </c>
      <c r="Z162" s="33">
        <f>IF(VLOOKUP($B162,'S 2 H BRUT'!$B$6:$L$165,11,FALSE)="","",(VLOOKUP($B162,'S 2 H BRUT'!$B$6:$L$165,11,FALSE)))</f>
        <v>8</v>
      </c>
      <c r="AA162" s="33">
        <f>IF(VLOOKUP($B162,'S 2 H NET'!$B$6:$L$165,11,FALSE)="","",(VLOOKUP($B162,'S 2 H NET'!$B$6:$L$165,11,FALSE)))</f>
        <v>20</v>
      </c>
      <c r="AB162" s="45">
        <f>IF(AA162="","",SUM(Z162:AA162))</f>
        <v>28</v>
      </c>
      <c r="AC162" s="33" t="str">
        <f>IF(VLOOKUP($B162,'S 2 H BRUT'!$B$6:$M$165,12,FALSE)="","",(VLOOKUP($B162,'S 2 H BRUT'!$B$6:$M$165,12,FALSE)))</f>
        <v/>
      </c>
      <c r="AD162" s="33" t="str">
        <f>IF(VLOOKUP($B162,'S 2 H NET'!$B$6:$M$165,12,FALSE)="","",(VLOOKUP($B162,'S 2 H NET'!$B$6:$M$165,12,FALSE)))</f>
        <v/>
      </c>
      <c r="AE162" s="45" t="str">
        <f>IF(AD162="","",SUM(AC162:AD162))</f>
        <v/>
      </c>
      <c r="AF162" s="33" t="str">
        <f>IF(VLOOKUP($B162,'S 2 H BRUT'!$B$6:$N$165,13,FALSE)="","",(VLOOKUP($B162,'S 2 H BRUT'!$B$6:$N$165,13,FALSE)))</f>
        <v/>
      </c>
      <c r="AG162" s="33" t="str">
        <f>IF(VLOOKUP($B162,'S 2 H NET'!$B$6:$N$165,13,FALSE)="","",(VLOOKUP($B162,'S 2 H NET'!$B$6:$N$165,13,FALSE)))</f>
        <v/>
      </c>
      <c r="AH162" s="45" t="str">
        <f>IF(AG162="","",SUM(AF162:AG162))</f>
        <v/>
      </c>
      <c r="AI162" s="45">
        <f>SUM(G162,J162,M162,P162,S162,V162,Y162,AB162,AE162,AH162)</f>
        <v>28</v>
      </c>
      <c r="AJ162" s="46">
        <f>+COUNT(G162,J162,M162,P162,S162,V162,Y162,AB162,AE162,AH162)</f>
        <v>1</v>
      </c>
      <c r="AK162" s="46">
        <f>IF(AJ162&lt;6,0,+SMALL(($G162,$J162,$M162,$P162,$S162,$V162,$Y162,$AB162,$AE162,$AH162),1))</f>
        <v>0</v>
      </c>
      <c r="AL162" s="46">
        <f>IF(AJ162&lt;7,0,+SMALL(($G162,$J162,$M162,$P162,$S162,$V162,$Y162,$AB162,$AE162,$AH162),2))</f>
        <v>0</v>
      </c>
      <c r="AM162" s="46">
        <f>IF(AJ162&lt;8,0,+SMALL(($G162,$J162,$M162,$P162,$S162,$V162,$Y162,$AB162,$AE162,$AH162),3))</f>
        <v>0</v>
      </c>
      <c r="AN162" s="46">
        <f>IF(AJ162&lt;9,0,+SMALL(($G162,$J162,$M162,$P162,$S162,$V162,$Y162,$AB162,$AE162,$AH162),4))</f>
        <v>0</v>
      </c>
      <c r="AO162" s="46">
        <f>AI162-AK162-AL162-AM162-AN162</f>
        <v>28</v>
      </c>
      <c r="AP162" s="17">
        <f>RANK(AO162,$AO$6:$AO$165,0)</f>
        <v>157</v>
      </c>
    </row>
    <row r="163" spans="2:42" ht="14.4">
      <c r="B163" s="89" t="s">
        <v>377</v>
      </c>
      <c r="C163" s="33"/>
      <c r="D163" s="38" t="s">
        <v>33</v>
      </c>
      <c r="E163" s="33" t="str">
        <f>IF(VLOOKUP($B163,'S 2 H BRUT'!$B$6:$E$165,4,FALSE)="","",(VLOOKUP($B163,'S 2 H BRUT'!$B$6:$E$165,4,FALSE)))</f>
        <v/>
      </c>
      <c r="F163" s="33" t="str">
        <f>IF(VLOOKUP($B163,'S 2 H NET'!$B$6:E$165,4,FALSE)="","",(VLOOKUP($B163,'S 2 H NET'!$B$6:$E$165,4,FALSE)))</f>
        <v/>
      </c>
      <c r="G163" s="45" t="str">
        <f>IF(F163="","",SUM(E163:F163))</f>
        <v/>
      </c>
      <c r="H163" s="33" t="str">
        <f>IF(VLOOKUP($B163,'S 2 H BRUT'!$B$6:$F$165,5,FALSE)="","",(VLOOKUP($B163,'S 2 H BRUT'!$B$6:$F$165,5,FALSE)))</f>
        <v/>
      </c>
      <c r="I163" s="33" t="str">
        <f>IF(VLOOKUP($B163,'S 2 H NET'!$B$6:$F$165,5,FALSE)="","",(VLOOKUP($B163,'S 2 H NET'!$B$6:$F$165,5,FALSE)))</f>
        <v/>
      </c>
      <c r="J163" s="45" t="str">
        <f>IF(I163="","",SUM(H163:I163))</f>
        <v/>
      </c>
      <c r="K163" s="33" t="str">
        <f>IF(VLOOKUP($B163,'S 2 H BRUT'!$B$6:$G$165,6,FALSE)="","",(VLOOKUP($B163,'S 2 H BRUT'!$B$6:$G$165,6,FALSE)))</f>
        <v/>
      </c>
      <c r="L163" s="33" t="str">
        <f>IF(VLOOKUP($B163,'S 2 H NET'!$B$6:$G$165,6,FALSE)="","",(VLOOKUP($B163,'S 2 H NET'!$B$6:$G$165,6,FALSE)))</f>
        <v/>
      </c>
      <c r="M163" s="45" t="str">
        <f>IF(L163="","",SUM(K163:L163))</f>
        <v/>
      </c>
      <c r="N163" s="33" t="str">
        <f>IF(VLOOKUP($B163,'S 2 H BRUT'!$B$6:$H$165,7,FALSE)="","",(VLOOKUP($B163,'S 2 H BRUT'!$B$6:$H$165,7,FALSE)))</f>
        <v/>
      </c>
      <c r="O163" s="33" t="str">
        <f>IF(VLOOKUP($B163,'S 2 H NET'!$B$6:$H$165,7,FALSE)="","",(VLOOKUP($B163,'S 2 H NET'!$B$6:$H$165,7,FALSE)))</f>
        <v/>
      </c>
      <c r="P163" s="45" t="str">
        <f>IF(O163="","",SUM(N163:O163))</f>
        <v/>
      </c>
      <c r="Q163" s="33" t="str">
        <f>IF(VLOOKUP($B163,'S 2 H BRUT'!$B$6:$J$165,8,FALSE)="","",(VLOOKUP($B163,'S 2 H BRUT'!$B$6:$J$165,8,FALSE)))</f>
        <v/>
      </c>
      <c r="R163" s="33" t="str">
        <f>IF(VLOOKUP($B163,'S 2 H NET'!$B$6:$J$165,8,FALSE)="","",(VLOOKUP($B163,'S 2 H NET'!$B$6:$J$165,8,FALSE)))</f>
        <v/>
      </c>
      <c r="S163" s="45" t="str">
        <f>IF(R163="","",SUM(Q163:R163))</f>
        <v/>
      </c>
      <c r="T163" s="33">
        <f>IF(VLOOKUP($B163,'S 2 H BRUT'!$B$6:$J$165,9,FALSE)="","",(VLOOKUP($B163,'S 2 H BRUT'!$B$6:$J$165,9,FALSE)))</f>
        <v>7</v>
      </c>
      <c r="U163" s="33">
        <f>IF(VLOOKUP($B163,'S 2 H NET'!$B$6:$J$165,9,FALSE)="","",(VLOOKUP($B163,'S 2 H NET'!$B$6:$J$165,9,FALSE)))</f>
        <v>15</v>
      </c>
      <c r="V163" s="45">
        <f>IF(U163="","",SUM(T163:U163))</f>
        <v>22</v>
      </c>
      <c r="W163" s="33" t="str">
        <f>IF(VLOOKUP($B163,'S 2 H BRUT'!$B$6:$M$165,10,FALSE)="","",(VLOOKUP($B163,'S 2 H BRUT'!$B$6:$M$165,10,FALSE)))</f>
        <v/>
      </c>
      <c r="X163" s="33" t="str">
        <f>IF(VLOOKUP($B163,'S 2 H NET'!$B$6:$M$165,10,FALSE)="","",(VLOOKUP($B163,'S 2 H NET'!$B$6:$M$165,10,FALSE)))</f>
        <v/>
      </c>
      <c r="Y163" s="45" t="str">
        <f>IF(X163="","",SUM(W163:X163))</f>
        <v/>
      </c>
      <c r="Z163" s="33"/>
      <c r="AA163" s="33" t="str">
        <f>IF(VLOOKUP($B163,'S 2 H NET'!$B$6:$L$165,11,FALSE)="","",(VLOOKUP($B163,'S 2 H NET'!$B$6:$L$165,11,FALSE)))</f>
        <v/>
      </c>
      <c r="AB163" s="45" t="str">
        <f>IF(AA163="","",SUM(Z163:AA163))</f>
        <v/>
      </c>
      <c r="AC163" s="33" t="str">
        <f>IF(VLOOKUP($B163,'S 2 H BRUT'!$B$6:$M$165,12,FALSE)="","",(VLOOKUP($B163,'S 2 H BRUT'!$B$6:$M$165,12,FALSE)))</f>
        <v/>
      </c>
      <c r="AD163" s="33" t="str">
        <f>IF(VLOOKUP($B163,'S 2 H NET'!$B$6:$M$165,12,FALSE)="","",(VLOOKUP($B163,'S 2 H NET'!$B$6:$M$165,12,FALSE)))</f>
        <v/>
      </c>
      <c r="AE163" s="45" t="str">
        <f>IF(AD163="","",SUM(AC163:AD163))</f>
        <v/>
      </c>
      <c r="AF163" s="33" t="str">
        <f>IF(VLOOKUP($B163,'S 2 H BRUT'!$B$6:$N$165,13,FALSE)="","",(VLOOKUP($B163,'S 2 H BRUT'!$B$6:$N$165,13,FALSE)))</f>
        <v/>
      </c>
      <c r="AG163" s="33" t="str">
        <f>IF(VLOOKUP($B163,'S 2 H NET'!$B$6:$N$165,13,FALSE)="","",(VLOOKUP($B163,'S 2 H NET'!$B$6:$N$165,13,FALSE)))</f>
        <v/>
      </c>
      <c r="AH163" s="45" t="str">
        <f>IF(AG163="","",SUM(AF163:AG163))</f>
        <v/>
      </c>
      <c r="AI163" s="45">
        <f>SUM(G163,J163,M163,P163,S163,V163,Y163,AB163,AE163,AH163)</f>
        <v>22</v>
      </c>
      <c r="AJ163" s="46">
        <f>+COUNT(G163,J163,M163,P163,S163,V163,Y163,AB163,AE163,AH163)</f>
        <v>1</v>
      </c>
      <c r="AK163" s="46">
        <f>IF(AJ163&lt;6,0,+SMALL(($G163,$J163,$M163,$P163,$S163,$V163,$Y163,$AB163,$AE163,$AH163),1))</f>
        <v>0</v>
      </c>
      <c r="AL163" s="46">
        <f>IF(AJ163&lt;7,0,+SMALL(($G163,$J163,$M163,$P163,$S163,$V163,$Y163,$AB163,$AE163,$AH163),2))</f>
        <v>0</v>
      </c>
      <c r="AM163" s="46">
        <f>IF(AJ163&lt;8,0,+SMALL(($G163,$J163,$M163,$P163,$S163,$V163,$Y163,$AB163,$AE163,$AH163),3))</f>
        <v>0</v>
      </c>
      <c r="AN163" s="46">
        <f>IF(AJ163&lt;9,0,+SMALL(($G163,$J163,$M163,$P163,$S163,$V163,$Y163,$AB163,$AE163,$AH163),4))</f>
        <v>0</v>
      </c>
      <c r="AO163" s="46">
        <f>AI163-AK163-AL163-AM163-AN163</f>
        <v>22</v>
      </c>
      <c r="AP163" s="17">
        <f>RANK(AO163,$AO$6:$AO$165,0)</f>
        <v>158</v>
      </c>
    </row>
    <row r="164" spans="2:42" ht="14.4">
      <c r="B164" s="89" t="s">
        <v>262</v>
      </c>
      <c r="C164" s="33"/>
      <c r="D164" s="62" t="s">
        <v>14</v>
      </c>
      <c r="E164" s="33" t="str">
        <f>IF(VLOOKUP($B164,'S 2 H BRUT'!$B$6:$E$165,4,FALSE)="","",(VLOOKUP($B164,'S 2 H BRUT'!$B$6:$E$165,4,FALSE)))</f>
        <v/>
      </c>
      <c r="F164" s="33" t="str">
        <f>IF(VLOOKUP($B164,'S 2 H NET'!$B$6:E$165,4,FALSE)="","",(VLOOKUP($B164,'S 2 H NET'!$B$6:$E$165,4,FALSE)))</f>
        <v/>
      </c>
      <c r="G164" s="45" t="str">
        <f>IF(F164="","",SUM(E164:F164))</f>
        <v/>
      </c>
      <c r="H164" s="33">
        <f>IF(VLOOKUP($B164,'S 2 H BRUT'!$B$6:$F$165,5,FALSE)="","",(VLOOKUP($B164,'S 2 H BRUT'!$B$6:$F$165,5,FALSE)))</f>
        <v>3</v>
      </c>
      <c r="I164" s="33">
        <f>IF(VLOOKUP($B164,'S 2 H NET'!$B$6:$F$165,5,FALSE)="","",(VLOOKUP($B164,'S 2 H NET'!$B$6:$F$165,5,FALSE)))</f>
        <v>14</v>
      </c>
      <c r="J164" s="45">
        <f>IF(I164="","",SUM(H164:I164))</f>
        <v>17</v>
      </c>
      <c r="K164" s="33" t="str">
        <f>IF(VLOOKUP($B164,'S 2 H BRUT'!$B$6:$G$165,6,FALSE)="","",(VLOOKUP($B164,'S 2 H BRUT'!$B$6:$G$165,6,FALSE)))</f>
        <v/>
      </c>
      <c r="L164" s="33" t="str">
        <f>IF(VLOOKUP($B164,'S 2 H NET'!$B$6:$G$165,6,FALSE)="","",(VLOOKUP($B164,'S 2 H NET'!$B$6:$G$165,6,FALSE)))</f>
        <v/>
      </c>
      <c r="M164" s="45" t="str">
        <f>IF(L164="","",SUM(K164:L164))</f>
        <v/>
      </c>
      <c r="N164" s="33" t="str">
        <f>IF(VLOOKUP($B164,'S 2 H BRUT'!$B$6:$H$165,7,FALSE)="","",(VLOOKUP($B164,'S 2 H BRUT'!$B$6:$H$165,7,FALSE)))</f>
        <v/>
      </c>
      <c r="O164" s="33" t="str">
        <f>IF(VLOOKUP($B164,'S 2 H NET'!$B$6:$H$165,7,FALSE)="","",(VLOOKUP($B164,'S 2 H NET'!$B$6:$H$165,7,FALSE)))</f>
        <v/>
      </c>
      <c r="P164" s="45" t="str">
        <f>IF(O164="","",SUM(N164:O164))</f>
        <v/>
      </c>
      <c r="Q164" s="33" t="str">
        <f>IF(VLOOKUP($B164,'S 2 H BRUT'!$B$6:$J$165,8,FALSE)="","",(VLOOKUP($B164,'S 2 H BRUT'!$B$6:$J$165,8,FALSE)))</f>
        <v/>
      </c>
      <c r="R164" s="33" t="str">
        <f>IF(VLOOKUP($B164,'S 2 H NET'!$B$6:$J$165,8,FALSE)="","",(VLOOKUP($B164,'S 2 H NET'!$B$6:$J$165,8,FALSE)))</f>
        <v/>
      </c>
      <c r="S164" s="45" t="str">
        <f>IF(R164="","",SUM(Q164:R164))</f>
        <v/>
      </c>
      <c r="T164" s="33" t="str">
        <f>IF(VLOOKUP($B164,'S 2 H BRUT'!$B$6:$J$165,9,FALSE)="","",(VLOOKUP($B164,'S 2 H BRUT'!$B$6:$J$165,9,FALSE)))</f>
        <v/>
      </c>
      <c r="U164" s="33" t="str">
        <f>IF(VLOOKUP($B164,'S 2 H NET'!$B$6:$J$165,9,FALSE)="","",(VLOOKUP($B164,'S 2 H NET'!$B$6:$J$165,9,FALSE)))</f>
        <v/>
      </c>
      <c r="V164" s="45" t="str">
        <f>IF(U164="","",SUM(T164:U164))</f>
        <v/>
      </c>
      <c r="W164" s="33" t="str">
        <f>IF(VLOOKUP($B164,'S 2 H BRUT'!$B$6:$M$165,10,FALSE)="","",(VLOOKUP($B164,'S 2 H BRUT'!$B$6:$M$165,10,FALSE)))</f>
        <v/>
      </c>
      <c r="X164" s="33" t="str">
        <f>IF(VLOOKUP($B164,'S 2 H NET'!$B$6:$M$165,10,FALSE)="","",(VLOOKUP($B164,'S 2 H NET'!$B$6:$M$165,10,FALSE)))</f>
        <v/>
      </c>
      <c r="Y164" s="45" t="str">
        <f>IF(X164="","",SUM(W164:X164))</f>
        <v/>
      </c>
      <c r="Z164" s="33" t="str">
        <f>IF(VLOOKUP($B164,'S 2 H BRUT'!$B$6:$L$165,11,FALSE)="","",(VLOOKUP($B164,'S 2 H BRUT'!$B$6:$L$165,11,FALSE)))</f>
        <v/>
      </c>
      <c r="AA164" s="33" t="str">
        <f>IF(VLOOKUP($B164,'S 2 H NET'!$B$6:$L$165,11,FALSE)="","",(VLOOKUP($B164,'S 2 H NET'!$B$6:$L$165,11,FALSE)))</f>
        <v/>
      </c>
      <c r="AB164" s="45" t="str">
        <f>IF(AA164="","",SUM(Z164:AA164))</f>
        <v/>
      </c>
      <c r="AC164" s="33" t="str">
        <f>IF(VLOOKUP($B164,'S 2 H BRUT'!$B$6:$M$165,12,FALSE)="","",(VLOOKUP($B164,'S 2 H BRUT'!$B$6:$M$165,12,FALSE)))</f>
        <v/>
      </c>
      <c r="AD164" s="33" t="str">
        <f>IF(VLOOKUP($B164,'S 2 H NET'!$B$6:$M$165,12,FALSE)="","",(VLOOKUP($B164,'S 2 H NET'!$B$6:$M$165,12,FALSE)))</f>
        <v/>
      </c>
      <c r="AE164" s="45" t="str">
        <f>IF(AD164="","",SUM(AC164:AD164))</f>
        <v/>
      </c>
      <c r="AF164" s="33" t="str">
        <f>IF(VLOOKUP($B164,'S 2 H BRUT'!$B$6:$N$165,13,FALSE)="","",(VLOOKUP($B164,'S 2 H BRUT'!$B$6:$N$165,13,FALSE)))</f>
        <v/>
      </c>
      <c r="AG164" s="33" t="str">
        <f>IF(VLOOKUP($B164,'S 2 H NET'!$B$6:$N$165,13,FALSE)="","",(VLOOKUP($B164,'S 2 H NET'!$B$6:$N$165,13,FALSE)))</f>
        <v/>
      </c>
      <c r="AH164" s="45" t="str">
        <f>IF(AG164="","",SUM(AF164:AG164))</f>
        <v/>
      </c>
      <c r="AI164" s="45">
        <f>SUM(G164,J164,M164,P164,S164,V164,Y164,AB164,AE164,AH164)</f>
        <v>17</v>
      </c>
      <c r="AJ164" s="46">
        <f>+COUNT(G164,J164,M164,P164,S164,V164,Y164,AB164,AE164,AH164)</f>
        <v>1</v>
      </c>
      <c r="AK164" s="46">
        <f>IF(AJ164&lt;6,0,+SMALL(($G164,$J164,$M164,$P164,$S164,$V164,$Y164,$AB164,$AE164,$AH164),1))</f>
        <v>0</v>
      </c>
      <c r="AL164" s="46">
        <f>IF(AJ164&lt;7,0,+SMALL(($G164,$J164,$M164,$P164,$S164,$V164,$Y164,$AB164,$AE164,$AH164),2))</f>
        <v>0</v>
      </c>
      <c r="AM164" s="46">
        <f>IF(AJ164&lt;8,0,+SMALL(($G164,$J164,$M164,$P164,$S164,$V164,$Y164,$AB164,$AE164,$AH164),3))</f>
        <v>0</v>
      </c>
      <c r="AN164" s="46">
        <f>IF(AJ164&lt;9,0,+SMALL(($G164,$J164,$M164,$P164,$S164,$V164,$Y164,$AB164,$AE164,$AH164),4))</f>
        <v>0</v>
      </c>
      <c r="AO164" s="46">
        <f>AI164-AK164-AL164-AM164-AN164</f>
        <v>17</v>
      </c>
      <c r="AP164" s="17">
        <f>RANK(AO164,$AO$6:$AO$165,0)</f>
        <v>159</v>
      </c>
    </row>
    <row r="165" spans="2:42" ht="14.4">
      <c r="B165" s="42" t="s">
        <v>227</v>
      </c>
      <c r="C165" s="43"/>
      <c r="D165" s="61" t="s">
        <v>81</v>
      </c>
      <c r="E165" s="33" t="str">
        <f>IF(VLOOKUP($B165,'S 2 H BRUT'!$B$6:$E$165,4,FALSE)="","",(VLOOKUP($B165,'S 2 H BRUT'!$B$6:$E$165,4,FALSE)))</f>
        <v/>
      </c>
      <c r="F165" s="33" t="str">
        <f>IF(VLOOKUP($B165,'S 2 H NET'!$B$6:E$165,4,FALSE)="","",(VLOOKUP($B165,'S 2 H NET'!$B$6:$E$165,4,FALSE)))</f>
        <v/>
      </c>
      <c r="G165" s="45" t="str">
        <f>IF(F165="","",SUM(E165:F165))</f>
        <v/>
      </c>
      <c r="H165" s="33" t="str">
        <f>IF(VLOOKUP($B165,'S 2 H BRUT'!$B$6:$F$165,5,FALSE)="","",(VLOOKUP($B165,'S 2 H BRUT'!$B$6:$F$165,5,FALSE)))</f>
        <v/>
      </c>
      <c r="I165" s="33" t="str">
        <f>IF(VLOOKUP($B165,'S 2 H NET'!$B$6:$F$165,5,FALSE)="","",(VLOOKUP($B165,'S 2 H NET'!$B$6:$F$165,5,FALSE)))</f>
        <v/>
      </c>
      <c r="J165" s="45" t="str">
        <f>IF(I165="","",SUM(H165:I165))</f>
        <v/>
      </c>
      <c r="K165" s="33" t="str">
        <f>IF(VLOOKUP($B165,'S 2 H BRUT'!$B$6:$G$165,6,FALSE)="","",(VLOOKUP($B165,'S 2 H BRUT'!$B$6:$G$165,6,FALSE)))</f>
        <v/>
      </c>
      <c r="L165" s="33" t="str">
        <f>IF(VLOOKUP($B165,'S 2 H NET'!$B$6:$G$165,6,FALSE)="","",(VLOOKUP($B165,'S 2 H NET'!$B$6:$G$165,6,FALSE)))</f>
        <v/>
      </c>
      <c r="M165" s="45" t="str">
        <f>IF(L165="","",SUM(K165:L165))</f>
        <v/>
      </c>
      <c r="N165" s="33" t="str">
        <f>IF(VLOOKUP($B165,'S 2 H BRUT'!$B$6:$H$165,7,FALSE)="","",(VLOOKUP($B165,'S 2 H BRUT'!$B$6:$H$165,7,FALSE)))</f>
        <v/>
      </c>
      <c r="O165" s="33" t="str">
        <f>IF(VLOOKUP($B165,'S 2 H NET'!$B$6:$H$165,7,FALSE)="","",(VLOOKUP($B165,'S 2 H NET'!$B$6:$H$165,7,FALSE)))</f>
        <v/>
      </c>
      <c r="P165" s="45" t="str">
        <f>IF(O165="","",SUM(N165:O165))</f>
        <v/>
      </c>
      <c r="Q165" s="33" t="str">
        <f>IF(VLOOKUP($B165,'S 2 H BRUT'!$B$6:$J$165,8,FALSE)="","",(VLOOKUP($B165,'S 2 H BRUT'!$B$6:$J$165,8,FALSE)))</f>
        <v/>
      </c>
      <c r="R165" s="33" t="str">
        <f>IF(VLOOKUP($B165,'S 2 H NET'!$B$6:$J$165,8,FALSE)="","",(VLOOKUP($B165,'S 2 H NET'!$B$6:$J$165,8,FALSE)))</f>
        <v/>
      </c>
      <c r="S165" s="45" t="str">
        <f>IF(R165="","",SUM(Q165:R165))</f>
        <v/>
      </c>
      <c r="T165" s="33">
        <f>IF(VLOOKUP($B165,'S 2 H BRUT'!$B$6:$J$165,9,FALSE)="","",(VLOOKUP($B165,'S 2 H BRUT'!$B$6:$J$165,9,FALSE)))</f>
        <v>0</v>
      </c>
      <c r="U165" s="33">
        <f>IF(VLOOKUP($B165,'S 2 H NET'!$B$6:$J$165,9,FALSE)="","",(VLOOKUP($B165,'S 2 H NET'!$B$6:$J$165,9,FALSE)))</f>
        <v>2</v>
      </c>
      <c r="V165" s="45">
        <f>IF(U165="","",SUM(T165:U165))</f>
        <v>2</v>
      </c>
      <c r="W165" s="33" t="str">
        <f>IF(VLOOKUP($B165,'S 2 H BRUT'!$B$6:$M$165,10,FALSE)="","",(VLOOKUP($B165,'S 2 H BRUT'!$B$6:$M$165,10,FALSE)))</f>
        <v/>
      </c>
      <c r="X165" s="33" t="str">
        <f>IF(VLOOKUP($B165,'S 2 H NET'!$B$6:$M$165,10,FALSE)="","",(VLOOKUP($B165,'S 2 H NET'!$B$6:$M$165,10,FALSE)))</f>
        <v/>
      </c>
      <c r="Y165" s="45" t="str">
        <f>IF(X165="","",SUM(W165:X165))</f>
        <v/>
      </c>
      <c r="Z165" s="33" t="str">
        <f>IF(VLOOKUP($B165,'S 2 H BRUT'!$B$6:$L$165,11,FALSE)="","",(VLOOKUP($B165,'S 2 H BRUT'!$B$6:$L$165,11,FALSE)))</f>
        <v/>
      </c>
      <c r="AA165" s="33" t="str">
        <f>IF(VLOOKUP($B165,'S 2 H NET'!$B$6:$L$165,11,FALSE)="","",(VLOOKUP($B165,'S 2 H NET'!$B$6:$L$165,11,FALSE)))</f>
        <v/>
      </c>
      <c r="AB165" s="45" t="str">
        <f>IF(AA165="","",SUM(Z165:AA165))</f>
        <v/>
      </c>
      <c r="AC165" s="33" t="str">
        <f>IF(VLOOKUP($B165,'S 2 H BRUT'!$B$6:$M$165,12,FALSE)="","",(VLOOKUP($B165,'S 2 H BRUT'!$B$6:$M$165,12,FALSE)))</f>
        <v/>
      </c>
      <c r="AD165" s="33" t="str">
        <f>IF(VLOOKUP($B165,'S 2 H NET'!$B$6:$M$165,12,FALSE)="","",(VLOOKUP($B165,'S 2 H NET'!$B$6:$M$165,12,FALSE)))</f>
        <v/>
      </c>
      <c r="AE165" s="45" t="str">
        <f>IF(AD165="","",SUM(AC165:AD165))</f>
        <v/>
      </c>
      <c r="AF165" s="33" t="str">
        <f>IF(VLOOKUP($B165,'S 2 H BRUT'!$B$6:$N$165,13,FALSE)="","",(VLOOKUP($B165,'S 2 H BRUT'!$B$6:$N$165,13,FALSE)))</f>
        <v/>
      </c>
      <c r="AG165" s="33" t="str">
        <f>IF(VLOOKUP($B165,'S 2 H NET'!$B$6:$N$165,13,FALSE)="","",(VLOOKUP($B165,'S 2 H NET'!$B$6:$N$165,13,FALSE)))</f>
        <v/>
      </c>
      <c r="AH165" s="45" t="str">
        <f>IF(AG165="","",SUM(AF165:AG165))</f>
        <v/>
      </c>
      <c r="AI165" s="45">
        <f>SUM(G165,J165,M165,P165,S165,V165,Y165,AB165,AE165,AH165)</f>
        <v>2</v>
      </c>
      <c r="AJ165" s="46">
        <f>+COUNT(G165,J165,M165,P165,S165,V165,Y165,AB165,AE165,AH165)</f>
        <v>1</v>
      </c>
      <c r="AK165" s="46">
        <f>IF(AJ165&lt;6,0,+SMALL(($G165,$J165,$M165,$P165,$S165,$V165,$Y165,$AB165,$AE165,$AH165),1))</f>
        <v>0</v>
      </c>
      <c r="AL165" s="46">
        <f>IF(AJ165&lt;7,0,+SMALL(($G165,$J165,$M165,$P165,$S165,$V165,$Y165,$AB165,$AE165,$AH165),2))</f>
        <v>0</v>
      </c>
      <c r="AM165" s="46">
        <f>IF(AJ165&lt;8,0,+SMALL(($G165,$J165,$M165,$P165,$S165,$V165,$Y165,$AB165,$AE165,$AH165),3))</f>
        <v>0</v>
      </c>
      <c r="AN165" s="46">
        <f>IF(AJ165&lt;9,0,+SMALL(($G165,$J165,$M165,$P165,$S165,$V165,$Y165,$AB165,$AE165,$AH165),4))</f>
        <v>0</v>
      </c>
      <c r="AO165" s="46">
        <f>AI165-AK165-AL165-AM165-AN165</f>
        <v>2</v>
      </c>
      <c r="AP165" s="17">
        <f>RANK(AO165,$AO$6:$AO$165,0)</f>
        <v>160</v>
      </c>
    </row>
    <row r="166" spans="2:42" ht="14.4">
      <c r="Q166" s="14"/>
      <c r="R166" s="14"/>
      <c r="S166" s="32"/>
    </row>
    <row r="167" spans="2:42" ht="14.4">
      <c r="Q167" s="14"/>
      <c r="R167" s="14"/>
      <c r="S167" s="32"/>
    </row>
    <row r="168" spans="2:42">
      <c r="C168" s="3"/>
      <c r="F168" s="3"/>
      <c r="G168" s="2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2:42">
      <c r="C169" s="3"/>
      <c r="F169" s="3"/>
      <c r="G169" s="2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2:42" ht="14.4">
      <c r="C170" s="3"/>
      <c r="F170" s="3"/>
      <c r="G170" s="24"/>
      <c r="H170" s="3"/>
      <c r="I170" s="3"/>
      <c r="J170" s="2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K170" s="3"/>
    </row>
    <row r="171" spans="2:42">
      <c r="B171" s="21"/>
    </row>
  </sheetData>
  <sortState xmlns:xlrd2="http://schemas.microsoft.com/office/spreadsheetml/2017/richdata2" ref="B6:AP165">
    <sortCondition ref="AP6:AP165"/>
  </sortState>
  <mergeCells count="24">
    <mergeCell ref="AI2:AM2"/>
    <mergeCell ref="AP4:AP5"/>
    <mergeCell ref="T4:V4"/>
    <mergeCell ref="AC4:AE4"/>
    <mergeCell ref="AF4:AH4"/>
    <mergeCell ref="AO4:AO5"/>
    <mergeCell ref="AM4:AM5"/>
    <mergeCell ref="AL4:AL5"/>
    <mergeCell ref="AK4:AK5"/>
    <mergeCell ref="AJ4:AJ5"/>
    <mergeCell ref="AI4:AI5"/>
    <mergeCell ref="AN4:AN5"/>
    <mergeCell ref="K4:M4"/>
    <mergeCell ref="N4:P4"/>
    <mergeCell ref="Q4:S4"/>
    <mergeCell ref="W4:Y4"/>
    <mergeCell ref="Z4:AB4"/>
    <mergeCell ref="E4:G4"/>
    <mergeCell ref="H4:J4"/>
    <mergeCell ref="E2:G2"/>
    <mergeCell ref="B2:D2"/>
    <mergeCell ref="C4:C5"/>
    <mergeCell ref="D4:D5"/>
    <mergeCell ref="B4:B5"/>
  </mergeCells>
  <conditionalFormatting sqref="AP6:AP165">
    <cfRule type="cellIs" dxfId="11" priority="41" operator="equal">
      <formula>3</formula>
    </cfRule>
    <cfRule type="cellIs" dxfId="10" priority="42" operator="equal">
      <formula>2</formula>
    </cfRule>
    <cfRule type="cellIs" dxfId="9" priority="43" operator="equal">
      <formula>1</formula>
    </cfRule>
    <cfRule type="cellIs" dxfId="8" priority="44" operator="between">
      <formula>1</formula>
      <formula>3</formula>
    </cfRule>
  </conditionalFormatting>
  <pageMargins left="0" right="0" top="0" bottom="0" header="0" footer="0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AU88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4" sqref="B4:B5"/>
    </sheetView>
  </sheetViews>
  <sheetFormatPr baseColWidth="10" defaultColWidth="11.44140625" defaultRowHeight="14.4"/>
  <cols>
    <col min="1" max="1" width="3.44140625" style="3" customWidth="1"/>
    <col min="2" max="2" width="23.5546875" style="3" customWidth="1"/>
    <col min="3" max="3" width="5.33203125" style="4" customWidth="1"/>
    <col min="4" max="4" width="16" style="3" customWidth="1"/>
    <col min="5" max="34" width="3.88671875" style="10" customWidth="1"/>
    <col min="35" max="35" width="5.109375" style="10" customWidth="1"/>
    <col min="36" max="40" width="4.44140625" style="11" customWidth="1"/>
    <col min="41" max="41" width="8.44140625" style="11" customWidth="1"/>
    <col min="42" max="42" width="4.44140625" style="11" customWidth="1"/>
    <col min="43" max="43" width="2.88671875" style="11" customWidth="1"/>
    <col min="44" max="16384" width="11.44140625" style="8"/>
  </cols>
  <sheetData>
    <row r="1" spans="1:47" ht="15" thickBot="1"/>
    <row r="2" spans="1:47" ht="22.5" customHeight="1" thickBot="1">
      <c r="B2" s="215" t="s">
        <v>137</v>
      </c>
      <c r="C2" s="216"/>
      <c r="D2" s="86">
        <v>2025</v>
      </c>
      <c r="K2" s="12"/>
      <c r="L2" s="12"/>
      <c r="M2" s="12"/>
      <c r="N2" s="12"/>
      <c r="O2" s="12"/>
      <c r="P2" s="12"/>
      <c r="AK2" s="215" t="s">
        <v>50</v>
      </c>
      <c r="AL2" s="304"/>
      <c r="AM2" s="304"/>
      <c r="AN2" s="304"/>
      <c r="AO2" s="304"/>
      <c r="AP2" s="304"/>
    </row>
    <row r="3" spans="1:47" ht="15" thickBot="1"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47" ht="107.4" customHeight="1" thickBot="1">
      <c r="B4" s="267" t="s">
        <v>48</v>
      </c>
      <c r="C4" s="263" t="s">
        <v>38</v>
      </c>
      <c r="D4" s="300" t="s">
        <v>49</v>
      </c>
      <c r="E4" s="253" t="s">
        <v>193</v>
      </c>
      <c r="F4" s="254"/>
      <c r="G4" s="255"/>
      <c r="H4" s="256" t="s">
        <v>194</v>
      </c>
      <c r="I4" s="257"/>
      <c r="J4" s="258"/>
      <c r="K4" s="269" t="s">
        <v>195</v>
      </c>
      <c r="L4" s="270"/>
      <c r="M4" s="271"/>
      <c r="N4" s="272" t="s">
        <v>196</v>
      </c>
      <c r="O4" s="273"/>
      <c r="P4" s="274"/>
      <c r="Q4" s="275" t="s">
        <v>197</v>
      </c>
      <c r="R4" s="276"/>
      <c r="S4" s="277"/>
      <c r="T4" s="286" t="s">
        <v>198</v>
      </c>
      <c r="U4" s="287"/>
      <c r="V4" s="288"/>
      <c r="W4" s="278" t="s">
        <v>199</v>
      </c>
      <c r="X4" s="279"/>
      <c r="Y4" s="280"/>
      <c r="Z4" s="281" t="s">
        <v>200</v>
      </c>
      <c r="AA4" s="282"/>
      <c r="AB4" s="283"/>
      <c r="AC4" s="289" t="s">
        <v>202</v>
      </c>
      <c r="AD4" s="290"/>
      <c r="AE4" s="291"/>
      <c r="AF4" s="272"/>
      <c r="AG4" s="273"/>
      <c r="AH4" s="274"/>
      <c r="AI4" s="298" t="s">
        <v>136</v>
      </c>
      <c r="AJ4" s="197" t="s">
        <v>36</v>
      </c>
      <c r="AK4" s="302" t="s">
        <v>40</v>
      </c>
      <c r="AL4" s="294" t="s">
        <v>39</v>
      </c>
      <c r="AM4" s="292" t="s">
        <v>41</v>
      </c>
      <c r="AN4" s="292" t="s">
        <v>131</v>
      </c>
      <c r="AO4" s="305" t="s">
        <v>135</v>
      </c>
      <c r="AP4" s="284" t="s">
        <v>34</v>
      </c>
    </row>
    <row r="5" spans="1:47" s="11" customFormat="1" ht="15" thickBot="1">
      <c r="A5" s="3"/>
      <c r="B5" s="268"/>
      <c r="C5" s="264"/>
      <c r="D5" s="301"/>
      <c r="E5" s="30" t="s">
        <v>56</v>
      </c>
      <c r="F5" s="30" t="s">
        <v>57</v>
      </c>
      <c r="G5" s="30" t="s">
        <v>58</v>
      </c>
      <c r="H5" s="58" t="s">
        <v>56</v>
      </c>
      <c r="I5" s="58" t="s">
        <v>57</v>
      </c>
      <c r="J5" s="58" t="s">
        <v>58</v>
      </c>
      <c r="K5" s="58" t="s">
        <v>56</v>
      </c>
      <c r="L5" s="58" t="s">
        <v>57</v>
      </c>
      <c r="M5" s="58" t="s">
        <v>58</v>
      </c>
      <c r="N5" s="30" t="s">
        <v>56</v>
      </c>
      <c r="O5" s="59" t="s">
        <v>57</v>
      </c>
      <c r="P5" s="60" t="s">
        <v>58</v>
      </c>
      <c r="Q5" s="58" t="s">
        <v>56</v>
      </c>
      <c r="R5" s="58" t="s">
        <v>57</v>
      </c>
      <c r="S5" s="58" t="s">
        <v>58</v>
      </c>
      <c r="T5" s="30" t="s">
        <v>56</v>
      </c>
      <c r="U5" s="30" t="s">
        <v>57</v>
      </c>
      <c r="V5" s="30" t="s">
        <v>58</v>
      </c>
      <c r="W5" s="58" t="s">
        <v>56</v>
      </c>
      <c r="X5" s="58" t="s">
        <v>57</v>
      </c>
      <c r="Y5" s="58" t="s">
        <v>58</v>
      </c>
      <c r="Z5" s="58" t="s">
        <v>56</v>
      </c>
      <c r="AA5" s="58" t="s">
        <v>57</v>
      </c>
      <c r="AB5" s="58" t="s">
        <v>58</v>
      </c>
      <c r="AC5" s="58" t="s">
        <v>56</v>
      </c>
      <c r="AD5" s="58" t="s">
        <v>57</v>
      </c>
      <c r="AE5" s="58" t="s">
        <v>58</v>
      </c>
      <c r="AF5" s="30" t="s">
        <v>56</v>
      </c>
      <c r="AG5" s="30" t="s">
        <v>57</v>
      </c>
      <c r="AH5" s="30" t="s">
        <v>58</v>
      </c>
      <c r="AI5" s="299"/>
      <c r="AJ5" s="198"/>
      <c r="AK5" s="303"/>
      <c r="AL5" s="295"/>
      <c r="AM5" s="293"/>
      <c r="AN5" s="293"/>
      <c r="AO5" s="306"/>
      <c r="AP5" s="285"/>
      <c r="AR5" s="13"/>
      <c r="AS5" s="13"/>
      <c r="AT5" s="13"/>
      <c r="AU5" s="13"/>
    </row>
    <row r="6" spans="1:47">
      <c r="B6" s="91" t="s">
        <v>8</v>
      </c>
      <c r="C6" s="33"/>
      <c r="D6" s="39" t="s">
        <v>7</v>
      </c>
      <c r="E6" s="105">
        <f>IF(VLOOKUP($B6,'S 3 H BRUT'!$B$6:$E$88,4,FALSE)="","",(VLOOKUP($B6,'S 3 H BRUT'!$B$6:$E$88,4,FALSE)))</f>
        <v>23</v>
      </c>
      <c r="F6" s="105">
        <f>IF(VLOOKUP($B6,'S 3 H NET'!$B$6:E$688,4,FALSE)="","",(VLOOKUP($B6,'S 3 H NET'!$B$6:$E$88,4,FALSE)))</f>
        <v>32</v>
      </c>
      <c r="G6" s="106">
        <f>IF(F6="","",SUM(E6:F6))</f>
        <v>55</v>
      </c>
      <c r="H6" s="105">
        <f>IF(VLOOKUP($B6,'S 3 H BRUT'!$B$6:$F$88,5,FALSE)="","",(VLOOKUP($B6,'S 3 H BRUT'!$B$6:$F$88,5,FALSE)))</f>
        <v>24</v>
      </c>
      <c r="I6" s="105">
        <f>IF(VLOOKUP($B6,'S 3 H NET'!$B$6:$F$88,5,FALSE)="","",(VLOOKUP($B6,'S 3 H NET'!$B$6:$F$88,5,FALSE)))</f>
        <v>36</v>
      </c>
      <c r="J6" s="106">
        <f>IF(I6="","",SUM(H6:I6))</f>
        <v>60</v>
      </c>
      <c r="K6" s="105">
        <f>IF(VLOOKUP($B6,'S 3 H BRUT'!$B$6:$G$88,6,FALSE)="","",(VLOOKUP($B6,'S 3 H BRUT'!$B$6:$G$88,6,FALSE)))</f>
        <v>31</v>
      </c>
      <c r="L6" s="105">
        <f>IF(VLOOKUP($B6,'S 3 H NET'!$B$6:$G$88,6,FALSE)="","",(VLOOKUP($B6,'S 3 H NET'!$B$6:$G$88,6,FALSE)))</f>
        <v>40</v>
      </c>
      <c r="M6" s="106">
        <f>IF(L6="","",SUM(K6:L6))</f>
        <v>71</v>
      </c>
      <c r="N6" s="105">
        <f>IF(VLOOKUP($B6,'S 3 H BRUT'!$B$6:$H$88,7,FALSE)="","",(VLOOKUP($B6,'S 3 H BRUT'!$B$6:$H$88,7,FALSE)))</f>
        <v>24</v>
      </c>
      <c r="O6" s="105">
        <f>IF(VLOOKUP($B6,'S 3 H NET'!$B$6:$H$88,7,FALSE)="","",(VLOOKUP($B6,'S 3 H NET'!$B$6:$H$88,7,FALSE)))</f>
        <v>35</v>
      </c>
      <c r="P6" s="106">
        <f>IF(O6="","",SUM(N6:O6))</f>
        <v>59</v>
      </c>
      <c r="Q6" s="105" t="str">
        <f>IF(VLOOKUP($B6,'S 3 H BRUT'!$B$6:$J$88,8,FALSE)="","",(VLOOKUP($B6,'S 3 H BRUT'!$B$6:$J$88,8,FALSE)))</f>
        <v/>
      </c>
      <c r="R6" s="105" t="str">
        <f>IF(VLOOKUP($B6,'S 3 H NET'!$B$6:$I$88,8,FALSE)="","",(VLOOKUP($B6,'S 3 H NET'!$B$6:$I$88,8,FALSE)))</f>
        <v/>
      </c>
      <c r="S6" s="106" t="str">
        <f>IF(R6="","",SUM(Q6:R6))</f>
        <v/>
      </c>
      <c r="T6" s="105">
        <f>IF(VLOOKUP($B6,'S 3 H BRUT'!$B$6:$J$88,9,FALSE)="","",(VLOOKUP($B6,'S 3 H BRUT'!$B$6:$J$88,9,FALSE)))</f>
        <v>17</v>
      </c>
      <c r="U6" s="105">
        <f>IF(VLOOKUP($B6,'S 3 H NET'!$B$6:$J$88,9,FALSE)="","",(VLOOKUP($B6,'S 3 H NET'!$B$6:$J$88,9,FALSE)))</f>
        <v>29</v>
      </c>
      <c r="V6" s="106">
        <f>IF(U6="","",SUM(T6:U6))</f>
        <v>46</v>
      </c>
      <c r="W6" s="105">
        <f>IF(VLOOKUP($B6,'S 3 H BRUT'!$B$6:$M$88,10,FALSE)="","",(VLOOKUP($B6,'S 3 H BRUT'!$B$6:$M$88,10,FALSE)))</f>
        <v>23</v>
      </c>
      <c r="X6" s="105">
        <f>IF(VLOOKUP($B6,'S 3 H NET'!$B$6:$K$88,10,FALSE)="","",(VLOOKUP($B6,'S 3 H NET'!$B$6:$K$88,10,FALSE)))</f>
        <v>33</v>
      </c>
      <c r="Y6" s="106">
        <f>IF(X6="","",SUM(W6:X6))</f>
        <v>56</v>
      </c>
      <c r="Z6" s="105">
        <f>IF(VLOOKUP($B6,'S 3 H BRUT'!$B$6:$L$88,11,FALSE)="","",(VLOOKUP($B6,'S 3 H BRUT'!$B$6:$L$88,11,FALSE)))</f>
        <v>18</v>
      </c>
      <c r="AA6" s="105">
        <f>IF(VLOOKUP($B6,'S 3 H NET'!$B$6:$L$88,11,FALSE)="","",(VLOOKUP($B6,'S 3 H NET'!$B$6:$L$88,11,FALSE)))</f>
        <v>31</v>
      </c>
      <c r="AB6" s="106">
        <f>IF(AA6="","",SUM(Z6:AA6))</f>
        <v>49</v>
      </c>
      <c r="AC6" s="105" t="str">
        <f>IF(VLOOKUP($B6,'S 3 H BRUT'!$B$6:$M$88,12,FALSE)="","",(VLOOKUP($B6,'S 3 H BRUT'!$B$6:$M$88,12,FALSE)))</f>
        <v/>
      </c>
      <c r="AD6" s="105" t="str">
        <f>IF(VLOOKUP($B6,'S 3 H NET'!$B$6:$M$88,12,FALSE)="","",(VLOOKUP($B6,'S 3 H NET'!$B$6:$M$88,12,FALSE)))</f>
        <v/>
      </c>
      <c r="AE6" s="106" t="str">
        <f>IF(AD6="","",SUM(AC6:AD6))</f>
        <v/>
      </c>
      <c r="AF6" s="105" t="str">
        <f>IF(VLOOKUP($B6,'S 3 H BRUT'!$B$6:$N$88,13,FALSE)="","",(VLOOKUP($B6,'S 3 H BRUT'!$B$6:$N$88,13,FALSE)))</f>
        <v/>
      </c>
      <c r="AG6" s="105" t="str">
        <f>IF(VLOOKUP($B6,'S 3 H NET'!$B$6:$N$88,13,FALSE)="","",(VLOOKUP($B6,'S 3 H NET'!$B$6:$N$88,13,FALSE)))</f>
        <v/>
      </c>
      <c r="AH6" s="106" t="str">
        <f>IF(AG6="","",SUM(AF6:AG6))</f>
        <v/>
      </c>
      <c r="AI6" s="51">
        <f>SUM(G6,J6,M6,P6,S6,V6,Y6,AB6,AE6,AH6)</f>
        <v>396</v>
      </c>
      <c r="AJ6" s="17">
        <f>+COUNT(G6,J6,M6,P6,S6,V6,Y6,AB6,AE6,AH6)</f>
        <v>7</v>
      </c>
      <c r="AK6" s="17">
        <f>IF(AJ6&lt;6,0,+SMALL(($G6,$J6,$M6,$P6,$S6,$V6,$Y6,$AB6,$AE6,$AH6),1))</f>
        <v>46</v>
      </c>
      <c r="AL6" s="17">
        <f>IF(AJ6&lt;7,0,+SMALL(($G6,$J6,$M6,$P6,$S6,$V6,$Y6,$AB6,$AE6,$AH6),2))</f>
        <v>49</v>
      </c>
      <c r="AM6" s="17">
        <f>IF(AJ6&lt;8,0,+SMALL(($G6,$J6,$M6,$P6,$S6,$V6,$Y6,$AB6,$AE6,$AH6),3))</f>
        <v>0</v>
      </c>
      <c r="AN6" s="17">
        <f>IF(AJ6&lt;9,0,+SMALL(($G6,$J6,$M6,$P6,$S6,$V6,$Y6,$AB6,$AE6,$AH6),4))</f>
        <v>0</v>
      </c>
      <c r="AO6" s="17">
        <f>AI6-AK6-AL6-AM6-AN6</f>
        <v>301</v>
      </c>
      <c r="AP6" s="17">
        <f>RANK(AO6,$AO$6:$AO$88,0)</f>
        <v>1</v>
      </c>
      <c r="AR6" s="13"/>
      <c r="AS6" s="13"/>
      <c r="AT6" s="13"/>
      <c r="AU6" s="13"/>
    </row>
    <row r="7" spans="1:47" s="11" customFormat="1">
      <c r="A7" s="3"/>
      <c r="B7" s="89" t="s">
        <v>127</v>
      </c>
      <c r="C7" s="33"/>
      <c r="D7" s="313" t="s">
        <v>81</v>
      </c>
      <c r="E7" s="105" t="str">
        <f>IF(VLOOKUP($B7,'S 3 H BRUT'!$B$6:$E$88,4,FALSE)="","",(VLOOKUP($B7,'S 3 H BRUT'!$B$6:$E$88,4,FALSE)))</f>
        <v/>
      </c>
      <c r="F7" s="105" t="str">
        <f>IF(VLOOKUP($B7,'S 3 H NET'!$B$6:E$688,4,FALSE)="","",(VLOOKUP($B7,'S 3 H NET'!$B$6:$E$88,4,FALSE)))</f>
        <v/>
      </c>
      <c r="G7" s="106" t="str">
        <f>IF(F7="","",SUM(E7:F7))</f>
        <v/>
      </c>
      <c r="H7" s="105">
        <f>IF(VLOOKUP($B7,'S 3 H BRUT'!$B$6:$F$88,5,FALSE)="","",(VLOOKUP($B7,'S 3 H BRUT'!$B$6:$F$88,5,FALSE)))</f>
        <v>16</v>
      </c>
      <c r="I7" s="105">
        <f>IF(VLOOKUP($B7,'S 3 H NET'!$B$6:$F$88,5,FALSE)="","",(VLOOKUP($B7,'S 3 H NET'!$B$6:$F$88,5,FALSE)))</f>
        <v>28</v>
      </c>
      <c r="J7" s="106">
        <f>IF(I7="","",SUM(H7:I7))</f>
        <v>44</v>
      </c>
      <c r="K7" s="105">
        <f>IF(VLOOKUP($B7,'S 3 H BRUT'!$B$6:$G$88,6,FALSE)="","",(VLOOKUP($B7,'S 3 H BRUT'!$B$6:$G$88,6,FALSE)))</f>
        <v>21</v>
      </c>
      <c r="L7" s="105">
        <f>IF(VLOOKUP($B7,'S 3 H NET'!$B$6:$G$88,6,FALSE)="","",(VLOOKUP($B7,'S 3 H NET'!$B$6:$G$88,6,FALSE)))</f>
        <v>30</v>
      </c>
      <c r="M7" s="106">
        <f>IF(L7="","",SUM(K7:L7))</f>
        <v>51</v>
      </c>
      <c r="N7" s="105">
        <f>IF(VLOOKUP($B7,'S 3 H BRUT'!$B$6:$H$88,7,FALSE)="","",(VLOOKUP($B7,'S 3 H BRUT'!$B$6:$H$88,7,FALSE)))</f>
        <v>15</v>
      </c>
      <c r="O7" s="105">
        <f>IF(VLOOKUP($B7,'S 3 H NET'!$B$6:$H$88,7,FALSE)="","",(VLOOKUP($B7,'S 3 H NET'!$B$6:$H$88,7,FALSE)))</f>
        <v>27</v>
      </c>
      <c r="P7" s="106">
        <f>IF(O7="","",SUM(N7:O7))</f>
        <v>42</v>
      </c>
      <c r="Q7" s="105">
        <f>IF(VLOOKUP($B7,'S 3 H BRUT'!$B$6:$J$88,8,FALSE)="","",(VLOOKUP($B7,'S 3 H BRUT'!$B$6:$J$88,8,FALSE)))</f>
        <v>25</v>
      </c>
      <c r="R7" s="105">
        <f>IF(VLOOKUP($B7,'S 3 H NET'!$B$6:$I$88,8,FALSE)="","",(VLOOKUP($B7,'S 3 H NET'!$B$6:$I$88,8,FALSE)))</f>
        <v>38</v>
      </c>
      <c r="S7" s="106">
        <f>IF(R7="","",SUM(Q7:R7))</f>
        <v>63</v>
      </c>
      <c r="T7" s="105">
        <f>IF(VLOOKUP($B7,'S 3 H BRUT'!$B$6:$J$88,9,FALSE)="","",(VLOOKUP($B7,'S 3 H BRUT'!$B$6:$J$88,9,FALSE)))</f>
        <v>16</v>
      </c>
      <c r="U7" s="105">
        <f>IF(VLOOKUP($B7,'S 3 H NET'!$B$6:$J$88,9,FALSE)="","",(VLOOKUP($B7,'S 3 H NET'!$B$6:$J$88,9,FALSE)))</f>
        <v>29</v>
      </c>
      <c r="V7" s="106">
        <f>IF(U7="","",SUM(T7:U7))</f>
        <v>45</v>
      </c>
      <c r="W7" s="105" t="str">
        <f>IF(VLOOKUP($B7,'S 3 H BRUT'!$B$6:$M$88,10,FALSE)="","",(VLOOKUP($B7,'S 3 H BRUT'!$B$6:$M$88,10,FALSE)))</f>
        <v/>
      </c>
      <c r="X7" s="105" t="str">
        <f>IF(VLOOKUP($B7,'S 3 H NET'!$B$6:$K$88,10,FALSE)="","",(VLOOKUP($B7,'S 3 H NET'!$B$6:$K$88,10,FALSE)))</f>
        <v/>
      </c>
      <c r="Y7" s="106" t="str">
        <f>IF(X7="","",SUM(W7:X7))</f>
        <v/>
      </c>
      <c r="Z7" s="105">
        <f>IF(VLOOKUP($B7,'S 3 H BRUT'!$B$6:$L$88,11,FALSE)="","",(VLOOKUP($B7,'S 3 H BRUT'!$B$6:$L$88,11,FALSE)))</f>
        <v>24</v>
      </c>
      <c r="AA7" s="105">
        <f>IF(VLOOKUP($B7,'S 3 H NET'!$B$6:$L$88,11,FALSE)="","",(VLOOKUP($B7,'S 3 H NET'!$B$6:$L$88,11,FALSE)))</f>
        <v>38</v>
      </c>
      <c r="AB7" s="106">
        <f>IF(AA7="","",SUM(Z7:AA7))</f>
        <v>62</v>
      </c>
      <c r="AC7" s="105">
        <f>IF(VLOOKUP($B7,'S 3 H BRUT'!$B$6:$M$88,12,FALSE)="","",(VLOOKUP($B7,'S 3 H BRUT'!$B$6:$M$88,12,FALSE)))</f>
        <v>21</v>
      </c>
      <c r="AD7" s="105">
        <f>IF(VLOOKUP($B7,'S 3 H NET'!$B$6:$M$88,12,FALSE)="","",(VLOOKUP($B7,'S 3 H NET'!$B$6:$M$88,12,FALSE)))</f>
        <v>30</v>
      </c>
      <c r="AE7" s="106">
        <f>IF(AD7="","",SUM(AC7:AD7))</f>
        <v>51</v>
      </c>
      <c r="AF7" s="105" t="str">
        <f>IF(VLOOKUP($B7,'S 3 H BRUT'!$B$6:$N$88,13,FALSE)="","",(VLOOKUP($B7,'S 3 H BRUT'!$B$6:$N$88,13,FALSE)))</f>
        <v/>
      </c>
      <c r="AG7" s="105" t="str">
        <f>IF(VLOOKUP($B7,'S 3 H NET'!$B$6:$N$88,13,FALSE)="","",(VLOOKUP($B7,'S 3 H NET'!$B$6:$N$88,13,FALSE)))</f>
        <v/>
      </c>
      <c r="AH7" s="106" t="str">
        <f>IF(AG7="","",SUM(AF7:AG7))</f>
        <v/>
      </c>
      <c r="AI7" s="51">
        <f>SUM(G7,J7,M7,P7,S7,V7,Y7,AB7,AE7,AH7)</f>
        <v>358</v>
      </c>
      <c r="AJ7" s="17">
        <f>+COUNT(G7,J7,M7,P7,S7,V7,Y7,AB7,AE7,AH7)</f>
        <v>7</v>
      </c>
      <c r="AK7" s="17">
        <f>IF(AJ7&lt;6,0,+SMALL(($G7,$J7,$M7,$P7,$S7,$V7,$Y7,$AB7,$AE7,$AH7),1))</f>
        <v>42</v>
      </c>
      <c r="AL7" s="17">
        <f>IF(AJ7&lt;7,0,+SMALL(($G7,$J7,$M7,$P7,$S7,$V7,$Y7,$AB7,$AE7,$AH7),2))</f>
        <v>44</v>
      </c>
      <c r="AM7" s="17">
        <f>IF(AJ7&lt;8,0,+SMALL(($G7,$J7,$M7,$P7,$S7,$V7,$Y7,$AB7,$AE7,$AH7),3))</f>
        <v>0</v>
      </c>
      <c r="AN7" s="17">
        <f>IF(AJ7&lt;9,0,+SMALL(($G7,$J7,$M7,$P7,$S7,$V7,$Y7,$AB7,$AE7,$AH7),4))</f>
        <v>0</v>
      </c>
      <c r="AO7" s="17">
        <f>AI7-AK7-AL7-AM7-AN7</f>
        <v>272</v>
      </c>
      <c r="AP7" s="17">
        <f>RANK(AO7,$AO$6:$AO$88,0)</f>
        <v>2</v>
      </c>
      <c r="AR7" s="19"/>
      <c r="AS7" s="19"/>
      <c r="AT7" s="19"/>
      <c r="AU7" s="13"/>
    </row>
    <row r="8" spans="1:47" s="11" customFormat="1">
      <c r="A8" s="3"/>
      <c r="B8" s="89" t="s">
        <v>286</v>
      </c>
      <c r="C8" s="33"/>
      <c r="D8" s="41" t="s">
        <v>35</v>
      </c>
      <c r="E8" s="105">
        <f>IF(VLOOKUP($B8,'S 3 H BRUT'!$B$6:$E$88,4,FALSE)="","",(VLOOKUP($B8,'S 3 H BRUT'!$B$6:$E$88,4,FALSE)))</f>
        <v>14</v>
      </c>
      <c r="F8" s="105">
        <f>IF(VLOOKUP($B8,'S 3 H NET'!$B$6:E$688,4,FALSE)="","",(VLOOKUP($B8,'S 3 H NET'!$B$6:$E$88,4,FALSE)))</f>
        <v>30</v>
      </c>
      <c r="G8" s="106">
        <f>IF(F8="","",SUM(E8:F8))</f>
        <v>44</v>
      </c>
      <c r="H8" s="105">
        <f>IF(VLOOKUP($B8,'S 3 H BRUT'!$B$6:$F$88,5,FALSE)="","",(VLOOKUP($B8,'S 3 H BRUT'!$B$6:$F$88,5,FALSE)))</f>
        <v>14</v>
      </c>
      <c r="I8" s="105">
        <f>IF(VLOOKUP($B8,'S 3 H NET'!$B$6:$F$88,5,FALSE)="","",(VLOOKUP($B8,'S 3 H NET'!$B$6:$F$88,5,FALSE)))</f>
        <v>28</v>
      </c>
      <c r="J8" s="106">
        <f>IF(I8="","",SUM(H8:I8))</f>
        <v>42</v>
      </c>
      <c r="K8" s="105">
        <f>IF(VLOOKUP($B8,'S 3 H BRUT'!$B$6:$G$88,6,FALSE)="","",(VLOOKUP($B8,'S 3 H BRUT'!$B$6:$G$88,6,FALSE)))</f>
        <v>20</v>
      </c>
      <c r="L8" s="105">
        <f>IF(VLOOKUP($B8,'S 3 H NET'!$B$6:$G$88,6,FALSE)="","",(VLOOKUP($B8,'S 3 H NET'!$B$6:$G$88,6,FALSE)))</f>
        <v>34</v>
      </c>
      <c r="M8" s="106">
        <f>IF(L8="","",SUM(K8:L8))</f>
        <v>54</v>
      </c>
      <c r="N8" s="105">
        <f>IF(VLOOKUP($B8,'S 3 H BRUT'!$B$6:$H$88,7,FALSE)="","",(VLOOKUP($B8,'S 3 H BRUT'!$B$6:$H$88,7,FALSE)))</f>
        <v>18</v>
      </c>
      <c r="O8" s="105">
        <f>IF(VLOOKUP($B8,'S 3 H NET'!$B$6:$H$88,7,FALSE)="","",(VLOOKUP($B8,'S 3 H NET'!$B$6:$H$88,7,FALSE)))</f>
        <v>38</v>
      </c>
      <c r="P8" s="106">
        <f>IF(O8="","",SUM(N8:O8))</f>
        <v>56</v>
      </c>
      <c r="Q8" s="105">
        <f>IF(VLOOKUP($B8,'S 3 H BRUT'!$B$6:$J$88,8,FALSE)="","",(VLOOKUP($B8,'S 3 H BRUT'!$B$6:$J$88,8,FALSE)))</f>
        <v>17</v>
      </c>
      <c r="R8" s="105">
        <f>IF(VLOOKUP($B8,'S 3 H NET'!$B$6:$I$88,8,FALSE)="","",(VLOOKUP($B8,'S 3 H NET'!$B$6:$I$88,8,FALSE)))</f>
        <v>34</v>
      </c>
      <c r="S8" s="106">
        <f>IF(R8="","",SUM(Q8:R8))</f>
        <v>51</v>
      </c>
      <c r="T8" s="105">
        <f>IF(VLOOKUP($B8,'S 3 H BRUT'!$B$6:$J$88,9,FALSE)="","",(VLOOKUP($B8,'S 3 H BRUT'!$B$6:$J$88,9,FALSE)))</f>
        <v>12</v>
      </c>
      <c r="U8" s="105">
        <f>IF(VLOOKUP($B8,'S 3 H NET'!$B$6:$J$88,9,FALSE)="","",(VLOOKUP($B8,'S 3 H NET'!$B$6:$J$88,9,FALSE)))</f>
        <v>25</v>
      </c>
      <c r="V8" s="106">
        <f>IF(U8="","",SUM(T8:U8))</f>
        <v>37</v>
      </c>
      <c r="W8" s="105">
        <f>IF(VLOOKUP($B8,'S 3 H BRUT'!$B$6:$M$88,10,FALSE)="","",(VLOOKUP($B8,'S 3 H BRUT'!$B$6:$M$88,10,FALSE)))</f>
        <v>17</v>
      </c>
      <c r="X8" s="105">
        <f>IF(VLOOKUP($B8,'S 3 H NET'!$B$6:$K$88,10,FALSE)="","",(VLOOKUP($B8,'S 3 H NET'!$B$6:$K$88,10,FALSE)))</f>
        <v>31</v>
      </c>
      <c r="Y8" s="106">
        <f>IF(X8="","",SUM(W8:X8))</f>
        <v>48</v>
      </c>
      <c r="Z8" s="105">
        <f>IF(VLOOKUP($B8,'S 3 H BRUT'!$B$6:$L$88,11,FALSE)="","",(VLOOKUP($B8,'S 3 H BRUT'!$B$6:$L$88,11,FALSE)))</f>
        <v>13</v>
      </c>
      <c r="AA8" s="105">
        <f>IF(VLOOKUP($B8,'S 3 H NET'!$B$6:$L$88,11,FALSE)="","",(VLOOKUP($B8,'S 3 H NET'!$B$6:$L$88,11,FALSE)))</f>
        <v>29</v>
      </c>
      <c r="AB8" s="106">
        <f>IF(AA8="","",SUM(Z8:AA8))</f>
        <v>42</v>
      </c>
      <c r="AC8" s="105">
        <f>IF(VLOOKUP($B8,'S 3 H BRUT'!$B$6:$M$88,12,FALSE)="","",(VLOOKUP($B8,'S 3 H BRUT'!$B$6:$M$88,12,FALSE)))</f>
        <v>20</v>
      </c>
      <c r="AD8" s="105">
        <f>IF(VLOOKUP($B8,'S 3 H NET'!$B$6:$M$88,12,FALSE)="","",(VLOOKUP($B8,'S 3 H NET'!$B$6:$M$88,12,FALSE)))</f>
        <v>37</v>
      </c>
      <c r="AE8" s="106">
        <f>IF(AD8="","",SUM(AC8:AD8))</f>
        <v>57</v>
      </c>
      <c r="AF8" s="105" t="str">
        <f>IF(VLOOKUP($B8,'S 3 H BRUT'!$B$6:$N$88,13,FALSE)="","",(VLOOKUP($B8,'S 3 H BRUT'!$B$6:$N$88,13,FALSE)))</f>
        <v/>
      </c>
      <c r="AG8" s="105" t="str">
        <f>IF(VLOOKUP($B8,'S 3 H NET'!$B$6:$N$88,13,FALSE)="","",(VLOOKUP($B8,'S 3 H NET'!$B$6:$N$88,13,FALSE)))</f>
        <v/>
      </c>
      <c r="AH8" s="106" t="str">
        <f>IF(AG8="","",SUM(AF8:AG8))</f>
        <v/>
      </c>
      <c r="AI8" s="51">
        <f>SUM(G8,J8,M8,P8,S8,V8,Y8,AB8,AE8,AH8)</f>
        <v>431</v>
      </c>
      <c r="AJ8" s="17">
        <f>+COUNT(G8,J8,M8,P8,S8,V8,Y8,AB8,AE8,AH8)</f>
        <v>9</v>
      </c>
      <c r="AK8" s="17">
        <f>IF(AJ8&lt;6,0,+SMALL(($G8,$J8,$M8,$P8,$S8,$V8,$Y8,$AB8,$AE8,$AH8),1))</f>
        <v>37</v>
      </c>
      <c r="AL8" s="17">
        <f>IF(AJ8&lt;7,0,+SMALL(($G8,$J8,$M8,$P8,$S8,$V8,$Y8,$AB8,$AE8,$AH8),2))</f>
        <v>42</v>
      </c>
      <c r="AM8" s="17">
        <f>IF(AJ8&lt;8,0,+SMALL(($G8,$J8,$M8,$P8,$S8,$V8,$Y8,$AB8,$AE8,$AH8),3))</f>
        <v>42</v>
      </c>
      <c r="AN8" s="17">
        <f>IF(AJ8&lt;9,0,+SMALL(($G8,$J8,$M8,$P8,$S8,$V8,$Y8,$AB8,$AE8,$AH8),4))</f>
        <v>44</v>
      </c>
      <c r="AO8" s="17">
        <f>AI8-AK8-AL8-AM8-AN8</f>
        <v>266</v>
      </c>
      <c r="AP8" s="17">
        <f>RANK(AO8,$AO$6:$AO$88,0)</f>
        <v>3</v>
      </c>
      <c r="AR8" s="13"/>
      <c r="AS8" s="13"/>
      <c r="AT8" s="13"/>
      <c r="AU8" s="13"/>
    </row>
    <row r="9" spans="1:47" s="3" customFormat="1">
      <c r="B9" s="89" t="s">
        <v>25</v>
      </c>
      <c r="C9" s="33"/>
      <c r="D9" s="61" t="s">
        <v>81</v>
      </c>
      <c r="E9" s="105">
        <f>IF(VLOOKUP($B9,'S 3 H BRUT'!$B$6:$E$88,4,FALSE)="","",(VLOOKUP($B9,'S 3 H BRUT'!$B$6:$E$88,4,FALSE)))</f>
        <v>23</v>
      </c>
      <c r="F9" s="105">
        <f>IF(VLOOKUP($B9,'S 3 H NET'!$B$6:E$688,4,FALSE)="","",(VLOOKUP($B9,'S 3 H NET'!$B$6:$E$88,4,FALSE)))</f>
        <v>36</v>
      </c>
      <c r="G9" s="106">
        <f>IF(F9="","",SUM(E9:F9))</f>
        <v>59</v>
      </c>
      <c r="H9" s="105">
        <f>IF(VLOOKUP($B9,'S 3 H BRUT'!$B$6:$F$88,5,FALSE)="","",(VLOOKUP($B9,'S 3 H BRUT'!$B$6:$F$88,5,FALSE)))</f>
        <v>14</v>
      </c>
      <c r="I9" s="105">
        <f>IF(VLOOKUP($B9,'S 3 H NET'!$B$6:$F$88,5,FALSE)="","",(VLOOKUP($B9,'S 3 H NET'!$B$6:$F$88,5,FALSE)))</f>
        <v>26</v>
      </c>
      <c r="J9" s="106">
        <f>IF(I9="","",SUM(H9:I9))</f>
        <v>40</v>
      </c>
      <c r="K9" s="105">
        <f>IF(VLOOKUP($B9,'S 3 H BRUT'!$B$6:$G$88,6,FALSE)="","",(VLOOKUP($B9,'S 3 H BRUT'!$B$6:$G$88,6,FALSE)))</f>
        <v>17</v>
      </c>
      <c r="L9" s="105">
        <f>IF(VLOOKUP($B9,'S 3 H NET'!$B$6:$G$88,6,FALSE)="","",(VLOOKUP($B9,'S 3 H NET'!$B$6:$G$88,6,FALSE)))</f>
        <v>29</v>
      </c>
      <c r="M9" s="106">
        <f>IF(L9="","",SUM(K9:L9))</f>
        <v>46</v>
      </c>
      <c r="N9" s="105" t="str">
        <f>IF(VLOOKUP($B9,'S 3 H BRUT'!$B$6:$H$88,7,FALSE)="","",(VLOOKUP($B9,'S 3 H BRUT'!$B$6:$H$88,7,FALSE)))</f>
        <v/>
      </c>
      <c r="O9" s="105" t="str">
        <f>IF(VLOOKUP($B9,'S 3 H NET'!$B$6:$H$88,7,FALSE)="","",(VLOOKUP($B9,'S 3 H NET'!$B$6:$H$88,7,FALSE)))</f>
        <v/>
      </c>
      <c r="P9" s="106" t="str">
        <f>IF(O9="","",SUM(N9:O9))</f>
        <v/>
      </c>
      <c r="Q9" s="105">
        <f>IF(VLOOKUP($B9,'S 3 H BRUT'!$B$6:$J$88,8,FALSE)="","",(VLOOKUP($B9,'S 3 H BRUT'!$B$6:$J$88,8,FALSE)))</f>
        <v>24</v>
      </c>
      <c r="R9" s="105">
        <f>IF(VLOOKUP($B9,'S 3 H NET'!$B$6:$I$88,8,FALSE)="","",(VLOOKUP($B9,'S 3 H NET'!$B$6:$I$88,8,FALSE)))</f>
        <v>40</v>
      </c>
      <c r="S9" s="106">
        <f>IF(R9="","",SUM(Q9:R9))</f>
        <v>64</v>
      </c>
      <c r="T9" s="105">
        <f>IF(VLOOKUP($B9,'S 3 H BRUT'!$B$6:$J$88,9,FALSE)="","",(VLOOKUP($B9,'S 3 H BRUT'!$B$6:$J$88,9,FALSE)))</f>
        <v>16</v>
      </c>
      <c r="U9" s="105">
        <f>IF(VLOOKUP($B9,'S 3 H NET'!$B$6:$J$88,9,FALSE)="","",(VLOOKUP($B9,'S 3 H NET'!$B$6:$J$88,9,FALSE)))</f>
        <v>30</v>
      </c>
      <c r="V9" s="106">
        <f>IF(U9="","",SUM(T9:U9))</f>
        <v>46</v>
      </c>
      <c r="W9" s="105" t="str">
        <f>IF(VLOOKUP($B9,'S 3 H BRUT'!$B$6:$M$88,10,FALSE)="","",(VLOOKUP($B9,'S 3 H BRUT'!$B$6:$M$88,10,FALSE)))</f>
        <v/>
      </c>
      <c r="X9" s="105" t="str">
        <f>IF(VLOOKUP($B9,'S 3 H NET'!$B$6:$K$88,10,FALSE)="","",(VLOOKUP($B9,'S 3 H NET'!$B$6:$K$88,10,FALSE)))</f>
        <v/>
      </c>
      <c r="Y9" s="106" t="str">
        <f>IF(X9="","",SUM(W9:X9))</f>
        <v/>
      </c>
      <c r="Z9" s="105" t="str">
        <f>IF(VLOOKUP($B9,'S 3 H BRUT'!$B$6:$L$88,11,FALSE)="","",(VLOOKUP($B9,'S 3 H BRUT'!$B$6:$L$88,11,FALSE)))</f>
        <v/>
      </c>
      <c r="AA9" s="105" t="str">
        <f>IF(VLOOKUP($B9,'S 3 H NET'!$B$6:$L$88,11,FALSE)="","",(VLOOKUP($B9,'S 3 H NET'!$B$6:$L$88,11,FALSE)))</f>
        <v/>
      </c>
      <c r="AB9" s="106" t="str">
        <f>IF(AA9="","",SUM(Z9:AA9))</f>
        <v/>
      </c>
      <c r="AC9" s="105">
        <f>IF(VLOOKUP($B9,'S 3 H BRUT'!$B$6:$M$88,12,FALSE)="","",(VLOOKUP($B9,'S 3 H BRUT'!$B$6:$M$88,12,FALSE)))</f>
        <v>19</v>
      </c>
      <c r="AD9" s="105">
        <f>IF(VLOOKUP($B9,'S 3 H NET'!$B$6:$M$88,12,FALSE)="","",(VLOOKUP($B9,'S 3 H NET'!$B$6:$M$88,12,FALSE)))</f>
        <v>28</v>
      </c>
      <c r="AE9" s="106">
        <f>IF(AD9="","",SUM(AC9:AD9))</f>
        <v>47</v>
      </c>
      <c r="AF9" s="105" t="str">
        <f>IF(VLOOKUP($B9,'S 3 H BRUT'!$B$6:$N$88,13,FALSE)="","",(VLOOKUP($B9,'S 3 H BRUT'!$B$6:$N$88,13,FALSE)))</f>
        <v/>
      </c>
      <c r="AG9" s="105" t="str">
        <f>IF(VLOOKUP($B9,'S 3 H NET'!$B$6:$N$88,13,FALSE)="","",(VLOOKUP($B9,'S 3 H NET'!$B$6:$N$88,13,FALSE)))</f>
        <v/>
      </c>
      <c r="AH9" s="106" t="str">
        <f>IF(AG9="","",SUM(AF9:AG9))</f>
        <v/>
      </c>
      <c r="AI9" s="51">
        <f>SUM(G9,J9,M9,P9,S9,V9,Y9,AB9,AE9,AH9)</f>
        <v>302</v>
      </c>
      <c r="AJ9" s="17">
        <f>+COUNT(G9,J9,M9,P9,S9,V9,Y9,AB9,AE9,AH9)</f>
        <v>6</v>
      </c>
      <c r="AK9" s="17">
        <f>IF(AJ9&lt;6,0,+SMALL(($G9,$J9,$M9,$P9,$S9,$V9,$Y9,$AB9,$AE9,$AH9),1))</f>
        <v>40</v>
      </c>
      <c r="AL9" s="17">
        <f>IF(AJ9&lt;7,0,+SMALL(($G9,$J9,$M9,$P9,$S9,$V9,$Y9,$AB9,$AE9,$AH9),2))</f>
        <v>0</v>
      </c>
      <c r="AM9" s="17">
        <f>IF(AJ9&lt;8,0,+SMALL(($G9,$J9,$M9,$P9,$S9,$V9,$Y9,$AB9,$AE9,$AH9),3))</f>
        <v>0</v>
      </c>
      <c r="AN9" s="17">
        <f>IF(AJ9&lt;9,0,+SMALL(($G9,$J9,$M9,$P9,$S9,$V9,$Y9,$AB9,$AE9,$AH9),4))</f>
        <v>0</v>
      </c>
      <c r="AO9" s="17">
        <f>AI9-AK9-AL9-AM9-AN9</f>
        <v>262</v>
      </c>
      <c r="AP9" s="17">
        <f>RANK(AO9,$AO$6:$AO$88,0)</f>
        <v>4</v>
      </c>
    </row>
    <row r="10" spans="1:47" s="3" customFormat="1">
      <c r="B10" s="89" t="s">
        <v>103</v>
      </c>
      <c r="C10" s="33"/>
      <c r="D10" s="64" t="s">
        <v>9</v>
      </c>
      <c r="E10" s="105">
        <f>IF(VLOOKUP($B10,'S 3 H BRUT'!$B$6:$E$88,4,FALSE)="","",(VLOOKUP($B10,'S 3 H BRUT'!$B$6:$E$88,4,FALSE)))</f>
        <v>15</v>
      </c>
      <c r="F10" s="105">
        <f>IF(VLOOKUP($B10,'S 3 H NET'!$B$6:E$688,4,FALSE)="","",(VLOOKUP($B10,'S 3 H NET'!$B$6:$E$88,4,FALSE)))</f>
        <v>33</v>
      </c>
      <c r="G10" s="106">
        <f>IF(F10="","",SUM(E10:F10))</f>
        <v>48</v>
      </c>
      <c r="H10" s="105">
        <f>IF(VLOOKUP($B10,'S 3 H BRUT'!$B$6:$F$88,5,FALSE)="","",(VLOOKUP($B10,'S 3 H BRUT'!$B$6:$F$88,5,FALSE)))</f>
        <v>11</v>
      </c>
      <c r="I10" s="105">
        <f>IF(VLOOKUP($B10,'S 3 H NET'!$B$6:$F$88,5,FALSE)="","",(VLOOKUP($B10,'S 3 H NET'!$B$6:$F$88,5,FALSE)))</f>
        <v>32</v>
      </c>
      <c r="J10" s="106">
        <f>IF(I10="","",SUM(H10:I10))</f>
        <v>43</v>
      </c>
      <c r="K10" s="105">
        <f>IF(VLOOKUP($B10,'S 3 H BRUT'!$B$6:$G$88,6,FALSE)="","",(VLOOKUP($B10,'S 3 H BRUT'!$B$6:$G$88,6,FALSE)))</f>
        <v>16</v>
      </c>
      <c r="L10" s="105">
        <f>IF(VLOOKUP($B10,'S 3 H NET'!$B$6:$G$88,6,FALSE)="","",(VLOOKUP($B10,'S 3 H NET'!$B$6:$G$88,6,FALSE)))</f>
        <v>36</v>
      </c>
      <c r="M10" s="106">
        <f>IF(L10="","",SUM(K10:L10))</f>
        <v>52</v>
      </c>
      <c r="N10" s="105">
        <f>IF(VLOOKUP($B10,'S 3 H BRUT'!$B$6:$H$88,7,FALSE)="","",(VLOOKUP($B10,'S 3 H BRUT'!$B$6:$H$88,7,FALSE)))</f>
        <v>15</v>
      </c>
      <c r="O10" s="105">
        <f>IF(VLOOKUP($B10,'S 3 H NET'!$B$6:$H$88,7,FALSE)="","",(VLOOKUP($B10,'S 3 H NET'!$B$6:$H$88,7,FALSE)))</f>
        <v>37</v>
      </c>
      <c r="P10" s="106">
        <f>IF(O10="","",SUM(N10:O10))</f>
        <v>52</v>
      </c>
      <c r="Q10" s="105">
        <f>IF(VLOOKUP($B10,'S 3 H BRUT'!$B$6:$J$88,8,FALSE)="","",(VLOOKUP($B10,'S 3 H BRUT'!$B$6:$J$88,8,FALSE)))</f>
        <v>18</v>
      </c>
      <c r="R10" s="105">
        <f>IF(VLOOKUP($B10,'S 3 H NET'!$B$6:$I$88,8,FALSE)="","",(VLOOKUP($B10,'S 3 H NET'!$B$6:$I$88,8,FALSE)))</f>
        <v>36</v>
      </c>
      <c r="S10" s="106">
        <f>IF(R10="","",SUM(Q10:R10))</f>
        <v>54</v>
      </c>
      <c r="T10" s="105">
        <f>IF(VLOOKUP($B10,'S 3 H BRUT'!$B$6:$J$88,9,FALSE)="","",(VLOOKUP($B10,'S 3 H BRUT'!$B$6:$J$88,9,FALSE)))</f>
        <v>9</v>
      </c>
      <c r="U10" s="105">
        <f>IF(VLOOKUP($B10,'S 3 H NET'!$B$6:$J$88,9,FALSE)="","",(VLOOKUP($B10,'S 3 H NET'!$B$6:$J$88,9,FALSE)))</f>
        <v>30</v>
      </c>
      <c r="V10" s="106">
        <f>IF(U10="","",SUM(T10:U10))</f>
        <v>39</v>
      </c>
      <c r="W10" s="105">
        <f>IF(VLOOKUP($B10,'S 3 H BRUT'!$B$6:$M$88,10,FALSE)="","",(VLOOKUP($B10,'S 3 H BRUT'!$B$6:$M$88,10,FALSE)))</f>
        <v>16</v>
      </c>
      <c r="X10" s="105">
        <f>IF(VLOOKUP($B10,'S 3 H NET'!$B$6:$K$88,10,FALSE)="","",(VLOOKUP($B10,'S 3 H NET'!$B$6:$K$88,10,FALSE)))</f>
        <v>33</v>
      </c>
      <c r="Y10" s="106">
        <f>IF(X10="","",SUM(W10:X10))</f>
        <v>49</v>
      </c>
      <c r="Z10" s="105">
        <f>IF(VLOOKUP($B10,'S 3 H BRUT'!$B$6:$L$88,11,FALSE)="","",(VLOOKUP($B10,'S 3 H BRUT'!$B$6:$L$88,11,FALSE)))</f>
        <v>13</v>
      </c>
      <c r="AA10" s="105">
        <f>IF(VLOOKUP($B10,'S 3 H NET'!$B$6:$L$88,11,FALSE)="","",(VLOOKUP($B10,'S 3 H NET'!$B$6:$L$88,11,FALSE)))</f>
        <v>31</v>
      </c>
      <c r="AB10" s="106">
        <f>IF(AA10="","",SUM(Z10:AA10))</f>
        <v>44</v>
      </c>
      <c r="AC10" s="105">
        <f>IF(VLOOKUP($B10,'S 3 H BRUT'!$B$6:$M$88,12,FALSE)="","",(VLOOKUP($B10,'S 3 H BRUT'!$B$6:$M$88,12,FALSE)))</f>
        <v>13</v>
      </c>
      <c r="AD10" s="105">
        <f>IF(VLOOKUP($B10,'S 3 H NET'!$B$6:$M$88,12,FALSE)="","",(VLOOKUP($B10,'S 3 H NET'!$B$6:$M$88,12,FALSE)))</f>
        <v>26</v>
      </c>
      <c r="AE10" s="106">
        <f>IF(AD10="","",SUM(AC10:AD10))</f>
        <v>39</v>
      </c>
      <c r="AF10" s="105" t="str">
        <f>IF(VLOOKUP($B10,'S 3 H BRUT'!$B$6:$N$88,13,FALSE)="","",(VLOOKUP($B10,'S 3 H BRUT'!$B$6:$N$88,13,FALSE)))</f>
        <v/>
      </c>
      <c r="AG10" s="105" t="str">
        <f>IF(VLOOKUP($B10,'S 3 H NET'!$B$6:$N$88,13,FALSE)="","",(VLOOKUP($B10,'S 3 H NET'!$B$6:$N$88,13,FALSE)))</f>
        <v/>
      </c>
      <c r="AH10" s="106" t="str">
        <f>IF(AG10="","",SUM(AF10:AG10))</f>
        <v/>
      </c>
      <c r="AI10" s="51">
        <f>SUM(G10,J10,M10,P10,S10,V10,Y10,AB10,AE10,AH10)</f>
        <v>420</v>
      </c>
      <c r="AJ10" s="17">
        <f>+COUNT(G10,J10,M10,P10,S10,V10,Y10,AB10,AE10,AH10)</f>
        <v>9</v>
      </c>
      <c r="AK10" s="17">
        <f>IF(AJ10&lt;6,0,+SMALL(($G10,$J10,$M10,$P10,$S10,$V10,$Y10,$AB10,$AE10,$AH10),1))</f>
        <v>39</v>
      </c>
      <c r="AL10" s="17">
        <f>IF(AJ10&lt;7,0,+SMALL(($G10,$J10,$M10,$P10,$S10,$V10,$Y10,$AB10,$AE10,$AH10),2))</f>
        <v>39</v>
      </c>
      <c r="AM10" s="17">
        <f>IF(AJ10&lt;8,0,+SMALL(($G10,$J10,$M10,$P10,$S10,$V10,$Y10,$AB10,$AE10,$AH10),3))</f>
        <v>43</v>
      </c>
      <c r="AN10" s="17">
        <f>IF(AJ10&lt;9,0,+SMALL(($G10,$J10,$M10,$P10,$S10,$V10,$Y10,$AB10,$AE10,$AH10),4))</f>
        <v>44</v>
      </c>
      <c r="AO10" s="17">
        <f>AI10-AK10-AL10-AM10-AN10</f>
        <v>255</v>
      </c>
      <c r="AP10" s="17">
        <f>RANK(AO10,$AO$6:$AO$88,0)</f>
        <v>5</v>
      </c>
    </row>
    <row r="11" spans="1:47" s="3" customFormat="1">
      <c r="B11" s="42" t="s">
        <v>122</v>
      </c>
      <c r="C11" s="33"/>
      <c r="D11" s="38" t="s">
        <v>33</v>
      </c>
      <c r="E11" s="105">
        <f>IF(VLOOKUP($B11,'S 3 H BRUT'!$B$6:$E$88,4,FALSE)="","",(VLOOKUP($B11,'S 3 H BRUT'!$B$6:$E$88,4,FALSE)))</f>
        <v>21</v>
      </c>
      <c r="F11" s="105">
        <f>IF(VLOOKUP($B11,'S 3 H NET'!$B$6:E$688,4,FALSE)="","",(VLOOKUP($B11,'S 3 H NET'!$B$6:$E$88,4,FALSE)))</f>
        <v>39</v>
      </c>
      <c r="G11" s="106">
        <f>IF(F11="","",SUM(E11:F11))</f>
        <v>60</v>
      </c>
      <c r="H11" s="105">
        <f>IF(VLOOKUP($B11,'S 3 H BRUT'!$B$6:$F$88,5,FALSE)="","",(VLOOKUP($B11,'S 3 H BRUT'!$B$6:$F$88,5,FALSE)))</f>
        <v>8</v>
      </c>
      <c r="I11" s="105">
        <f>IF(VLOOKUP($B11,'S 3 H NET'!$B$6:$F$88,5,FALSE)="","",(VLOOKUP($B11,'S 3 H NET'!$B$6:$F$88,5,FALSE)))</f>
        <v>24</v>
      </c>
      <c r="J11" s="106">
        <f>IF(I11="","",SUM(H11:I11))</f>
        <v>32</v>
      </c>
      <c r="K11" s="105">
        <f>IF(VLOOKUP($B11,'S 3 H BRUT'!$B$6:$G$88,6,FALSE)="","",(VLOOKUP($B11,'S 3 H BRUT'!$B$6:$G$88,6,FALSE)))</f>
        <v>16</v>
      </c>
      <c r="L11" s="105">
        <f>IF(VLOOKUP($B11,'S 3 H NET'!$B$6:$G$88,6,FALSE)="","",(VLOOKUP($B11,'S 3 H NET'!$B$6:$G$88,6,FALSE)))</f>
        <v>34</v>
      </c>
      <c r="M11" s="106">
        <f>IF(L11="","",SUM(K11:L11))</f>
        <v>50</v>
      </c>
      <c r="N11" s="105">
        <f>IF(VLOOKUP($B11,'S 3 H BRUT'!$B$6:$H$88,7,FALSE)="","",(VLOOKUP($B11,'S 3 H BRUT'!$B$6:$H$88,7,FALSE)))</f>
        <v>16</v>
      </c>
      <c r="O11" s="105">
        <f>IF(VLOOKUP($B11,'S 3 H NET'!$B$6:$H$88,7,FALSE)="","",(VLOOKUP($B11,'S 3 H NET'!$B$6:$H$88,7,FALSE)))</f>
        <v>36</v>
      </c>
      <c r="P11" s="106">
        <f>IF(O11="","",SUM(N11:O11))</f>
        <v>52</v>
      </c>
      <c r="Q11" s="105" t="str">
        <f>IF(VLOOKUP($B11,'S 3 H BRUT'!$B$6:$J$88,8,FALSE)="","",(VLOOKUP($B11,'S 3 H BRUT'!$B$6:$J$88,8,FALSE)))</f>
        <v/>
      </c>
      <c r="R11" s="105" t="str">
        <f>IF(VLOOKUP($B11,'S 3 H NET'!$B$6:$I$88,8,FALSE)="","",(VLOOKUP($B11,'S 3 H NET'!$B$6:$I$88,8,FALSE)))</f>
        <v/>
      </c>
      <c r="S11" s="106" t="str">
        <f>IF(R11="","",SUM(Q11:R11))</f>
        <v/>
      </c>
      <c r="T11" s="105">
        <f>IF(VLOOKUP($B11,'S 3 H BRUT'!$B$6:$J$88,9,FALSE)="","",(VLOOKUP($B11,'S 3 H BRUT'!$B$6:$J$88,9,FALSE)))</f>
        <v>9</v>
      </c>
      <c r="U11" s="105">
        <f>IF(VLOOKUP($B11,'S 3 H NET'!$B$6:$J$88,9,FALSE)="","",(VLOOKUP($B11,'S 3 H NET'!$B$6:$J$88,9,FALSE)))</f>
        <v>29</v>
      </c>
      <c r="V11" s="106">
        <f>IF(U11="","",SUM(T11:U11))</f>
        <v>38</v>
      </c>
      <c r="W11" s="105" t="str">
        <f>IF(VLOOKUP($B11,'S 3 H BRUT'!$B$6:$M$88,10,FALSE)="","",(VLOOKUP($B11,'S 3 H BRUT'!$B$6:$M$88,10,FALSE)))</f>
        <v/>
      </c>
      <c r="X11" s="105" t="str">
        <f>IF(VLOOKUP($B11,'S 3 H NET'!$B$6:$K$88,10,FALSE)="","",(VLOOKUP($B11,'S 3 H NET'!$B$6:$K$88,10,FALSE)))</f>
        <v/>
      </c>
      <c r="Y11" s="106" t="str">
        <f>IF(X11="","",SUM(W11:X11))</f>
        <v/>
      </c>
      <c r="Z11" s="105">
        <f>IF(VLOOKUP($B11,'S 3 H BRUT'!$B$6:$L$88,11,FALSE)="","",(VLOOKUP($B11,'S 3 H BRUT'!$B$6:$L$88,11,FALSE)))</f>
        <v>16</v>
      </c>
      <c r="AA11" s="105">
        <f>IF(VLOOKUP($B11,'S 3 H NET'!$B$6:$L$88,11,FALSE)="","",(VLOOKUP($B11,'S 3 H NET'!$B$6:$L$88,11,FALSE)))</f>
        <v>36</v>
      </c>
      <c r="AB11" s="106">
        <f>IF(AA11="","",SUM(Z11:AA11))</f>
        <v>52</v>
      </c>
      <c r="AC11" s="105">
        <f>IF(VLOOKUP($B11,'S 3 H BRUT'!$B$6:$M$88,12,FALSE)="","",(VLOOKUP($B11,'S 3 H BRUT'!$B$6:$M$88,12,FALSE)))</f>
        <v>11</v>
      </c>
      <c r="AD11" s="105">
        <f>IF(VLOOKUP($B11,'S 3 H NET'!$B$6:$M$88,12,FALSE)="","",(VLOOKUP($B11,'S 3 H NET'!$B$6:$M$88,12,FALSE)))</f>
        <v>29</v>
      </c>
      <c r="AE11" s="106">
        <f>IF(AD11="","",SUM(AC11:AD11))</f>
        <v>40</v>
      </c>
      <c r="AF11" s="105" t="str">
        <f>IF(VLOOKUP($B11,'S 3 H BRUT'!$B$6:$N$88,13,FALSE)="","",(VLOOKUP($B11,'S 3 H BRUT'!$B$6:$N$88,13,FALSE)))</f>
        <v/>
      </c>
      <c r="AG11" s="105" t="str">
        <f>IF(VLOOKUP($B11,'S 3 H NET'!$B$6:$N$88,13,FALSE)="","",(VLOOKUP($B11,'S 3 H NET'!$B$6:$N$88,13,FALSE)))</f>
        <v/>
      </c>
      <c r="AH11" s="106" t="str">
        <f>IF(AG11="","",SUM(AF11:AG11))</f>
        <v/>
      </c>
      <c r="AI11" s="51">
        <f>SUM(G11,J11,M11,P11,S11,V11,Y11,AB11,AE11,AH11)</f>
        <v>324</v>
      </c>
      <c r="AJ11" s="17">
        <f>+COUNT(G11,J11,M11,P11,S11,V11,Y11,AB11,AE11,AH11)</f>
        <v>7</v>
      </c>
      <c r="AK11" s="17">
        <f>IF(AJ11&lt;6,0,+SMALL(($G11,$J11,$M11,$P11,$S11,$V11,$Y11,$AB11,$AE11,$AH11),1))</f>
        <v>32</v>
      </c>
      <c r="AL11" s="17">
        <f>IF(AJ11&lt;7,0,+SMALL(($G11,$J11,$M11,$P11,$S11,$V11,$Y11,$AB11,$AE11,$AH11),2))</f>
        <v>38</v>
      </c>
      <c r="AM11" s="17">
        <f>IF(AJ11&lt;8,0,+SMALL(($G11,$J11,$M11,$P11,$S11,$V11,$Y11,$AB11,$AE11,$AH11),3))</f>
        <v>0</v>
      </c>
      <c r="AN11" s="17">
        <f>IF(AJ11&lt;9,0,+SMALL(($G11,$J11,$M11,$P11,$S11,$V11,$Y11,$AB11,$AE11,$AH11),4))</f>
        <v>0</v>
      </c>
      <c r="AO11" s="17">
        <f>AI11-AK11-AL11-AM11-AN11</f>
        <v>254</v>
      </c>
      <c r="AP11" s="17">
        <f>RANK(AO11,$AO$6:$AO$88,0)</f>
        <v>6</v>
      </c>
    </row>
    <row r="12" spans="1:47" s="3" customFormat="1">
      <c r="B12" s="42" t="s">
        <v>152</v>
      </c>
      <c r="C12" s="33"/>
      <c r="D12" s="40" t="s">
        <v>18</v>
      </c>
      <c r="E12" s="105" t="str">
        <f>IF(VLOOKUP($B12,'S 3 H BRUT'!$B$6:$E$88,4,FALSE)="","",(VLOOKUP($B12,'S 3 H BRUT'!$B$6:$E$88,4,FALSE)))</f>
        <v/>
      </c>
      <c r="F12" s="105" t="str">
        <f>IF(VLOOKUP($B12,'S 3 H NET'!$B$6:E$688,4,FALSE)="","",(VLOOKUP($B12,'S 3 H NET'!$B$6:$E$88,4,FALSE)))</f>
        <v/>
      </c>
      <c r="G12" s="106" t="str">
        <f>IF(F12="","",SUM(E12:F12))</f>
        <v/>
      </c>
      <c r="H12" s="105">
        <f>IF(VLOOKUP($B12,'S 3 H BRUT'!$B$6:$F$88,5,FALSE)="","",(VLOOKUP($B12,'S 3 H BRUT'!$B$6:$F$88,5,FALSE)))</f>
        <v>18</v>
      </c>
      <c r="I12" s="105">
        <f>IF(VLOOKUP($B12,'S 3 H NET'!$B$6:$F$88,5,FALSE)="","",(VLOOKUP($B12,'S 3 H NET'!$B$6:$F$88,5,FALSE)))</f>
        <v>37</v>
      </c>
      <c r="J12" s="106">
        <f>IF(I12="","",SUM(H12:I12))</f>
        <v>55</v>
      </c>
      <c r="K12" s="105">
        <f>IF(VLOOKUP($B12,'S 3 H BRUT'!$B$6:$G$88,6,FALSE)="","",(VLOOKUP($B12,'S 3 H BRUT'!$B$6:$G$88,6,FALSE)))</f>
        <v>15</v>
      </c>
      <c r="L12" s="105">
        <f>IF(VLOOKUP($B12,'S 3 H NET'!$B$6:$G$88,6,FALSE)="","",(VLOOKUP($B12,'S 3 H NET'!$B$6:$G$88,6,FALSE)))</f>
        <v>31</v>
      </c>
      <c r="M12" s="106">
        <f>IF(L12="","",SUM(K12:L12))</f>
        <v>46</v>
      </c>
      <c r="N12" s="105">
        <f>IF(VLOOKUP($B12,'S 3 H BRUT'!$B$6:$H$88,7,FALSE)="","",(VLOOKUP($B12,'S 3 H BRUT'!$B$6:$H$88,7,FALSE)))</f>
        <v>13</v>
      </c>
      <c r="O12" s="105">
        <f>IF(VLOOKUP($B12,'S 3 H NET'!$B$6:$H$88,7,FALSE)="","",(VLOOKUP($B12,'S 3 H NET'!$B$6:$H$88,7,FALSE)))</f>
        <v>28</v>
      </c>
      <c r="P12" s="106">
        <f>IF(O12="","",SUM(N12:O12))</f>
        <v>41</v>
      </c>
      <c r="Q12" s="105">
        <f>IF(VLOOKUP($B12,'S 3 H BRUT'!$B$6:$J$88,8,FALSE)="","",(VLOOKUP($B12,'S 3 H BRUT'!$B$6:$J$88,8,FALSE)))</f>
        <v>22</v>
      </c>
      <c r="R12" s="105">
        <f>IF(VLOOKUP($B12,'S 3 H NET'!$B$6:$I$88,8,FALSE)="","",(VLOOKUP($B12,'S 3 H NET'!$B$6:$I$88,8,FALSE)))</f>
        <v>44</v>
      </c>
      <c r="S12" s="106">
        <f>IF(R12="","",SUM(Q12:R12))</f>
        <v>66</v>
      </c>
      <c r="T12" s="105" t="str">
        <f>IF(VLOOKUP($B12,'S 3 H BRUT'!$B$6:$J$88,9,FALSE)="","",(VLOOKUP($B12,'S 3 H BRUT'!$B$6:$J$88,9,FALSE)))</f>
        <v/>
      </c>
      <c r="U12" s="105" t="str">
        <f>IF(VLOOKUP($B12,'S 3 H NET'!$B$6:$J$88,9,FALSE)="","",(VLOOKUP($B12,'S 3 H NET'!$B$6:$J$88,9,FALSE)))</f>
        <v/>
      </c>
      <c r="V12" s="106" t="str">
        <f>IF(U12="","",SUM(T12:U12))</f>
        <v/>
      </c>
      <c r="W12" s="105" t="str">
        <f>IF(VLOOKUP($B12,'S 3 H BRUT'!$B$6:$M$88,10,FALSE)="","",(VLOOKUP($B12,'S 3 H BRUT'!$B$6:$M$88,10,FALSE)))</f>
        <v/>
      </c>
      <c r="X12" s="105" t="str">
        <f>IF(VLOOKUP($B12,'S 3 H NET'!$B$6:$K$88,10,FALSE)="","",(VLOOKUP($B12,'S 3 H NET'!$B$6:$K$88,10,FALSE)))</f>
        <v/>
      </c>
      <c r="Y12" s="106" t="str">
        <f>IF(X12="","",SUM(W12:X12))</f>
        <v/>
      </c>
      <c r="Z12" s="105">
        <f>IF(VLOOKUP($B12,'S 3 H BRUT'!$B$6:$L$88,11,FALSE)="","",(VLOOKUP($B12,'S 3 H BRUT'!$B$6:$L$88,11,FALSE)))</f>
        <v>14</v>
      </c>
      <c r="AA12" s="105">
        <f>IF(VLOOKUP($B12,'S 3 H NET'!$B$6:$L$88,11,FALSE)="","",(VLOOKUP($B12,'S 3 H NET'!$B$6:$L$88,11,FALSE)))</f>
        <v>30</v>
      </c>
      <c r="AB12" s="106">
        <f>IF(AA12="","",SUM(Z12:AA12))</f>
        <v>44</v>
      </c>
      <c r="AC12" s="105">
        <f>IF(VLOOKUP($B12,'S 3 H BRUT'!$B$6:$M$88,12,FALSE)="","",(VLOOKUP($B12,'S 3 H BRUT'!$B$6:$M$88,12,FALSE)))</f>
        <v>12</v>
      </c>
      <c r="AD12" s="105">
        <f>IF(VLOOKUP($B12,'S 3 H NET'!$B$6:$M$88,12,FALSE)="","",(VLOOKUP($B12,'S 3 H NET'!$B$6:$M$88,12,FALSE)))</f>
        <v>26</v>
      </c>
      <c r="AE12" s="106">
        <f>IF(AD12="","",SUM(AC12:AD12))</f>
        <v>38</v>
      </c>
      <c r="AF12" s="105" t="str">
        <f>IF(VLOOKUP($B12,'S 3 H BRUT'!$B$6:$N$88,13,FALSE)="","",(VLOOKUP($B12,'S 3 H BRUT'!$B$6:$N$88,13,FALSE)))</f>
        <v/>
      </c>
      <c r="AG12" s="105" t="str">
        <f>IF(VLOOKUP($B12,'S 3 H NET'!$B$6:$N$88,13,FALSE)="","",(VLOOKUP($B12,'S 3 H NET'!$B$6:$N$88,13,FALSE)))</f>
        <v/>
      </c>
      <c r="AH12" s="106" t="str">
        <f>IF(AG12="","",SUM(AF12:AG12))</f>
        <v/>
      </c>
      <c r="AI12" s="51">
        <f>SUM(G12,J12,M12,P12,S12,V12,Y12,AB12,AE12,AH12)</f>
        <v>290</v>
      </c>
      <c r="AJ12" s="17">
        <f>+COUNT(G12,J12,M12,P12,S12,V12,Y12,AB12,AE12,AH12)</f>
        <v>6</v>
      </c>
      <c r="AK12" s="17">
        <f>IF(AJ12&lt;6,0,+SMALL(($G12,$J12,$M12,$P12,$S12,$V12,$Y12,$AB12,$AE12,$AH12),1))</f>
        <v>38</v>
      </c>
      <c r="AL12" s="17">
        <f>IF(AJ12&lt;7,0,+SMALL(($G12,$J12,$M12,$P12,$S12,$V12,$Y12,$AB12,$AE12,$AH12),2))</f>
        <v>0</v>
      </c>
      <c r="AM12" s="17">
        <f>IF(AJ12&lt;8,0,+SMALL(($G12,$J12,$M12,$P12,$S12,$V12,$Y12,$AB12,$AE12,$AH12),3))</f>
        <v>0</v>
      </c>
      <c r="AN12" s="17">
        <f>IF(AJ12&lt;9,0,+SMALL(($G12,$J12,$M12,$P12,$S12,$V12,$Y12,$AB12,$AE12,$AH12),4))</f>
        <v>0</v>
      </c>
      <c r="AO12" s="17">
        <f>AI12-AK12-AL12-AM12-AN12</f>
        <v>252</v>
      </c>
      <c r="AP12" s="17">
        <f>RANK(AO12,$AO$6:$AO$88,0)</f>
        <v>7</v>
      </c>
    </row>
    <row r="13" spans="1:47" s="11" customFormat="1">
      <c r="A13" s="3"/>
      <c r="B13" s="42" t="s">
        <v>12</v>
      </c>
      <c r="C13" s="33"/>
      <c r="D13" s="40" t="s">
        <v>18</v>
      </c>
      <c r="E13" s="105">
        <f>IF(VLOOKUP($B13,'S 3 H BRUT'!$B$6:$E$88,4,FALSE)="","",(VLOOKUP($B13,'S 3 H BRUT'!$B$6:$E$88,4,FALSE)))</f>
        <v>16</v>
      </c>
      <c r="F13" s="105">
        <f>IF(VLOOKUP($B13,'S 3 H NET'!$B$6:E$688,4,FALSE)="","",(VLOOKUP($B13,'S 3 H NET'!$B$6:$E$88,4,FALSE)))</f>
        <v>31</v>
      </c>
      <c r="G13" s="106">
        <f>IF(F13="","",SUM(E13:F13))</f>
        <v>47</v>
      </c>
      <c r="H13" s="105" t="str">
        <f>IF(VLOOKUP($B13,'S 3 H BRUT'!$B$6:$F$88,5,FALSE)="","",(VLOOKUP($B13,'S 3 H BRUT'!$B$6:$F$88,5,FALSE)))</f>
        <v/>
      </c>
      <c r="I13" s="105" t="str">
        <f>IF(VLOOKUP($B13,'S 3 H NET'!$B$6:$F$88,5,FALSE)="","",(VLOOKUP($B13,'S 3 H NET'!$B$6:$F$88,5,FALSE)))</f>
        <v/>
      </c>
      <c r="J13" s="106" t="str">
        <f>IF(I13="","",SUM(H13:I13))</f>
        <v/>
      </c>
      <c r="K13" s="105">
        <f>IF(VLOOKUP($B13,'S 3 H BRUT'!$B$6:$G$88,6,FALSE)="","",(VLOOKUP($B13,'S 3 H BRUT'!$B$6:$G$88,6,FALSE)))</f>
        <v>16</v>
      </c>
      <c r="L13" s="105">
        <f>IF(VLOOKUP($B13,'S 3 H NET'!$B$6:$G$88,6,FALSE)="","",(VLOOKUP($B13,'S 3 H NET'!$B$6:$G$88,6,FALSE)))</f>
        <v>32</v>
      </c>
      <c r="M13" s="106">
        <f>IF(L13="","",SUM(K13:L13))</f>
        <v>48</v>
      </c>
      <c r="N13" s="105">
        <f>IF(VLOOKUP($B13,'S 3 H BRUT'!$B$6:$H$88,7,FALSE)="","",(VLOOKUP($B13,'S 3 H BRUT'!$B$6:$H$88,7,FALSE)))</f>
        <v>11</v>
      </c>
      <c r="O13" s="105">
        <f>IF(VLOOKUP($B13,'S 3 H NET'!$B$6:$H$88,7,FALSE)="","",(VLOOKUP($B13,'S 3 H NET'!$B$6:$H$88,7,FALSE)))</f>
        <v>28</v>
      </c>
      <c r="P13" s="106">
        <f>IF(O13="","",SUM(N13:O13))</f>
        <v>39</v>
      </c>
      <c r="Q13" s="105">
        <f>IF(VLOOKUP($B13,'S 3 H BRUT'!$B$6:$J$88,8,FALSE)="","",(VLOOKUP($B13,'S 3 H BRUT'!$B$6:$J$88,8,FALSE)))</f>
        <v>21</v>
      </c>
      <c r="R13" s="105">
        <f>IF(VLOOKUP($B13,'S 3 H NET'!$B$6:$I$88,8,FALSE)="","",(VLOOKUP($B13,'S 3 H NET'!$B$6:$I$88,8,FALSE)))</f>
        <v>39</v>
      </c>
      <c r="S13" s="106">
        <f>IF(R13="","",SUM(Q13:R13))</f>
        <v>60</v>
      </c>
      <c r="T13" s="105">
        <f>IF(VLOOKUP($B13,'S 3 H BRUT'!$B$6:$J$88,9,FALSE)="","",(VLOOKUP($B13,'S 3 H BRUT'!$B$6:$J$88,9,FALSE)))</f>
        <v>10</v>
      </c>
      <c r="U13" s="105">
        <f>IF(VLOOKUP($B13,'S 3 H NET'!$B$6:$J$88,9,FALSE)="","",(VLOOKUP($B13,'S 3 H NET'!$B$6:$J$88,9,FALSE)))</f>
        <v>24</v>
      </c>
      <c r="V13" s="106">
        <f>IF(U13="","",SUM(T13:U13))</f>
        <v>34</v>
      </c>
      <c r="W13" s="105">
        <f>IF(VLOOKUP($B13,'S 3 H BRUT'!$B$6:$M$88,10,FALSE)="","",(VLOOKUP($B13,'S 3 H BRUT'!$B$6:$M$88,10,FALSE)))</f>
        <v>16</v>
      </c>
      <c r="X13" s="105">
        <f>IF(VLOOKUP($B13,'S 3 H NET'!$B$6:$K$88,10,FALSE)="","",(VLOOKUP($B13,'S 3 H NET'!$B$6:$K$88,10,FALSE)))</f>
        <v>33</v>
      </c>
      <c r="Y13" s="106">
        <f>IF(X13="","",SUM(W13:X13))</f>
        <v>49</v>
      </c>
      <c r="Z13" s="105" t="str">
        <f>IF(VLOOKUP($B13,'S 3 H BRUT'!$B$6:$L$88,11,FALSE)="","",(VLOOKUP($B13,'S 3 H BRUT'!$B$6:$L$88,11,FALSE)))</f>
        <v/>
      </c>
      <c r="AA13" s="105" t="str">
        <f>IF(VLOOKUP($B13,'S 3 H NET'!$B$6:$L$88,11,FALSE)="","",(VLOOKUP($B13,'S 3 H NET'!$B$6:$L$88,11,FALSE)))</f>
        <v/>
      </c>
      <c r="AB13" s="106" t="str">
        <f>IF(AA13="","",SUM(Z13:AA13))</f>
        <v/>
      </c>
      <c r="AC13" s="105">
        <f>IF(VLOOKUP($B13,'S 3 H BRUT'!$B$6:$M$88,12,FALSE)="","",(VLOOKUP($B13,'S 3 H BRUT'!$B$6:$M$88,12,FALSE)))</f>
        <v>13</v>
      </c>
      <c r="AD13" s="105">
        <f>IF(VLOOKUP($B13,'S 3 H NET'!$B$6:$M$88,12,FALSE)="","",(VLOOKUP($B13,'S 3 H NET'!$B$6:$M$88,12,FALSE)))</f>
        <v>28</v>
      </c>
      <c r="AE13" s="106">
        <f>IF(AD13="","",SUM(AC13:AD13))</f>
        <v>41</v>
      </c>
      <c r="AF13" s="105" t="str">
        <f>IF(VLOOKUP($B13,'S 3 H BRUT'!$B$6:$N$88,13,FALSE)="","",(VLOOKUP($B13,'S 3 H BRUT'!$B$6:$N$88,13,FALSE)))</f>
        <v/>
      </c>
      <c r="AG13" s="105" t="str">
        <f>IF(VLOOKUP($B13,'S 3 H NET'!$B$6:$N$88,13,FALSE)="","",(VLOOKUP($B13,'S 3 H NET'!$B$6:$N$88,13,FALSE)))</f>
        <v/>
      </c>
      <c r="AH13" s="106" t="str">
        <f>IF(AG13="","",SUM(AF13:AG13))</f>
        <v/>
      </c>
      <c r="AI13" s="51">
        <f>SUM(G13,J13,M13,P13,S13,V13,Y13,AB13,AE13,AH13)</f>
        <v>318</v>
      </c>
      <c r="AJ13" s="17">
        <f>+COUNT(G13,J13,M13,P13,S13,V13,Y13,AB13,AE13,AH13)</f>
        <v>7</v>
      </c>
      <c r="AK13" s="17">
        <f>IF(AJ13&lt;6,0,+SMALL(($G13,$J13,$M13,$P13,$S13,$V13,$Y13,$AB13,$AE13,$AH13),1))</f>
        <v>34</v>
      </c>
      <c r="AL13" s="17">
        <f>IF(AJ13&lt;7,0,+SMALL(($G13,$J13,$M13,$P13,$S13,$V13,$Y13,$AB13,$AE13,$AH13),2))</f>
        <v>39</v>
      </c>
      <c r="AM13" s="17">
        <f>IF(AJ13&lt;8,0,+SMALL(($G13,$J13,$M13,$P13,$S13,$V13,$Y13,$AB13,$AE13,$AH13),3))</f>
        <v>0</v>
      </c>
      <c r="AN13" s="17">
        <f>IF(AJ13&lt;9,0,+SMALL(($G13,$J13,$M13,$P13,$S13,$V13,$Y13,$AB13,$AE13,$AH13),4))</f>
        <v>0</v>
      </c>
      <c r="AO13" s="17">
        <f>AI13-AK13-AL13-AM13-AN13</f>
        <v>245</v>
      </c>
      <c r="AP13" s="17">
        <f>RANK(AO13,$AO$6:$AO$88,0)</f>
        <v>8</v>
      </c>
      <c r="AR13" s="27"/>
      <c r="AS13" s="19"/>
      <c r="AT13" s="19"/>
      <c r="AU13" s="13"/>
    </row>
    <row r="14" spans="1:47" s="11" customFormat="1">
      <c r="A14" s="3"/>
      <c r="B14" s="42" t="s">
        <v>106</v>
      </c>
      <c r="C14" s="33"/>
      <c r="D14" s="64" t="s">
        <v>9</v>
      </c>
      <c r="E14" s="105">
        <f>IF(VLOOKUP($B14,'S 3 H BRUT'!$B$6:$E$88,4,FALSE)="","",(VLOOKUP($B14,'S 3 H BRUT'!$B$6:$E$88,4,FALSE)))</f>
        <v>17</v>
      </c>
      <c r="F14" s="105">
        <f>IF(VLOOKUP($B14,'S 3 H NET'!$B$6:E$688,4,FALSE)="","",(VLOOKUP($B14,'S 3 H NET'!$B$6:$E$88,4,FALSE)))</f>
        <v>35</v>
      </c>
      <c r="G14" s="106">
        <f>IF(F14="","",SUM(E14:F14))</f>
        <v>52</v>
      </c>
      <c r="H14" s="105">
        <f>IF(VLOOKUP($B14,'S 3 H BRUT'!$B$6:$F$88,5,FALSE)="","",(VLOOKUP($B14,'S 3 H BRUT'!$B$6:$F$88,5,FALSE)))</f>
        <v>10</v>
      </c>
      <c r="I14" s="105">
        <f>IF(VLOOKUP($B14,'S 3 H NET'!$B$6:$F$88,5,FALSE)="","",(VLOOKUP($B14,'S 3 H NET'!$B$6:$F$88,5,FALSE)))</f>
        <v>27</v>
      </c>
      <c r="J14" s="106">
        <f>IF(I14="","",SUM(H14:I14))</f>
        <v>37</v>
      </c>
      <c r="K14" s="105">
        <f>IF(VLOOKUP($B14,'S 3 H BRUT'!$B$6:$G$88,6,FALSE)="","",(VLOOKUP($B14,'S 3 H BRUT'!$B$6:$G$88,6,FALSE)))</f>
        <v>18</v>
      </c>
      <c r="L14" s="105">
        <f>IF(VLOOKUP($B14,'S 3 H NET'!$B$6:$G$88,6,FALSE)="","",(VLOOKUP($B14,'S 3 H NET'!$B$6:$G$88,6,FALSE)))</f>
        <v>34</v>
      </c>
      <c r="M14" s="106">
        <f>IF(L14="","",SUM(K14:L14))</f>
        <v>52</v>
      </c>
      <c r="N14" s="105">
        <f>IF(VLOOKUP($B14,'S 3 H BRUT'!$B$6:$H$88,7,FALSE)="","",(VLOOKUP($B14,'S 3 H BRUT'!$B$6:$H$88,7,FALSE)))</f>
        <v>12</v>
      </c>
      <c r="O14" s="105">
        <f>IF(VLOOKUP($B14,'S 3 H NET'!$B$6:$H$88,7,FALSE)="","",(VLOOKUP($B14,'S 3 H NET'!$B$6:$H$88,7,FALSE)))</f>
        <v>28</v>
      </c>
      <c r="P14" s="106">
        <f>IF(O14="","",SUM(N14:O14))</f>
        <v>40</v>
      </c>
      <c r="Q14" s="105">
        <f>IF(VLOOKUP($B14,'S 3 H BRUT'!$B$6:$J$88,8,FALSE)="","",(VLOOKUP($B14,'S 3 H BRUT'!$B$6:$J$88,8,FALSE)))</f>
        <v>16</v>
      </c>
      <c r="R14" s="105">
        <f>IF(VLOOKUP($B14,'S 3 H NET'!$B$6:$I$88,8,FALSE)="","",(VLOOKUP($B14,'S 3 H NET'!$B$6:$I$88,8,FALSE)))</f>
        <v>34</v>
      </c>
      <c r="S14" s="106">
        <f>IF(R14="","",SUM(Q14:R14))</f>
        <v>50</v>
      </c>
      <c r="T14" s="105" t="str">
        <f>IF(VLOOKUP($B14,'S 3 H BRUT'!$B$6:$J$88,9,FALSE)="","",(VLOOKUP($B14,'S 3 H BRUT'!$B$6:$J$88,9,FALSE)))</f>
        <v/>
      </c>
      <c r="U14" s="105" t="str">
        <f>IF(VLOOKUP($B14,'S 3 H NET'!$B$6:$J$88,9,FALSE)="","",(VLOOKUP($B14,'S 3 H NET'!$B$6:$J$88,9,FALSE)))</f>
        <v/>
      </c>
      <c r="V14" s="106" t="str">
        <f>IF(U14="","",SUM(T14:U14))</f>
        <v/>
      </c>
      <c r="W14" s="105">
        <f>IF(VLOOKUP($B14,'S 3 H BRUT'!$B$6:$M$88,10,FALSE)="","",(VLOOKUP($B14,'S 3 H BRUT'!$B$6:$M$88,10,FALSE)))</f>
        <v>16</v>
      </c>
      <c r="X14" s="105">
        <f>IF(VLOOKUP($B14,'S 3 H NET'!$B$6:$K$88,10,FALSE)="","",(VLOOKUP($B14,'S 3 H NET'!$B$6:$K$88,10,FALSE)))</f>
        <v>35</v>
      </c>
      <c r="Y14" s="106">
        <f>IF(X14="","",SUM(W14:X14))</f>
        <v>51</v>
      </c>
      <c r="Z14" s="105" t="str">
        <f>IF(VLOOKUP($B14,'S 3 H BRUT'!$B$6:$L$88,11,FALSE)="","",(VLOOKUP($B14,'S 3 H BRUT'!$B$6:$L$88,11,FALSE)))</f>
        <v/>
      </c>
      <c r="AA14" s="105" t="str">
        <f>IF(VLOOKUP($B14,'S 3 H NET'!$B$6:$L$88,11,FALSE)="","",(VLOOKUP($B14,'S 3 H NET'!$B$6:$L$88,11,FALSE)))</f>
        <v/>
      </c>
      <c r="AB14" s="106" t="str">
        <f>IF(AA14="","",SUM(Z14:AA14))</f>
        <v/>
      </c>
      <c r="AC14" s="105">
        <f>IF(VLOOKUP($B14,'S 3 H BRUT'!$B$6:$M$88,12,FALSE)="","",(VLOOKUP($B14,'S 3 H BRUT'!$B$6:$M$88,12,FALSE)))</f>
        <v>11</v>
      </c>
      <c r="AD14" s="105">
        <f>IF(VLOOKUP($B14,'S 3 H NET'!$B$6:$M$88,12,FALSE)="","",(VLOOKUP($B14,'S 3 H NET'!$B$6:$M$88,12,FALSE)))</f>
        <v>27</v>
      </c>
      <c r="AE14" s="106">
        <f>IF(AD14="","",SUM(AC14:AD14))</f>
        <v>38</v>
      </c>
      <c r="AF14" s="105" t="str">
        <f>IF(VLOOKUP($B14,'S 3 H BRUT'!$B$6:$N$88,13,FALSE)="","",(VLOOKUP($B14,'S 3 H BRUT'!$B$6:$N$88,13,FALSE)))</f>
        <v/>
      </c>
      <c r="AG14" s="105" t="str">
        <f>IF(VLOOKUP($B14,'S 3 H NET'!$B$6:$N$88,13,FALSE)="","",(VLOOKUP($B14,'S 3 H NET'!$B$6:$N$88,13,FALSE)))</f>
        <v/>
      </c>
      <c r="AH14" s="106" t="str">
        <f>IF(AG14="","",SUM(AF14:AG14))</f>
        <v/>
      </c>
      <c r="AI14" s="51">
        <f>SUM(G14,J14,M14,P14,S14,V14,Y14,AB14,AE14,AH14)</f>
        <v>320</v>
      </c>
      <c r="AJ14" s="17">
        <f>+COUNT(G14,J14,M14,P14,S14,V14,Y14,AB14,AE14,AH14)</f>
        <v>7</v>
      </c>
      <c r="AK14" s="17">
        <f>IF(AJ14&lt;6,0,+SMALL(($G14,$J14,$M14,$P14,$S14,$V14,$Y14,$AB14,$AE14,$AH14),1))</f>
        <v>37</v>
      </c>
      <c r="AL14" s="17">
        <f>IF(AJ14&lt;7,0,+SMALL(($G14,$J14,$M14,$P14,$S14,$V14,$Y14,$AB14,$AE14,$AH14),2))</f>
        <v>38</v>
      </c>
      <c r="AM14" s="17">
        <f>IF(AJ14&lt;8,0,+SMALL(($G14,$J14,$M14,$P14,$S14,$V14,$Y14,$AB14,$AE14,$AH14),3))</f>
        <v>0</v>
      </c>
      <c r="AN14" s="17">
        <f>IF(AJ14&lt;9,0,+SMALL(($G14,$J14,$M14,$P14,$S14,$V14,$Y14,$AB14,$AE14,$AH14),4))</f>
        <v>0</v>
      </c>
      <c r="AO14" s="17">
        <f>AI14-AK14-AL14-AM14-AN14</f>
        <v>245</v>
      </c>
      <c r="AP14" s="17">
        <f>RANK(AO14,$AO$6:$AO$88,0)</f>
        <v>8</v>
      </c>
      <c r="AR14" s="27"/>
      <c r="AS14" s="19"/>
      <c r="AT14" s="19"/>
      <c r="AU14" s="13"/>
    </row>
    <row r="15" spans="1:47" s="11" customFormat="1">
      <c r="A15" s="3"/>
      <c r="B15" s="42" t="s">
        <v>4</v>
      </c>
      <c r="C15" s="43"/>
      <c r="D15" s="47" t="s">
        <v>5</v>
      </c>
      <c r="E15" s="105" t="str">
        <f>IF(VLOOKUP($B15,'S 3 H BRUT'!$B$6:$E$88,4,FALSE)="","",(VLOOKUP($B15,'S 3 H BRUT'!$B$6:$E$88,4,FALSE)))</f>
        <v/>
      </c>
      <c r="F15" s="105" t="str">
        <f>IF(VLOOKUP($B15,'S 3 H NET'!$B$6:E$688,4,FALSE)="","",(VLOOKUP($B15,'S 3 H NET'!$B$6:$E$88,4,FALSE)))</f>
        <v/>
      </c>
      <c r="G15" s="106" t="str">
        <f>IF(F15="","",SUM(E15:F15))</f>
        <v/>
      </c>
      <c r="H15" s="105">
        <f>IF(VLOOKUP($B15,'S 3 H BRUT'!$B$6:$F$88,5,FALSE)="","",(VLOOKUP($B15,'S 3 H BRUT'!$B$6:$F$88,5,FALSE)))</f>
        <v>8</v>
      </c>
      <c r="I15" s="105">
        <f>IF(VLOOKUP($B15,'S 3 H NET'!$B$6:$F$88,5,FALSE)="","",(VLOOKUP($B15,'S 3 H NET'!$B$6:$F$88,5,FALSE)))</f>
        <v>24</v>
      </c>
      <c r="J15" s="106">
        <f>IF(I15="","",SUM(H15:I15))</f>
        <v>32</v>
      </c>
      <c r="K15" s="105">
        <f>IF(VLOOKUP($B15,'S 3 H BRUT'!$B$6:$G$88,6,FALSE)="","",(VLOOKUP($B15,'S 3 H BRUT'!$B$6:$G$88,6,FALSE)))</f>
        <v>13</v>
      </c>
      <c r="L15" s="105">
        <f>IF(VLOOKUP($B15,'S 3 H NET'!$B$6:$G$88,6,FALSE)="","",(VLOOKUP($B15,'S 3 H NET'!$B$6:$G$88,6,FALSE)))</f>
        <v>26</v>
      </c>
      <c r="M15" s="106">
        <f>IF(L15="","",SUM(K15:L15))</f>
        <v>39</v>
      </c>
      <c r="N15" s="105">
        <f>IF(VLOOKUP($B15,'S 3 H BRUT'!$B$6:$H$88,7,FALSE)="","",(VLOOKUP($B15,'S 3 H BRUT'!$B$6:$H$88,7,FALSE)))</f>
        <v>20</v>
      </c>
      <c r="O15" s="105">
        <f>IF(VLOOKUP($B15,'S 3 H NET'!$B$6:$H$88,7,FALSE)="","",(VLOOKUP($B15,'S 3 H NET'!$B$6:$H$88,7,FALSE)))</f>
        <v>36</v>
      </c>
      <c r="P15" s="106">
        <f>IF(O15="","",SUM(N15:O15))</f>
        <v>56</v>
      </c>
      <c r="Q15" s="105">
        <f>IF(VLOOKUP($B15,'S 3 H BRUT'!$B$6:$J$88,8,FALSE)="","",(VLOOKUP($B15,'S 3 H BRUT'!$B$6:$J$88,8,FALSE)))</f>
        <v>21</v>
      </c>
      <c r="R15" s="105">
        <f>IF(VLOOKUP($B15,'S 3 H NET'!$B$6:$I$88,8,FALSE)="","",(VLOOKUP($B15,'S 3 H NET'!$B$6:$I$88,8,FALSE)))</f>
        <v>38</v>
      </c>
      <c r="S15" s="106">
        <f>IF(R15="","",SUM(Q15:R15))</f>
        <v>59</v>
      </c>
      <c r="T15" s="105">
        <f>IF(VLOOKUP($B15,'S 3 H BRUT'!$B$6:$J$88,9,FALSE)="","",(VLOOKUP($B15,'S 3 H BRUT'!$B$6:$J$88,9,FALSE)))</f>
        <v>12</v>
      </c>
      <c r="U15" s="105">
        <f>IF(VLOOKUP($B15,'S 3 H NET'!$B$6:$J$88,9,FALSE)="","",(VLOOKUP($B15,'S 3 H NET'!$B$6:$J$88,9,FALSE)))</f>
        <v>28</v>
      </c>
      <c r="V15" s="106">
        <f>IF(U15="","",SUM(T15:U15))</f>
        <v>40</v>
      </c>
      <c r="W15" s="105">
        <f>IF(VLOOKUP($B15,'S 3 H BRUT'!$B$6:$M$88,10,FALSE)="","",(VLOOKUP($B15,'S 3 H BRUT'!$B$6:$M$88,10,FALSE)))</f>
        <v>13</v>
      </c>
      <c r="X15" s="105">
        <f>IF(VLOOKUP($B15,'S 3 H NET'!$B$6:$K$88,10,FALSE)="","",(VLOOKUP($B15,'S 3 H NET'!$B$6:$K$88,10,FALSE)))</f>
        <v>26</v>
      </c>
      <c r="Y15" s="106">
        <f>IF(X15="","",SUM(W15:X15))</f>
        <v>39</v>
      </c>
      <c r="Z15" s="105">
        <f>IF(VLOOKUP($B15,'S 3 H BRUT'!$B$6:$L$88,11,FALSE)="","",(VLOOKUP($B15,'S 3 H BRUT'!$B$6:$L$88,11,FALSE)))</f>
        <v>14</v>
      </c>
      <c r="AA15" s="105">
        <f>IF(VLOOKUP($B15,'S 3 H NET'!$B$6:$L$88,11,FALSE)="","",(VLOOKUP($B15,'S 3 H NET'!$B$6:$L$88,11,FALSE)))</f>
        <v>32</v>
      </c>
      <c r="AB15" s="106">
        <f>IF(AA15="","",SUM(Z15:AA15))</f>
        <v>46</v>
      </c>
      <c r="AC15" s="105">
        <f>IF(VLOOKUP($B15,'S 3 H BRUT'!$B$6:$M$88,12,FALSE)="","",(VLOOKUP($B15,'S 3 H BRUT'!$B$6:$M$88,12,FALSE)))</f>
        <v>15</v>
      </c>
      <c r="AD15" s="105">
        <f>IF(VLOOKUP($B15,'S 3 H NET'!$B$6:$M$88,12,FALSE)="","",(VLOOKUP($B15,'S 3 H NET'!$B$6:$M$88,12,FALSE)))</f>
        <v>27</v>
      </c>
      <c r="AE15" s="106">
        <f>IF(AD15="","",SUM(AC15:AD15))</f>
        <v>42</v>
      </c>
      <c r="AF15" s="105" t="str">
        <f>IF(VLOOKUP($B15,'S 3 H BRUT'!$B$6:$N$88,13,FALSE)="","",(VLOOKUP($B15,'S 3 H BRUT'!$B$6:$N$88,13,FALSE)))</f>
        <v/>
      </c>
      <c r="AG15" s="105" t="str">
        <f>IF(VLOOKUP($B15,'S 3 H NET'!$B$6:$N$88,13,FALSE)="","",(VLOOKUP($B15,'S 3 H NET'!$B$6:$N$88,13,FALSE)))</f>
        <v/>
      </c>
      <c r="AH15" s="106" t="str">
        <f>IF(AG15="","",SUM(AF15:AG15))</f>
        <v/>
      </c>
      <c r="AI15" s="51">
        <f>SUM(G15,J15,M15,P15,S15,V15,Y15,AB15,AE15,AH15)</f>
        <v>353</v>
      </c>
      <c r="AJ15" s="17">
        <f>+COUNT(G15,J15,M15,P15,S15,V15,Y15,AB15,AE15,AH15)</f>
        <v>8</v>
      </c>
      <c r="AK15" s="17">
        <f>IF(AJ15&lt;6,0,+SMALL(($G15,$J15,$M15,$P15,$S15,$V15,$Y15,$AB15,$AE15,$AH15),1))</f>
        <v>32</v>
      </c>
      <c r="AL15" s="17">
        <f>IF(AJ15&lt;7,0,+SMALL(($G15,$J15,$M15,$P15,$S15,$V15,$Y15,$AB15,$AE15,$AH15),2))</f>
        <v>39</v>
      </c>
      <c r="AM15" s="17">
        <f>IF(AJ15&lt;8,0,+SMALL(($G15,$J15,$M15,$P15,$S15,$V15,$Y15,$AB15,$AE15,$AH15),3))</f>
        <v>39</v>
      </c>
      <c r="AN15" s="17">
        <f>IF(AJ15&lt;9,0,+SMALL(($G15,$J15,$M15,$P15,$S15,$V15,$Y15,$AB15,$AE15,$AH15),4))</f>
        <v>0</v>
      </c>
      <c r="AO15" s="17">
        <f>AI15-AK15-AL15-AM15-AN15</f>
        <v>243</v>
      </c>
      <c r="AP15" s="17">
        <f>RANK(AO15,$AO$6:$AO$88,0)</f>
        <v>10</v>
      </c>
      <c r="AR15" s="19"/>
      <c r="AS15" s="19"/>
      <c r="AT15" s="19"/>
      <c r="AU15" s="13"/>
    </row>
    <row r="16" spans="1:47" s="11" customFormat="1">
      <c r="A16" s="3"/>
      <c r="B16" s="89" t="s">
        <v>211</v>
      </c>
      <c r="C16" s="33"/>
      <c r="D16" s="39" t="s">
        <v>7</v>
      </c>
      <c r="E16" s="105">
        <f>IF(VLOOKUP($B16,'S 3 H BRUT'!$B$6:$E$88,4,FALSE)="","",(VLOOKUP($B16,'S 3 H BRUT'!$B$6:$E$88,4,FALSE)))</f>
        <v>16</v>
      </c>
      <c r="F16" s="105">
        <f>IF(VLOOKUP($B16,'S 3 H NET'!$B$6:E$688,4,FALSE)="","",(VLOOKUP($B16,'S 3 H NET'!$B$6:$E$88,4,FALSE)))</f>
        <v>36</v>
      </c>
      <c r="G16" s="106">
        <f>IF(F16="","",SUM(E16:F16))</f>
        <v>52</v>
      </c>
      <c r="H16" s="105">
        <f>IF(VLOOKUP($B16,'S 3 H BRUT'!$B$6:$F$88,5,FALSE)="","",(VLOOKUP($B16,'S 3 H BRUT'!$B$6:$F$88,5,FALSE)))</f>
        <v>3</v>
      </c>
      <c r="I16" s="105">
        <f>IF(VLOOKUP($B16,'S 3 H NET'!$B$6:$F$88,5,FALSE)="","",(VLOOKUP($B16,'S 3 H NET'!$B$6:$F$88,5,FALSE)))</f>
        <v>18</v>
      </c>
      <c r="J16" s="106">
        <f>IF(I16="","",SUM(H16:I16))</f>
        <v>21</v>
      </c>
      <c r="K16" s="105">
        <f>IF(VLOOKUP($B16,'S 3 H BRUT'!$B$6:$G$88,6,FALSE)="","",(VLOOKUP($B16,'S 3 H BRUT'!$B$6:$G$88,6,FALSE)))</f>
        <v>18</v>
      </c>
      <c r="L16" s="105">
        <f>IF(VLOOKUP($B16,'S 3 H NET'!$B$6:$G$88,6,FALSE)="","",(VLOOKUP($B16,'S 3 H NET'!$B$6:$G$88,6,FALSE)))</f>
        <v>43</v>
      </c>
      <c r="M16" s="106">
        <f>IF(L16="","",SUM(K16:L16))</f>
        <v>61</v>
      </c>
      <c r="N16" s="105">
        <f>IF(VLOOKUP($B16,'S 3 H BRUT'!$B$6:$H$88,7,FALSE)="","",(VLOOKUP($B16,'S 3 H BRUT'!$B$6:$H$88,7,FALSE)))</f>
        <v>13</v>
      </c>
      <c r="O16" s="105">
        <f>IF(VLOOKUP($B16,'S 3 H NET'!$B$6:$H$88,7,FALSE)="","",(VLOOKUP($B16,'S 3 H NET'!$B$6:$H$88,7,FALSE)))</f>
        <v>38</v>
      </c>
      <c r="P16" s="106">
        <f>IF(O16="","",SUM(N16:O16))</f>
        <v>51</v>
      </c>
      <c r="Q16" s="105">
        <f>IF(VLOOKUP($B16,'S 3 H BRUT'!$B$6:$J$88,8,FALSE)="","",(VLOOKUP($B16,'S 3 H BRUT'!$B$6:$J$88,8,FALSE)))</f>
        <v>7</v>
      </c>
      <c r="R16" s="105">
        <f>IF(VLOOKUP($B16,'S 3 H NET'!$B$6:$I$88,8,FALSE)="","",(VLOOKUP($B16,'S 3 H NET'!$B$6:$I$88,8,FALSE)))</f>
        <v>29</v>
      </c>
      <c r="S16" s="106">
        <f>IF(R16="","",SUM(Q16:R16))</f>
        <v>36</v>
      </c>
      <c r="T16" s="105" t="str">
        <f>IF(VLOOKUP($B16,'S 3 H BRUT'!$B$6:$J$88,9,FALSE)="","",(VLOOKUP($B16,'S 3 H BRUT'!$B$6:$J$88,9,FALSE)))</f>
        <v/>
      </c>
      <c r="U16" s="105" t="str">
        <f>IF(VLOOKUP($B16,'S 3 H NET'!$B$6:$J$88,9,FALSE)="","",(VLOOKUP($B16,'S 3 H NET'!$B$6:$J$88,9,FALSE)))</f>
        <v/>
      </c>
      <c r="V16" s="106" t="str">
        <f>IF(U16="","",SUM(T16:U16))</f>
        <v/>
      </c>
      <c r="W16" s="105">
        <f>IF(VLOOKUP($B16,'S 3 H BRUT'!$B$6:$M$88,10,FALSE)="","",(VLOOKUP($B16,'S 3 H BRUT'!$B$6:$M$88,10,FALSE)))</f>
        <v>9</v>
      </c>
      <c r="X16" s="105">
        <f>IF(VLOOKUP($B16,'S 3 H NET'!$B$6:$K$88,10,FALSE)="","",(VLOOKUP($B16,'S 3 H NET'!$B$6:$K$88,10,FALSE)))</f>
        <v>26</v>
      </c>
      <c r="Y16" s="106">
        <f>IF(X16="","",SUM(W16:X16))</f>
        <v>35</v>
      </c>
      <c r="Z16" s="105">
        <f>IF(VLOOKUP($B16,'S 3 H BRUT'!$B$6:$L$88,11,FALSE)="","",(VLOOKUP($B16,'S 3 H BRUT'!$B$6:$L$88,11,FALSE)))</f>
        <v>10</v>
      </c>
      <c r="AA16" s="105">
        <f>IF(VLOOKUP($B16,'S 3 H NET'!$B$6:$L$88,11,FALSE)="","",(VLOOKUP($B16,'S 3 H NET'!$B$6:$L$88,11,FALSE)))</f>
        <v>33</v>
      </c>
      <c r="AB16" s="106">
        <f>IF(AA16="","",SUM(Z16:AA16))</f>
        <v>43</v>
      </c>
      <c r="AC16" s="105">
        <f>IF(VLOOKUP($B16,'S 3 H BRUT'!$B$6:$M$88,12,FALSE)="","",(VLOOKUP($B16,'S 3 H BRUT'!$B$6:$M$88,12,FALSE)))</f>
        <v>6</v>
      </c>
      <c r="AD16" s="105">
        <f>IF(VLOOKUP($B16,'S 3 H NET'!$B$6:$M$88,12,FALSE)="","",(VLOOKUP($B16,'S 3 H NET'!$B$6:$M$88,12,FALSE)))</f>
        <v>21</v>
      </c>
      <c r="AE16" s="106">
        <f>IF(AD16="","",SUM(AC16:AD16))</f>
        <v>27</v>
      </c>
      <c r="AF16" s="105" t="str">
        <f>IF(VLOOKUP($B16,'S 3 H BRUT'!$B$6:$N$88,13,FALSE)="","",(VLOOKUP($B16,'S 3 H BRUT'!$B$6:$N$88,13,FALSE)))</f>
        <v/>
      </c>
      <c r="AG16" s="105" t="str">
        <f>IF(VLOOKUP($B16,'S 3 H NET'!$B$6:$N$88,13,FALSE)="","",(VLOOKUP($B16,'S 3 H NET'!$B$6:$N$88,13,FALSE)))</f>
        <v/>
      </c>
      <c r="AH16" s="106" t="str">
        <f>IF(AG16="","",SUM(AF16:AG16))</f>
        <v/>
      </c>
      <c r="AI16" s="51">
        <f>SUM(G16,J16,M16,P16,S16,V16,Y16,AB16,AE16,AH16)</f>
        <v>326</v>
      </c>
      <c r="AJ16" s="17">
        <f>+COUNT(G16,J16,M16,P16,S16,V16,Y16,AB16,AE16,AH16)</f>
        <v>8</v>
      </c>
      <c r="AK16" s="17">
        <f>IF(AJ16&lt;6,0,+SMALL(($G16,$J16,$M16,$P16,$S16,$V16,$Y16,$AB16,$AE16,$AH16),1))</f>
        <v>21</v>
      </c>
      <c r="AL16" s="17">
        <f>IF(AJ16&lt;7,0,+SMALL(($G16,$J16,$M16,$P16,$S16,$V16,$Y16,$AB16,$AE16,$AH16),2))</f>
        <v>27</v>
      </c>
      <c r="AM16" s="17">
        <f>IF(AJ16&lt;8,0,+SMALL(($G16,$J16,$M16,$P16,$S16,$V16,$Y16,$AB16,$AE16,$AH16),3))</f>
        <v>35</v>
      </c>
      <c r="AN16" s="17">
        <f>IF(AJ16&lt;9,0,+SMALL(($G16,$J16,$M16,$P16,$S16,$V16,$Y16,$AB16,$AE16,$AH16),4))</f>
        <v>0</v>
      </c>
      <c r="AO16" s="17">
        <f>AI16-AK16-AL16-AM16-AN16</f>
        <v>243</v>
      </c>
      <c r="AP16" s="17">
        <f>RANK(AO16,$AO$6:$AO$88,0)</f>
        <v>10</v>
      </c>
      <c r="AR16" s="19"/>
      <c r="AS16" s="19"/>
      <c r="AT16" s="19"/>
      <c r="AU16" s="13"/>
    </row>
    <row r="17" spans="1:47" s="3" customFormat="1">
      <c r="B17" s="42" t="s">
        <v>183</v>
      </c>
      <c r="C17" s="43"/>
      <c r="D17" s="61" t="s">
        <v>81</v>
      </c>
      <c r="E17" s="105">
        <f>IF(VLOOKUP($B17,'S 3 H BRUT'!$B$6:$E$88,4,FALSE)="","",(VLOOKUP($B17,'S 3 H BRUT'!$B$6:$E$88,4,FALSE)))</f>
        <v>11</v>
      </c>
      <c r="F17" s="105">
        <f>IF(VLOOKUP($B17,'S 3 H NET'!$B$6:E$688,4,FALSE)="","",(VLOOKUP($B17,'S 3 H NET'!$B$6:$E$88,4,FALSE)))</f>
        <v>23</v>
      </c>
      <c r="G17" s="106">
        <f>IF(F17="","",SUM(E17:F17))</f>
        <v>34</v>
      </c>
      <c r="H17" s="105" t="str">
        <f>IF(VLOOKUP($B17,'S 3 H BRUT'!$B$6:$F$88,5,FALSE)="","",(VLOOKUP($B17,'S 3 H BRUT'!$B$6:$F$88,5,FALSE)))</f>
        <v/>
      </c>
      <c r="I17" s="105" t="str">
        <f>IF(VLOOKUP($B17,'S 3 H NET'!$B$6:$F$88,5,FALSE)="","",(VLOOKUP($B17,'S 3 H NET'!$B$6:$F$88,5,FALSE)))</f>
        <v/>
      </c>
      <c r="J17" s="106" t="str">
        <f>IF(I17="","",SUM(H17:I17))</f>
        <v/>
      </c>
      <c r="K17" s="105">
        <f>IF(VLOOKUP($B17,'S 3 H BRUT'!$B$6:$G$88,6,FALSE)="","",(VLOOKUP($B17,'S 3 H BRUT'!$B$6:$G$88,6,FALSE)))</f>
        <v>16</v>
      </c>
      <c r="L17" s="105">
        <f>IF(VLOOKUP($B17,'S 3 H NET'!$B$6:$G$88,6,FALSE)="","",(VLOOKUP($B17,'S 3 H NET'!$B$6:$G$88,6,FALSE)))</f>
        <v>35</v>
      </c>
      <c r="M17" s="106">
        <f>IF(L17="","",SUM(K17:L17))</f>
        <v>51</v>
      </c>
      <c r="N17" s="105">
        <f>IF(VLOOKUP($B17,'S 3 H BRUT'!$B$6:$H$88,7,FALSE)="","",(VLOOKUP($B17,'S 3 H BRUT'!$B$6:$H$88,7,FALSE)))</f>
        <v>14</v>
      </c>
      <c r="O17" s="105">
        <f>IF(VLOOKUP($B17,'S 3 H NET'!$B$6:$H$88,7,FALSE)="","",(VLOOKUP($B17,'S 3 H NET'!$B$6:$H$88,7,FALSE)))</f>
        <v>31</v>
      </c>
      <c r="P17" s="106">
        <f>IF(O17="","",SUM(N17:O17))</f>
        <v>45</v>
      </c>
      <c r="Q17" s="105">
        <f>IF(VLOOKUP($B17,'S 3 H BRUT'!$B$6:$J$88,8,FALSE)="","",(VLOOKUP($B17,'S 3 H BRUT'!$B$6:$J$88,8,FALSE)))</f>
        <v>20</v>
      </c>
      <c r="R17" s="105">
        <f>IF(VLOOKUP($B17,'S 3 H NET'!$B$6:$I$88,8,FALSE)="","",(VLOOKUP($B17,'S 3 H NET'!$B$6:$I$88,8,FALSE)))</f>
        <v>35</v>
      </c>
      <c r="S17" s="106">
        <f>IF(R17="","",SUM(Q17:R17))</f>
        <v>55</v>
      </c>
      <c r="T17" s="105">
        <f>IF(VLOOKUP($B17,'S 3 H BRUT'!$B$6:$J$88,9,FALSE)="","",(VLOOKUP($B17,'S 3 H BRUT'!$B$6:$J$88,9,FALSE)))</f>
        <v>11</v>
      </c>
      <c r="U17" s="105">
        <f>IF(VLOOKUP($B17,'S 3 H NET'!$B$6:$J$88,9,FALSE)="","",(VLOOKUP($B17,'S 3 H NET'!$B$6:$J$88,9,FALSE)))</f>
        <v>28</v>
      </c>
      <c r="V17" s="106">
        <f>IF(U17="","",SUM(T17:U17))</f>
        <v>39</v>
      </c>
      <c r="W17" s="105" t="str">
        <f>IF(VLOOKUP($B17,'S 3 H BRUT'!$B$6:$M$88,10,FALSE)="","",(VLOOKUP($B17,'S 3 H BRUT'!$B$6:$M$88,10,FALSE)))</f>
        <v/>
      </c>
      <c r="X17" s="105" t="str">
        <f>IF(VLOOKUP($B17,'S 3 H NET'!$B$6:$K$88,10,FALSE)="","",(VLOOKUP($B17,'S 3 H NET'!$B$6:$K$88,10,FALSE)))</f>
        <v/>
      </c>
      <c r="Y17" s="106" t="str">
        <f>IF(X17="","",SUM(W17:X17))</f>
        <v/>
      </c>
      <c r="Z17" s="105">
        <f>IF(VLOOKUP($B17,'S 3 H BRUT'!$B$6:$L$88,11,FALSE)="","",(VLOOKUP($B17,'S 3 H BRUT'!$B$6:$L$88,11,FALSE)))</f>
        <v>16</v>
      </c>
      <c r="AA17" s="105">
        <f>IF(VLOOKUP($B17,'S 3 H NET'!$B$6:$L$88,11,FALSE)="","",(VLOOKUP($B17,'S 3 H NET'!$B$6:$L$88,11,FALSE)))</f>
        <v>29</v>
      </c>
      <c r="AB17" s="106">
        <f>IF(AA17="","",SUM(Z17:AA17))</f>
        <v>45</v>
      </c>
      <c r="AC17" s="105">
        <f>IF(VLOOKUP($B17,'S 3 H BRUT'!$B$6:$M$88,12,FALSE)="","",(VLOOKUP($B17,'S 3 H BRUT'!$B$6:$M$88,12,FALSE)))</f>
        <v>11</v>
      </c>
      <c r="AD17" s="105">
        <f>IF(VLOOKUP($B17,'S 3 H NET'!$B$6:$M$88,12,FALSE)="","",(VLOOKUP($B17,'S 3 H NET'!$B$6:$M$88,12,FALSE)))</f>
        <v>25</v>
      </c>
      <c r="AE17" s="106">
        <f>IF(AD17="","",SUM(AC17:AD17))</f>
        <v>36</v>
      </c>
      <c r="AF17" s="105" t="str">
        <f>IF(VLOOKUP($B17,'S 3 H BRUT'!$B$6:$N$88,13,FALSE)="","",(VLOOKUP($B17,'S 3 H BRUT'!$B$6:$N$88,13,FALSE)))</f>
        <v/>
      </c>
      <c r="AG17" s="105" t="str">
        <f>IF(VLOOKUP($B17,'S 3 H NET'!$B$6:$N$88,13,FALSE)="","",(VLOOKUP($B17,'S 3 H NET'!$B$6:$N$88,13,FALSE)))</f>
        <v/>
      </c>
      <c r="AH17" s="106" t="str">
        <f>IF(AG17="","",SUM(AF17:AG17))</f>
        <v/>
      </c>
      <c r="AI17" s="51">
        <f>SUM(G17,J17,M17,P17,S17,V17,Y17,AB17,AE17,AH17)</f>
        <v>305</v>
      </c>
      <c r="AJ17" s="17">
        <f>+COUNT(G17,J17,M17,P17,S17,V17,Y17,AB17,AE17,AH17)</f>
        <v>7</v>
      </c>
      <c r="AK17" s="17">
        <f>IF(AJ17&lt;6,0,+SMALL(($G17,$J17,$M17,$P17,$S17,$V17,$Y17,$AB17,$AE17,$AH17),1))</f>
        <v>34</v>
      </c>
      <c r="AL17" s="17">
        <f>IF(AJ17&lt;7,0,+SMALL(($G17,$J17,$M17,$P17,$S17,$V17,$Y17,$AB17,$AE17,$AH17),2))</f>
        <v>36</v>
      </c>
      <c r="AM17" s="17">
        <f>IF(AJ17&lt;8,0,+SMALL(($G17,$J17,$M17,$P17,$S17,$V17,$Y17,$AB17,$AE17,$AH17),3))</f>
        <v>0</v>
      </c>
      <c r="AN17" s="17">
        <f>IF(AJ17&lt;9,0,+SMALL(($G17,$J17,$M17,$P17,$S17,$V17,$Y17,$AB17,$AE17,$AH17),4))</f>
        <v>0</v>
      </c>
      <c r="AO17" s="17">
        <f>AI17-AK17-AL17-AM17-AN17</f>
        <v>235</v>
      </c>
      <c r="AP17" s="17">
        <f>RANK(AO17,$AO$6:$AO$88,0)</f>
        <v>12</v>
      </c>
    </row>
    <row r="18" spans="1:47" s="11" customFormat="1">
      <c r="A18" s="3"/>
      <c r="B18" s="42" t="s">
        <v>343</v>
      </c>
      <c r="C18" s="33"/>
      <c r="D18" s="158" t="s">
        <v>334</v>
      </c>
      <c r="E18" s="105" t="str">
        <f>IF(VLOOKUP($B18,'S 3 H BRUT'!$B$6:$E$88,4,FALSE)="","",(VLOOKUP($B18,'S 3 H BRUT'!$B$6:$E$88,4,FALSE)))</f>
        <v/>
      </c>
      <c r="F18" s="105" t="str">
        <f>IF(VLOOKUP($B18,'S 3 H NET'!$B$6:E$688,4,FALSE)="","",(VLOOKUP($B18,'S 3 H NET'!$B$6:$E$88,4,FALSE)))</f>
        <v/>
      </c>
      <c r="G18" s="106" t="str">
        <f>IF(F18="","",SUM(E18:F18))</f>
        <v/>
      </c>
      <c r="H18" s="160">
        <f>IF(VLOOKUP($B18,'S 3 H BRUT'!$B$6:$F$88,5,FALSE)="","",(VLOOKUP($B18,'S 3 H BRUT'!$B$6:$F$88,5,FALSE)))</f>
        <v>8</v>
      </c>
      <c r="I18" s="160">
        <f>IF(VLOOKUP($B18,'S 3 H NET'!$B$6:$F$88,5,FALSE)="","",(VLOOKUP($B18,'S 3 H NET'!$B$6:$F$88,5,FALSE)))</f>
        <v>28</v>
      </c>
      <c r="J18" s="161">
        <f>IF(I18="","",SUM(H18:I18))</f>
        <v>36</v>
      </c>
      <c r="K18" s="105">
        <f>IF(VLOOKUP($B18,'S 3 H BRUT'!$B$6:$G$88,6,FALSE)="","",(VLOOKUP($B18,'S 3 H BRUT'!$B$6:$G$88,6,FALSE)))</f>
        <v>17</v>
      </c>
      <c r="L18" s="105">
        <f>IF(VLOOKUP($B18,'S 3 H NET'!$B$6:$G$88,6,FALSE)="","",(VLOOKUP($B18,'S 3 H NET'!$B$6:$G$88,6,FALSE)))</f>
        <v>39</v>
      </c>
      <c r="M18" s="106">
        <f>IF(L18="","",SUM(K18:L18))</f>
        <v>56</v>
      </c>
      <c r="N18" s="105">
        <f>IF(VLOOKUP($B18,'S 3 H BRUT'!$B$6:$H$88,7,FALSE)="","",(VLOOKUP($B18,'S 3 H BRUT'!$B$6:$H$88,7,FALSE)))</f>
        <v>10</v>
      </c>
      <c r="O18" s="105">
        <f>IF(VLOOKUP($B18,'S 3 H NET'!$B$6:$H$88,7,FALSE)="","",(VLOOKUP($B18,'S 3 H NET'!$B$6:$H$88,7,FALSE)))</f>
        <v>31</v>
      </c>
      <c r="P18" s="106">
        <f>IF(O18="","",SUM(N18:O18))</f>
        <v>41</v>
      </c>
      <c r="Q18" s="105">
        <f>IF(VLOOKUP($B18,'S 3 H BRUT'!$B$6:$J$88,8,FALSE)="","",(VLOOKUP($B18,'S 3 H BRUT'!$B$6:$J$88,8,FALSE)))</f>
        <v>15</v>
      </c>
      <c r="R18" s="105">
        <f>IF(VLOOKUP($B18,'S 3 H NET'!$B$6:$I$88,8,FALSE)="","",(VLOOKUP($B18,'S 3 H NET'!$B$6:$I$88,8,FALSE)))</f>
        <v>38</v>
      </c>
      <c r="S18" s="106">
        <f>IF(R18="","",SUM(Q18:R18))</f>
        <v>53</v>
      </c>
      <c r="T18" s="105">
        <f>IF(VLOOKUP($B18,'S 3 H BRUT'!$B$6:$J$88,9,FALSE)="","",(VLOOKUP($B18,'S 3 H BRUT'!$B$6:$J$88,9,FALSE)))</f>
        <v>9</v>
      </c>
      <c r="U18" s="105">
        <f>IF(VLOOKUP($B18,'S 3 H NET'!$B$6:$J$88,9,FALSE)="","",(VLOOKUP($B18,'S 3 H NET'!$B$6:$J$88,9,FALSE)))</f>
        <v>31</v>
      </c>
      <c r="V18" s="106">
        <f>IF(U18="","",SUM(T18:U18))</f>
        <v>40</v>
      </c>
      <c r="W18" s="105">
        <f>IF(VLOOKUP($B18,'S 3 H BRUT'!$B$6:$M$88,10,FALSE)="","",(VLOOKUP($B18,'S 3 H BRUT'!$B$6:$M$88,10,FALSE)))</f>
        <v>11</v>
      </c>
      <c r="X18" s="105">
        <f>IF(VLOOKUP($B18,'S 3 H NET'!$B$6:$K$88,10,FALSE)="","",(VLOOKUP($B18,'S 3 H NET'!$B$6:$K$88,10,FALSE)))</f>
        <v>31</v>
      </c>
      <c r="Y18" s="106">
        <f>IF(X18="","",SUM(W18:X18))</f>
        <v>42</v>
      </c>
      <c r="Z18" s="105">
        <f>IF(VLOOKUP($B18,'S 3 H BRUT'!$B$6:$L$88,11,FALSE)="","",(VLOOKUP($B18,'S 3 H BRUT'!$B$6:$L$88,11,FALSE)))</f>
        <v>11</v>
      </c>
      <c r="AA18" s="105">
        <f>IF(VLOOKUP($B18,'S 3 H NET'!$B$6:$L$88,11,FALSE)="","",(VLOOKUP($B18,'S 3 H NET'!$B$6:$L$88,11,FALSE)))</f>
        <v>27</v>
      </c>
      <c r="AB18" s="106">
        <f>IF(AA18="","",SUM(Z18:AA18))</f>
        <v>38</v>
      </c>
      <c r="AC18" s="105">
        <f>IF(VLOOKUP($B18,'S 3 H BRUT'!$B$6:$M$88,12,FALSE)="","",(VLOOKUP($B18,'S 3 H BRUT'!$B$6:$M$88,12,FALSE)))</f>
        <v>11</v>
      </c>
      <c r="AD18" s="105">
        <f>IF(VLOOKUP($B18,'S 3 H NET'!$B$6:$M$88,12,FALSE)="","",(VLOOKUP($B18,'S 3 H NET'!$B$6:$M$88,12,FALSE)))</f>
        <v>32</v>
      </c>
      <c r="AE18" s="106">
        <f>IF(AD18="","",SUM(AC18:AD18))</f>
        <v>43</v>
      </c>
      <c r="AF18" s="105" t="str">
        <f>IF(VLOOKUP($B18,'S 3 H BRUT'!$B$6:$N$88,13,FALSE)="","",(VLOOKUP($B18,'S 3 H BRUT'!$B$6:$N$88,13,FALSE)))</f>
        <v/>
      </c>
      <c r="AG18" s="105" t="str">
        <f>IF(VLOOKUP($B18,'S 3 H NET'!$B$6:$N$88,13,FALSE)="","",(VLOOKUP($B18,'S 3 H NET'!$B$6:$N$88,13,FALSE)))</f>
        <v/>
      </c>
      <c r="AH18" s="106" t="str">
        <f>IF(AG18="","",SUM(AF18:AG18))</f>
        <v/>
      </c>
      <c r="AI18" s="51">
        <f>SUM(G18,J18,M18,P18,S18,V18,Y18,AB18,AE18,AH18)</f>
        <v>349</v>
      </c>
      <c r="AJ18" s="17">
        <f>+COUNT(G18,J18,M18,P18,S18,V18,Y18,AB18,AE18,AH18)</f>
        <v>8</v>
      </c>
      <c r="AK18" s="17">
        <f>IF(AJ18&lt;6,0,+SMALL(($G18,$J18,$M18,$P18,$S18,$V18,$Y18,$AB18,$AE18,$AH18),1))</f>
        <v>36</v>
      </c>
      <c r="AL18" s="17">
        <f>IF(AJ18&lt;7,0,+SMALL(($G18,$J18,$M18,$P18,$S18,$V18,$Y18,$AB18,$AE18,$AH18),2))</f>
        <v>38</v>
      </c>
      <c r="AM18" s="17">
        <f>IF(AJ18&lt;8,0,+SMALL(($G18,$J18,$M18,$P18,$S18,$V18,$Y18,$AB18,$AE18,$AH18),3))</f>
        <v>40</v>
      </c>
      <c r="AN18" s="17">
        <f>IF(AJ18&lt;9,0,+SMALL(($G18,$J18,$M18,$P18,$S18,$V18,$Y18,$AB18,$AE18,$AH18),4))</f>
        <v>0</v>
      </c>
      <c r="AO18" s="17">
        <f>AI18-AK18-AL18-AM18-AN18</f>
        <v>235</v>
      </c>
      <c r="AP18" s="17">
        <f>RANK(AO18,$AO$6:$AO$88,0)</f>
        <v>12</v>
      </c>
      <c r="AR18" s="19"/>
      <c r="AS18" s="19"/>
      <c r="AT18" s="19"/>
      <c r="AU18" s="13"/>
    </row>
    <row r="19" spans="1:47" s="11" customFormat="1">
      <c r="A19" s="3"/>
      <c r="B19" s="89" t="s">
        <v>19</v>
      </c>
      <c r="C19" s="33"/>
      <c r="D19" s="40" t="s">
        <v>18</v>
      </c>
      <c r="E19" s="105">
        <f>IF(VLOOKUP($B19,'S 3 H BRUT'!$B$6:$E$88,4,FALSE)="","",(VLOOKUP($B19,'S 3 H BRUT'!$B$6:$E$88,4,FALSE)))</f>
        <v>13</v>
      </c>
      <c r="F19" s="105">
        <f>IF(VLOOKUP($B19,'S 3 H NET'!$B$6:E$688,4,FALSE)="","",(VLOOKUP($B19,'S 3 H NET'!$B$6:$E$88,4,FALSE)))</f>
        <v>31</v>
      </c>
      <c r="G19" s="106">
        <f>IF(F19="","",SUM(E19:F19))</f>
        <v>44</v>
      </c>
      <c r="H19" s="105">
        <f>IF(VLOOKUP($B19,'S 3 H BRUT'!$B$6:$F$88,5,FALSE)="","",(VLOOKUP($B19,'S 3 H BRUT'!$B$6:$F$88,5,FALSE)))</f>
        <v>10</v>
      </c>
      <c r="I19" s="105">
        <f>IF(VLOOKUP($B19,'S 3 H NET'!$B$6:$F$88,5,FALSE)="","",(VLOOKUP($B19,'S 3 H NET'!$B$6:$F$88,5,FALSE)))</f>
        <v>26</v>
      </c>
      <c r="J19" s="106">
        <f>IF(I19="","",SUM(H19:I19))</f>
        <v>36</v>
      </c>
      <c r="K19" s="105" t="str">
        <f>IF(VLOOKUP($B19,'S 3 H BRUT'!$B$6:$G$88,6,FALSE)="","",(VLOOKUP($B19,'S 3 H BRUT'!$B$6:$G$88,6,FALSE)))</f>
        <v/>
      </c>
      <c r="L19" s="105" t="str">
        <f>IF(VLOOKUP($B19,'S 3 H NET'!$B$6:$G$88,6,FALSE)="","",(VLOOKUP($B19,'S 3 H NET'!$B$6:$G$88,6,FALSE)))</f>
        <v/>
      </c>
      <c r="M19" s="106" t="str">
        <f>IF(L19="","",SUM(K19:L19))</f>
        <v/>
      </c>
      <c r="N19" s="105">
        <f>IF(VLOOKUP($B19,'S 3 H BRUT'!$B$6:$H$88,7,FALSE)="","",(VLOOKUP($B19,'S 3 H BRUT'!$B$6:$H$88,7,FALSE)))</f>
        <v>15</v>
      </c>
      <c r="O19" s="105">
        <f>IF(VLOOKUP($B19,'S 3 H NET'!$B$6:$H$88,7,FALSE)="","",(VLOOKUP($B19,'S 3 H NET'!$B$6:$H$88,7,FALSE)))</f>
        <v>35</v>
      </c>
      <c r="P19" s="106">
        <f>IF(O19="","",SUM(N19:O19))</f>
        <v>50</v>
      </c>
      <c r="Q19" s="105">
        <f>IF(VLOOKUP($B19,'S 3 H BRUT'!$B$6:$J$88,8,FALSE)="","",(VLOOKUP($B19,'S 3 H BRUT'!$B$6:$J$88,8,FALSE)))</f>
        <v>13</v>
      </c>
      <c r="R19" s="105">
        <f>IF(VLOOKUP($B19,'S 3 H NET'!$B$6:$I$88,8,FALSE)="","",(VLOOKUP($B19,'S 3 H NET'!$B$6:$I$88,8,FALSE)))</f>
        <v>35</v>
      </c>
      <c r="S19" s="106">
        <f>IF(R19="","",SUM(Q19:R19))</f>
        <v>48</v>
      </c>
      <c r="T19" s="105">
        <f>IF(VLOOKUP($B19,'S 3 H BRUT'!$B$6:$J$88,9,FALSE)="","",(VLOOKUP($B19,'S 3 H BRUT'!$B$6:$J$88,9,FALSE)))</f>
        <v>9</v>
      </c>
      <c r="U19" s="105">
        <f>IF(VLOOKUP($B19,'S 3 H NET'!$B$6:$J$88,9,FALSE)="","",(VLOOKUP($B19,'S 3 H NET'!$B$6:$J$88,9,FALSE)))</f>
        <v>30</v>
      </c>
      <c r="V19" s="106">
        <f>IF(U19="","",SUM(T19:U19))</f>
        <v>39</v>
      </c>
      <c r="W19" s="105">
        <f>IF(VLOOKUP($B19,'S 3 H BRUT'!$B$6:$M$88,10,FALSE)="","",(VLOOKUP($B19,'S 3 H BRUT'!$B$6:$M$88,10,FALSE)))</f>
        <v>15</v>
      </c>
      <c r="X19" s="105">
        <f>IF(VLOOKUP($B19,'S 3 H NET'!$B$6:$K$88,10,FALSE)="","",(VLOOKUP($B19,'S 3 H NET'!$B$6:$K$88,10,FALSE)))</f>
        <v>35</v>
      </c>
      <c r="Y19" s="106">
        <f>IF(X19="","",SUM(W19:X19))</f>
        <v>50</v>
      </c>
      <c r="Z19" s="105">
        <f>IF(VLOOKUP($B19,'S 3 H BRUT'!$B$6:$L$88,11,FALSE)="","",(VLOOKUP($B19,'S 3 H BRUT'!$B$6:$L$88,11,FALSE)))</f>
        <v>6</v>
      </c>
      <c r="AA19" s="105">
        <f>IF(VLOOKUP($B19,'S 3 H NET'!$B$6:$L$88,11,FALSE)="","",(VLOOKUP($B19,'S 3 H NET'!$B$6:$L$88,11,FALSE)))</f>
        <v>22</v>
      </c>
      <c r="AB19" s="106">
        <f>IF(AA19="","",SUM(Z19:AA19))</f>
        <v>28</v>
      </c>
      <c r="AC19" s="105">
        <f>IF(VLOOKUP($B19,'S 3 H BRUT'!$B$6:$M$88,12,FALSE)="","",(VLOOKUP($B19,'S 3 H BRUT'!$B$6:$M$88,12,FALSE)))</f>
        <v>11</v>
      </c>
      <c r="AD19" s="105">
        <f>IF(VLOOKUP($B19,'S 3 H NET'!$B$6:$M$88,12,FALSE)="","",(VLOOKUP($B19,'S 3 H NET'!$B$6:$M$88,12,FALSE)))</f>
        <v>27</v>
      </c>
      <c r="AE19" s="106">
        <f>IF(AD19="","",SUM(AC19:AD19))</f>
        <v>38</v>
      </c>
      <c r="AF19" s="105" t="str">
        <f>IF(VLOOKUP($B19,'S 3 H BRUT'!$B$6:$N$88,13,FALSE)="","",(VLOOKUP($B19,'S 3 H BRUT'!$B$6:$N$88,13,FALSE)))</f>
        <v/>
      </c>
      <c r="AG19" s="105" t="str">
        <f>IF(VLOOKUP($B19,'S 3 H NET'!$B$6:$N$88,13,FALSE)="","",(VLOOKUP($B19,'S 3 H NET'!$B$6:$N$88,13,FALSE)))</f>
        <v/>
      </c>
      <c r="AH19" s="106" t="str">
        <f>IF(AG19="","",SUM(AF19:AG19))</f>
        <v/>
      </c>
      <c r="AI19" s="51">
        <f>SUM(G19,J19,M19,P19,S19,V19,Y19,AB19,AE19,AH19)</f>
        <v>333</v>
      </c>
      <c r="AJ19" s="17">
        <f>+COUNT(G19,J19,M19,P19,S19,V19,Y19,AB19,AE19,AH19)</f>
        <v>8</v>
      </c>
      <c r="AK19" s="17">
        <f>IF(AJ19&lt;6,0,+SMALL(($G19,$J19,$M19,$P19,$S19,$V19,$Y19,$AB19,$AE19,$AH19),1))</f>
        <v>28</v>
      </c>
      <c r="AL19" s="17">
        <f>IF(AJ19&lt;7,0,+SMALL(($G19,$J19,$M19,$P19,$S19,$V19,$Y19,$AB19,$AE19,$AH19),2))</f>
        <v>36</v>
      </c>
      <c r="AM19" s="17">
        <f>IF(AJ19&lt;8,0,+SMALL(($G19,$J19,$M19,$P19,$S19,$V19,$Y19,$AB19,$AE19,$AH19),3))</f>
        <v>38</v>
      </c>
      <c r="AN19" s="17">
        <f>IF(AJ19&lt;9,0,+SMALL(($G19,$J19,$M19,$P19,$S19,$V19,$Y19,$AB19,$AE19,$AH19),4))</f>
        <v>0</v>
      </c>
      <c r="AO19" s="17">
        <f>AI19-AK19-AL19-AM19-AN19</f>
        <v>231</v>
      </c>
      <c r="AP19" s="17">
        <f>RANK(AO19,$AO$6:$AO$88,0)</f>
        <v>14</v>
      </c>
      <c r="AR19" s="19"/>
      <c r="AS19" s="19"/>
      <c r="AT19" s="19"/>
      <c r="AU19" s="13"/>
    </row>
    <row r="20" spans="1:47" s="11" customFormat="1">
      <c r="A20" s="3"/>
      <c r="B20" s="42" t="s">
        <v>101</v>
      </c>
      <c r="C20" s="33"/>
      <c r="D20" s="41" t="s">
        <v>35</v>
      </c>
      <c r="E20" s="105">
        <f>IF(VLOOKUP($B20,'S 3 H BRUT'!$B$6:$E$88,4,FALSE)="","",(VLOOKUP($B20,'S 3 H BRUT'!$B$6:$E$88,4,FALSE)))</f>
        <v>8</v>
      </c>
      <c r="F20" s="105">
        <f>IF(VLOOKUP($B20,'S 3 H NET'!$B$6:E$688,4,FALSE)="","",(VLOOKUP($B20,'S 3 H NET'!$B$6:$E$88,4,FALSE)))</f>
        <v>24</v>
      </c>
      <c r="G20" s="106">
        <f>IF(F20="","",SUM(E20:F20))</f>
        <v>32</v>
      </c>
      <c r="H20" s="105">
        <f>IF(VLOOKUP($B20,'S 3 H BRUT'!$B$6:$F$88,5,FALSE)="","",(VLOOKUP($B20,'S 3 H BRUT'!$B$6:$F$88,5,FALSE)))</f>
        <v>13</v>
      </c>
      <c r="I20" s="105">
        <f>IF(VLOOKUP($B20,'S 3 H NET'!$B$6:$F$88,5,FALSE)="","",(VLOOKUP($B20,'S 3 H NET'!$B$6:$F$88,5,FALSE)))</f>
        <v>31</v>
      </c>
      <c r="J20" s="106">
        <f>IF(I20="","",SUM(H20:I20))</f>
        <v>44</v>
      </c>
      <c r="K20" s="105">
        <f>IF(VLOOKUP($B20,'S 3 H BRUT'!$B$6:$G$88,6,FALSE)="","",(VLOOKUP($B20,'S 3 H BRUT'!$B$6:$G$88,6,FALSE)))</f>
        <v>16</v>
      </c>
      <c r="L20" s="105">
        <f>IF(VLOOKUP($B20,'S 3 H NET'!$B$6:$G$88,6,FALSE)="","",(VLOOKUP($B20,'S 3 H NET'!$B$6:$G$88,6,FALSE)))</f>
        <v>33</v>
      </c>
      <c r="M20" s="106">
        <f>IF(L20="","",SUM(K20:L20))</f>
        <v>49</v>
      </c>
      <c r="N20" s="105">
        <f>IF(VLOOKUP($B20,'S 3 H BRUT'!$B$6:$H$88,7,FALSE)="","",(VLOOKUP($B20,'S 3 H BRUT'!$B$6:$H$88,7,FALSE)))</f>
        <v>10</v>
      </c>
      <c r="O20" s="105">
        <f>IF(VLOOKUP($B20,'S 3 H NET'!$B$6:$H$88,7,FALSE)="","",(VLOOKUP($B20,'S 3 H NET'!$B$6:$H$88,7,FALSE)))</f>
        <v>33</v>
      </c>
      <c r="P20" s="106">
        <f>IF(O20="","",SUM(N20:O20))</f>
        <v>43</v>
      </c>
      <c r="Q20" s="105">
        <f>IF(VLOOKUP($B20,'S 3 H BRUT'!$B$6:$J$88,8,FALSE)="","",(VLOOKUP($B20,'S 3 H BRUT'!$B$6:$J$88,8,FALSE)))</f>
        <v>11</v>
      </c>
      <c r="R20" s="105">
        <f>IF(VLOOKUP($B20,'S 3 H NET'!$B$6:$I$88,8,FALSE)="","",(VLOOKUP($B20,'S 3 H NET'!$B$6:$I$88,8,FALSE)))</f>
        <v>35</v>
      </c>
      <c r="S20" s="106">
        <f>IF(R20="","",SUM(Q20:R20))</f>
        <v>46</v>
      </c>
      <c r="T20" s="105">
        <f>IF(VLOOKUP($B20,'S 3 H BRUT'!$B$6:$J$88,9,FALSE)="","",(VLOOKUP($B20,'S 3 H BRUT'!$B$6:$J$88,9,FALSE)))</f>
        <v>12</v>
      </c>
      <c r="U20" s="105">
        <f>IF(VLOOKUP($B20,'S 3 H NET'!$B$6:$J$88,9,FALSE)="","",(VLOOKUP($B20,'S 3 H NET'!$B$6:$J$88,9,FALSE)))</f>
        <v>34</v>
      </c>
      <c r="V20" s="106">
        <f>IF(U20="","",SUM(T20:U20))</f>
        <v>46</v>
      </c>
      <c r="W20" s="105">
        <f>IF(VLOOKUP($B20,'S 3 H BRUT'!$B$6:$M$88,10,FALSE)="","",(VLOOKUP($B20,'S 3 H BRUT'!$B$6:$M$88,10,FALSE)))</f>
        <v>14</v>
      </c>
      <c r="X20" s="105">
        <f>IF(VLOOKUP($B20,'S 3 H NET'!$B$6:$K$88,10,FALSE)="","",(VLOOKUP($B20,'S 3 H NET'!$B$6:$K$88,10,FALSE)))</f>
        <v>32</v>
      </c>
      <c r="Y20" s="106">
        <f>IF(X20="","",SUM(W20:X20))</f>
        <v>46</v>
      </c>
      <c r="Z20" s="105">
        <f>IF(VLOOKUP($B20,'S 3 H BRUT'!$B$6:$L$88,11,FALSE)="","",(VLOOKUP($B20,'S 3 H BRUT'!$B$6:$L$88,11,FALSE)))</f>
        <v>6</v>
      </c>
      <c r="AA20" s="105">
        <f>IF(VLOOKUP($B20,'S 3 H NET'!$B$6:$L$88,11,FALSE)="","",(VLOOKUP($B20,'S 3 H NET'!$B$6:$L$88,11,FALSE)))</f>
        <v>25</v>
      </c>
      <c r="AB20" s="106">
        <f>IF(AA20="","",SUM(Z20:AA20))</f>
        <v>31</v>
      </c>
      <c r="AC20" s="105">
        <f>IF(VLOOKUP($B20,'S 3 H BRUT'!$B$6:$M$88,12,FALSE)="","",(VLOOKUP($B20,'S 3 H BRUT'!$B$6:$M$88,12,FALSE)))</f>
        <v>9</v>
      </c>
      <c r="AD20" s="105">
        <f>IF(VLOOKUP($B20,'S 3 H NET'!$B$6:$M$88,12,FALSE)="","",(VLOOKUP($B20,'S 3 H NET'!$B$6:$M$88,12,FALSE)))</f>
        <v>25</v>
      </c>
      <c r="AE20" s="106">
        <f>IF(AD20="","",SUM(AC20:AD20))</f>
        <v>34</v>
      </c>
      <c r="AF20" s="105" t="str">
        <f>IF(VLOOKUP($B20,'S 3 H BRUT'!$B$6:$N$88,13,FALSE)="","",(VLOOKUP($B20,'S 3 H BRUT'!$B$6:$N$88,13,FALSE)))</f>
        <v/>
      </c>
      <c r="AG20" s="105" t="str">
        <f>IF(VLOOKUP($B20,'S 3 H NET'!$B$6:$N$88,13,FALSE)="","",(VLOOKUP($B20,'S 3 H NET'!$B$6:$N$88,13,FALSE)))</f>
        <v/>
      </c>
      <c r="AH20" s="106" t="str">
        <f>IF(AG20="","",SUM(AF20:AG20))</f>
        <v/>
      </c>
      <c r="AI20" s="51">
        <f>SUM(G20,J20,M20,P20,S20,V20,Y20,AB20,AE20,AH20)</f>
        <v>371</v>
      </c>
      <c r="AJ20" s="17">
        <f>+COUNT(G20,J20,M20,P20,S20,V20,Y20,AB20,AE20,AH20)</f>
        <v>9</v>
      </c>
      <c r="AK20" s="17">
        <f>IF(AJ20&lt;6,0,+SMALL(($G20,$J20,$M20,$P20,$S20,$V20,$Y20,$AB20,$AE20,$AH20),1))</f>
        <v>31</v>
      </c>
      <c r="AL20" s="17">
        <f>IF(AJ20&lt;7,0,+SMALL(($G20,$J20,$M20,$P20,$S20,$V20,$Y20,$AB20,$AE20,$AH20),2))</f>
        <v>32</v>
      </c>
      <c r="AM20" s="17">
        <f>IF(AJ20&lt;8,0,+SMALL(($G20,$J20,$M20,$P20,$S20,$V20,$Y20,$AB20,$AE20,$AH20),3))</f>
        <v>34</v>
      </c>
      <c r="AN20" s="17">
        <f>IF(AJ20&lt;9,0,+SMALL(($G20,$J20,$M20,$P20,$S20,$V20,$Y20,$AB20,$AE20,$AH20),4))</f>
        <v>43</v>
      </c>
      <c r="AO20" s="17">
        <f>AI20-AK20-AL20-AM20-AN20</f>
        <v>231</v>
      </c>
      <c r="AP20" s="17">
        <f>RANK(AO20,$AO$6:$AO$88,0)</f>
        <v>14</v>
      </c>
      <c r="AR20" s="19"/>
      <c r="AS20" s="19"/>
      <c r="AT20" s="19"/>
      <c r="AU20" s="13"/>
    </row>
    <row r="21" spans="1:47" s="3" customFormat="1">
      <c r="B21" s="42" t="s">
        <v>11</v>
      </c>
      <c r="C21" s="43"/>
      <c r="D21" s="65" t="s">
        <v>9</v>
      </c>
      <c r="E21" s="105">
        <f>IF(VLOOKUP($B21,'S 3 H BRUT'!$B$6:$E$88,4,FALSE)="","",(VLOOKUP($B21,'S 3 H BRUT'!$B$6:$E$88,4,FALSE)))</f>
        <v>1</v>
      </c>
      <c r="F21" s="105">
        <f>IF(VLOOKUP($B21,'S 3 H NET'!$B$6:E$688,4,FALSE)="","",(VLOOKUP($B21,'S 3 H NET'!$B$6:$E$88,4,FALSE)))</f>
        <v>11</v>
      </c>
      <c r="G21" s="106">
        <f>IF(F21="","",SUM(E21:F21))</f>
        <v>12</v>
      </c>
      <c r="H21" s="105">
        <f>IF(VLOOKUP($B21,'S 3 H BRUT'!$B$6:$F$88,5,FALSE)="","",(VLOOKUP($B21,'S 3 H BRUT'!$B$6:$F$88,5,FALSE)))</f>
        <v>6</v>
      </c>
      <c r="I21" s="105">
        <f>IF(VLOOKUP($B21,'S 3 H NET'!$B$6:$F$88,5,FALSE)="","",(VLOOKUP($B21,'S 3 H NET'!$B$6:$F$88,5,FALSE)))</f>
        <v>28</v>
      </c>
      <c r="J21" s="106">
        <f>IF(I21="","",SUM(H21:I21))</f>
        <v>34</v>
      </c>
      <c r="K21" s="105">
        <f>IF(VLOOKUP($B21,'S 3 H BRUT'!$B$6:$G$88,6,FALSE)="","",(VLOOKUP($B21,'S 3 H BRUT'!$B$6:$G$88,6,FALSE)))</f>
        <v>17</v>
      </c>
      <c r="L21" s="105">
        <f>IF(VLOOKUP($B21,'S 3 H NET'!$B$6:$G$88,6,FALSE)="","",(VLOOKUP($B21,'S 3 H NET'!$B$6:$G$88,6,FALSE)))</f>
        <v>42</v>
      </c>
      <c r="M21" s="106">
        <f>IF(L21="","",SUM(K21:L21))</f>
        <v>59</v>
      </c>
      <c r="N21" s="105">
        <f>IF(VLOOKUP($B21,'S 3 H BRUT'!$B$6:$H$88,7,FALSE)="","",(VLOOKUP($B21,'S 3 H BRUT'!$B$6:$H$88,7,FALSE)))</f>
        <v>9</v>
      </c>
      <c r="O21" s="105">
        <f>IF(VLOOKUP($B21,'S 3 H NET'!$B$6:$H$88,7,FALSE)="","",(VLOOKUP($B21,'S 3 H NET'!$B$6:$H$88,7,FALSE)))</f>
        <v>30</v>
      </c>
      <c r="P21" s="106">
        <f>IF(O21="","",SUM(N21:O21))</f>
        <v>39</v>
      </c>
      <c r="Q21" s="105">
        <f>IF(VLOOKUP($B21,'S 3 H BRUT'!$B$6:$J$88,8,FALSE)="","",(VLOOKUP($B21,'S 3 H BRUT'!$B$6:$J$88,8,FALSE)))</f>
        <v>13</v>
      </c>
      <c r="R21" s="105">
        <f>IF(VLOOKUP($B21,'S 3 H NET'!$B$6:$I$88,8,FALSE)="","",(VLOOKUP($B21,'S 3 H NET'!$B$6:$I$88,8,FALSE)))</f>
        <v>37</v>
      </c>
      <c r="S21" s="106">
        <f>IF(R21="","",SUM(Q21:R21))</f>
        <v>50</v>
      </c>
      <c r="T21" s="105">
        <f>IF(VLOOKUP($B21,'S 3 H BRUT'!$B$6:$J$88,9,FALSE)="","",(VLOOKUP($B21,'S 3 H BRUT'!$B$6:$J$88,9,FALSE)))</f>
        <v>6</v>
      </c>
      <c r="U21" s="105">
        <f>IF(VLOOKUP($B21,'S 3 H NET'!$B$6:$J$88,9,FALSE)="","",(VLOOKUP($B21,'S 3 H NET'!$B$6:$J$88,9,FALSE)))</f>
        <v>26</v>
      </c>
      <c r="V21" s="106">
        <f>IF(U21="","",SUM(T21:U21))</f>
        <v>32</v>
      </c>
      <c r="W21" s="105">
        <f>IF(VLOOKUP($B21,'S 3 H BRUT'!$B$6:$M$88,10,FALSE)="","",(VLOOKUP($B21,'S 3 H BRUT'!$B$6:$M$88,10,FALSE)))</f>
        <v>8</v>
      </c>
      <c r="X21" s="105">
        <f>IF(VLOOKUP($B21,'S 3 H NET'!$B$6:$K$88,10,FALSE)="","",(VLOOKUP($B21,'S 3 H NET'!$B$6:$K$88,10,FALSE)))</f>
        <v>30</v>
      </c>
      <c r="Y21" s="106">
        <f>IF(X21="","",SUM(W21:X21))</f>
        <v>38</v>
      </c>
      <c r="Z21" s="105">
        <f>IF(VLOOKUP($B21,'S 3 H BRUT'!$B$6:$L$88,11,FALSE)="","",(VLOOKUP($B21,'S 3 H BRUT'!$B$6:$L$88,11,FALSE)))</f>
        <v>10</v>
      </c>
      <c r="AA21" s="105">
        <f>IF(VLOOKUP($B21,'S 3 H NET'!$B$6:$L$88,11,FALSE)="","",(VLOOKUP($B21,'S 3 H NET'!$B$6:$L$88,11,FALSE)))</f>
        <v>35</v>
      </c>
      <c r="AB21" s="106">
        <f>IF(AA21="","",SUM(Z21:AA21))</f>
        <v>45</v>
      </c>
      <c r="AC21" s="105">
        <f>IF(VLOOKUP($B21,'S 3 H BRUT'!$B$6:$M$88,12,FALSE)="","",(VLOOKUP($B21,'S 3 H BRUT'!$B$6:$M$88,12,FALSE)))</f>
        <v>8</v>
      </c>
      <c r="AD21" s="105">
        <f>IF(VLOOKUP($B21,'S 3 H NET'!$B$6:$M$88,12,FALSE)="","",(VLOOKUP($B21,'S 3 H NET'!$B$6:$M$88,12,FALSE)))</f>
        <v>28</v>
      </c>
      <c r="AE21" s="106">
        <f>IF(AD21="","",SUM(AC21:AD21))</f>
        <v>36</v>
      </c>
      <c r="AF21" s="105" t="str">
        <f>IF(VLOOKUP($B21,'S 3 H BRUT'!$B$6:$N$88,13,FALSE)="","",(VLOOKUP($B21,'S 3 H BRUT'!$B$6:$N$88,13,FALSE)))</f>
        <v/>
      </c>
      <c r="AG21" s="105" t="str">
        <f>IF(VLOOKUP($B21,'S 3 H NET'!$B$6:$N$88,13,FALSE)="","",(VLOOKUP($B21,'S 3 H NET'!$B$6:$N$88,13,FALSE)))</f>
        <v/>
      </c>
      <c r="AH21" s="106" t="str">
        <f>IF(AG21="","",SUM(AF21:AG21))</f>
        <v/>
      </c>
      <c r="AI21" s="51">
        <f>SUM(G21,J21,M21,P21,S21,V21,Y21,AB21,AE21,AH21)</f>
        <v>345</v>
      </c>
      <c r="AJ21" s="17">
        <f>+COUNT(G21,J21,M21,P21,S21,V21,Y21,AB21,AE21,AH21)</f>
        <v>9</v>
      </c>
      <c r="AK21" s="17">
        <f>IF(AJ21&lt;6,0,+SMALL(($G21,$J21,$M21,$P21,$S21,$V21,$Y21,$AB21,$AE21,$AH21),1))</f>
        <v>12</v>
      </c>
      <c r="AL21" s="17">
        <f>IF(AJ21&lt;7,0,+SMALL(($G21,$J21,$M21,$P21,$S21,$V21,$Y21,$AB21,$AE21,$AH21),2))</f>
        <v>32</v>
      </c>
      <c r="AM21" s="17">
        <f>IF(AJ21&lt;8,0,+SMALL(($G21,$J21,$M21,$P21,$S21,$V21,$Y21,$AB21,$AE21,$AH21),3))</f>
        <v>34</v>
      </c>
      <c r="AN21" s="17">
        <f>IF(AJ21&lt;9,0,+SMALL(($G21,$J21,$M21,$P21,$S21,$V21,$Y21,$AB21,$AE21,$AH21),4))</f>
        <v>36</v>
      </c>
      <c r="AO21" s="17">
        <f>AI21-AK21-AL21-AM21-AN21</f>
        <v>231</v>
      </c>
      <c r="AP21" s="17">
        <f>RANK(AO21,$AO$6:$AO$88,0)</f>
        <v>14</v>
      </c>
    </row>
    <row r="22" spans="1:47" s="3" customFormat="1">
      <c r="B22" s="42" t="s">
        <v>339</v>
      </c>
      <c r="C22" s="33"/>
      <c r="D22" s="158" t="s">
        <v>334</v>
      </c>
      <c r="E22" s="105">
        <f>IF(VLOOKUP($B22,'S 3 H BRUT'!$B$6:$E$88,4,FALSE)="","",(VLOOKUP($B22,'S 3 H BRUT'!$B$6:$E$88,4,FALSE)))</f>
        <v>10</v>
      </c>
      <c r="F22" s="105">
        <f>IF(VLOOKUP($B22,'S 3 H NET'!$B$6:E$688,4,FALSE)="","",(VLOOKUP($B22,'S 3 H NET'!$B$6:$E$88,4,FALSE)))</f>
        <v>27</v>
      </c>
      <c r="G22" s="106">
        <f>IF(F22="","",SUM(E22:F22))</f>
        <v>37</v>
      </c>
      <c r="H22" s="160">
        <f>IF(VLOOKUP($B22,'S 3 H BRUT'!$B$6:$F$88,5,FALSE)="","",(VLOOKUP($B22,'S 3 H BRUT'!$B$6:$F$88,5,FALSE)))</f>
        <v>13</v>
      </c>
      <c r="I22" s="160">
        <f>IF(VLOOKUP($B22,'S 3 H NET'!$B$6:$F$88,5,FALSE)="","",(VLOOKUP($B22,'S 3 H NET'!$B$6:$F$88,5,FALSE)))</f>
        <v>37</v>
      </c>
      <c r="J22" s="161">
        <f>IF(I22="","",SUM(H22:I22))</f>
        <v>50</v>
      </c>
      <c r="K22" s="105">
        <f>IF(VLOOKUP($B22,'S 3 H BRUT'!$B$6:$G$88,6,FALSE)="","",(VLOOKUP($B22,'S 3 H BRUT'!$B$6:$G$88,6,FALSE)))</f>
        <v>18</v>
      </c>
      <c r="L22" s="105">
        <f>IF(VLOOKUP($B22,'S 3 H NET'!$B$6:$G$88,6,FALSE)="","",(VLOOKUP($B22,'S 3 H NET'!$B$6:$G$88,6,FALSE)))</f>
        <v>37</v>
      </c>
      <c r="M22" s="106">
        <f>IF(L22="","",SUM(K22:L22))</f>
        <v>55</v>
      </c>
      <c r="N22" s="105" t="str">
        <f>IF(VLOOKUP($B22,'S 3 H BRUT'!$B$6:$H$88,7,FALSE)="","",(VLOOKUP($B22,'S 3 H BRUT'!$B$6:$H$88,7,FALSE)))</f>
        <v/>
      </c>
      <c r="O22" s="105" t="str">
        <f>IF(VLOOKUP($B22,'S 3 H NET'!$B$6:$H$88,7,FALSE)="","",(VLOOKUP($B22,'S 3 H NET'!$B$6:$H$88,7,FALSE)))</f>
        <v/>
      </c>
      <c r="P22" s="106" t="str">
        <f>IF(O22="","",SUM(N22:O22))</f>
        <v/>
      </c>
      <c r="Q22" s="105">
        <f>IF(VLOOKUP($B22,'S 3 H BRUT'!$B$6:$J$88,8,FALSE)="","",(VLOOKUP($B22,'S 3 H BRUT'!$B$6:$J$88,8,FALSE)))</f>
        <v>13</v>
      </c>
      <c r="R22" s="105">
        <f>IF(VLOOKUP($B22,'S 3 H NET'!$B$6:$I$88,8,FALSE)="","",(VLOOKUP($B22,'S 3 H NET'!$B$6:$I$88,8,FALSE)))</f>
        <v>31</v>
      </c>
      <c r="S22" s="106">
        <f>IF(R22="","",SUM(Q22:R22))</f>
        <v>44</v>
      </c>
      <c r="T22" s="105">
        <f>IF(VLOOKUP($B22,'S 3 H BRUT'!$B$6:$J$88,9,FALSE)="","",(VLOOKUP($B22,'S 3 H BRUT'!$B$6:$J$88,9,FALSE)))</f>
        <v>5</v>
      </c>
      <c r="U22" s="105">
        <f>IF(VLOOKUP($B22,'S 3 H NET'!$B$6:$J$88,9,FALSE)="","",(VLOOKUP($B22,'S 3 H NET'!$B$6:$J$88,9,FALSE)))</f>
        <v>24</v>
      </c>
      <c r="V22" s="106">
        <f>IF(U22="","",SUM(T22:U22))</f>
        <v>29</v>
      </c>
      <c r="W22" s="105" t="str">
        <f>IF(VLOOKUP($B22,'S 3 H BRUT'!$B$6:$M$88,10,FALSE)="","",(VLOOKUP($B22,'S 3 H BRUT'!$B$6:$M$88,10,FALSE)))</f>
        <v/>
      </c>
      <c r="X22" s="105" t="str">
        <f>IF(VLOOKUP($B22,'S 3 H NET'!$B$6:$K$88,10,FALSE)="","",(VLOOKUP($B22,'S 3 H NET'!$B$6:$K$88,10,FALSE)))</f>
        <v/>
      </c>
      <c r="Y22" s="106" t="str">
        <f>IF(X22="","",SUM(W22:X22))</f>
        <v/>
      </c>
      <c r="Z22" s="105" t="str">
        <f>IF(VLOOKUP($B22,'S 3 H BRUT'!$B$6:$L$88,11,FALSE)="","",(VLOOKUP($B22,'S 3 H BRUT'!$B$6:$L$88,11,FALSE)))</f>
        <v/>
      </c>
      <c r="AA22" s="105" t="str">
        <f>IF(VLOOKUP($B22,'S 3 H NET'!$B$6:$L$88,11,FALSE)="","",(VLOOKUP($B22,'S 3 H NET'!$B$6:$L$88,11,FALSE)))</f>
        <v/>
      </c>
      <c r="AB22" s="106" t="str">
        <f>IF(AA22="","",SUM(Z22:AA22))</f>
        <v/>
      </c>
      <c r="AC22" s="105">
        <f>IF(VLOOKUP($B22,'S 3 H BRUT'!$B$6:$M$88,12,FALSE)="","",(VLOOKUP($B22,'S 3 H BRUT'!$B$6:$M$88,12,FALSE)))</f>
        <v>10</v>
      </c>
      <c r="AD22" s="105">
        <f>IF(VLOOKUP($B22,'S 3 H NET'!$B$6:$M$88,12,FALSE)="","",(VLOOKUP($B22,'S 3 H NET'!$B$6:$M$88,12,FALSE)))</f>
        <v>28</v>
      </c>
      <c r="AE22" s="106">
        <f>IF(AD22="","",SUM(AC22:AD22))</f>
        <v>38</v>
      </c>
      <c r="AF22" s="105" t="str">
        <f>IF(VLOOKUP($B22,'S 3 H BRUT'!$B$6:$N$88,13,FALSE)="","",(VLOOKUP($B22,'S 3 H BRUT'!$B$6:$N$88,13,FALSE)))</f>
        <v/>
      </c>
      <c r="AG22" s="105" t="str">
        <f>IF(VLOOKUP($B22,'S 3 H NET'!$B$6:$N$88,13,FALSE)="","",(VLOOKUP($B22,'S 3 H NET'!$B$6:$N$88,13,FALSE)))</f>
        <v/>
      </c>
      <c r="AH22" s="106" t="str">
        <f>IF(AG22="","",SUM(AF22:AG22))</f>
        <v/>
      </c>
      <c r="AI22" s="51">
        <f>SUM(G22,J22,M22,P22,S22,V22,Y22,AB22,AE22,AH22)</f>
        <v>253</v>
      </c>
      <c r="AJ22" s="17">
        <f>+COUNT(G22,J22,M22,P22,S22,V22,Y22,AB22,AE22,AH22)</f>
        <v>6</v>
      </c>
      <c r="AK22" s="17">
        <f>IF(AJ22&lt;6,0,+SMALL(($G22,$J22,$M22,$P22,$S22,$V22,$Y22,$AB22,$AE22,$AH22),1))</f>
        <v>29</v>
      </c>
      <c r="AL22" s="17">
        <f>IF(AJ22&lt;7,0,+SMALL(($G22,$J22,$M22,$P22,$S22,$V22,$Y22,$AB22,$AE22,$AH22),2))</f>
        <v>0</v>
      </c>
      <c r="AM22" s="17">
        <f>IF(AJ22&lt;8,0,+SMALL(($G22,$J22,$M22,$P22,$S22,$V22,$Y22,$AB22,$AE22,$AH22),3))</f>
        <v>0</v>
      </c>
      <c r="AN22" s="17">
        <f>IF(AJ22&lt;9,0,+SMALL(($G22,$J22,$M22,$P22,$S22,$V22,$Y22,$AB22,$AE22,$AH22),4))</f>
        <v>0</v>
      </c>
      <c r="AO22" s="17">
        <f>AI22-AK22-AL22-AM22-AN22</f>
        <v>224</v>
      </c>
      <c r="AP22" s="17">
        <f>RANK(AO22,$AO$6:$AO$88,0)</f>
        <v>17</v>
      </c>
    </row>
    <row r="23" spans="1:47" s="3" customFormat="1">
      <c r="B23" s="42" t="s">
        <v>213</v>
      </c>
      <c r="C23" s="33"/>
      <c r="D23" s="40" t="s">
        <v>18</v>
      </c>
      <c r="E23" s="105" t="str">
        <f>IF(VLOOKUP($B23,'S 3 H BRUT'!$B$6:$E$88,4,FALSE)="","",(VLOOKUP($B23,'S 3 H BRUT'!$B$6:$E$88,4,FALSE)))</f>
        <v/>
      </c>
      <c r="F23" s="105" t="str">
        <f>IF(VLOOKUP($B23,'S 3 H NET'!$B$6:E$688,4,FALSE)="","",(VLOOKUP($B23,'S 3 H NET'!$B$6:$E$88,4,FALSE)))</f>
        <v/>
      </c>
      <c r="G23" s="106" t="str">
        <f>IF(F23="","",SUM(E23:F23))</f>
        <v/>
      </c>
      <c r="H23" s="105">
        <f>IF(VLOOKUP($B23,'S 3 H BRUT'!$B$6:$F$88,5,FALSE)="","",(VLOOKUP($B23,'S 3 H BRUT'!$B$6:$F$88,5,FALSE)))</f>
        <v>8</v>
      </c>
      <c r="I23" s="105">
        <f>IF(VLOOKUP($B23,'S 3 H NET'!$B$6:$F$88,5,FALSE)="","",(VLOOKUP($B23,'S 3 H NET'!$B$6:$F$88,5,FALSE)))</f>
        <v>28</v>
      </c>
      <c r="J23" s="106">
        <f>IF(I23="","",SUM(H23:I23))</f>
        <v>36</v>
      </c>
      <c r="K23" s="105">
        <f>IF(VLOOKUP($B23,'S 3 H BRUT'!$B$6:$G$88,6,FALSE)="","",(VLOOKUP($B23,'S 3 H BRUT'!$B$6:$G$88,6,FALSE)))</f>
        <v>14</v>
      </c>
      <c r="L23" s="105">
        <f>IF(VLOOKUP($B23,'S 3 H NET'!$B$6:$G$88,6,FALSE)="","",(VLOOKUP($B23,'S 3 H NET'!$B$6:$G$88,6,FALSE)))</f>
        <v>32</v>
      </c>
      <c r="M23" s="106">
        <f>IF(L23="","",SUM(K23:L23))</f>
        <v>46</v>
      </c>
      <c r="N23" s="105">
        <f>IF(VLOOKUP($B23,'S 3 H BRUT'!$B$6:$H$88,7,FALSE)="","",(VLOOKUP($B23,'S 3 H BRUT'!$B$6:$H$88,7,FALSE)))</f>
        <v>15</v>
      </c>
      <c r="O23" s="105">
        <f>IF(VLOOKUP($B23,'S 3 H NET'!$B$6:$H$88,7,FALSE)="","",(VLOOKUP($B23,'S 3 H NET'!$B$6:$H$88,7,FALSE)))</f>
        <v>34</v>
      </c>
      <c r="P23" s="106">
        <f>IF(O23="","",SUM(N23:O23))</f>
        <v>49</v>
      </c>
      <c r="Q23" s="105">
        <f>IF(VLOOKUP($B23,'S 3 H BRUT'!$B$6:$J$88,8,FALSE)="","",(VLOOKUP($B23,'S 3 H BRUT'!$B$6:$J$88,8,FALSE)))</f>
        <v>12</v>
      </c>
      <c r="R23" s="105">
        <f>IF(VLOOKUP($B23,'S 3 H NET'!$B$6:$I$88,8,FALSE)="","",(VLOOKUP($B23,'S 3 H NET'!$B$6:$I$88,8,FALSE)))</f>
        <v>28</v>
      </c>
      <c r="S23" s="106">
        <f>IF(R23="","",SUM(Q23:R23))</f>
        <v>40</v>
      </c>
      <c r="T23" s="105" t="str">
        <f>IF(VLOOKUP($B23,'S 3 H BRUT'!$B$6:$J$88,9,FALSE)="","",(VLOOKUP($B23,'S 3 H BRUT'!$B$6:$J$88,9,FALSE)))</f>
        <v/>
      </c>
      <c r="U23" s="105" t="str">
        <f>IF(VLOOKUP($B23,'S 3 H NET'!$B$6:$J$88,9,FALSE)="","",(VLOOKUP($B23,'S 3 H NET'!$B$6:$J$88,9,FALSE)))</f>
        <v/>
      </c>
      <c r="V23" s="106" t="str">
        <f>IF(U23="","",SUM(T23:U23))</f>
        <v/>
      </c>
      <c r="W23" s="105" t="str">
        <f>IF(VLOOKUP($B23,'S 3 H BRUT'!$B$6:$M$88,10,FALSE)="","",(VLOOKUP($B23,'S 3 H BRUT'!$B$6:$M$88,10,FALSE)))</f>
        <v/>
      </c>
      <c r="X23" s="105" t="str">
        <f>IF(VLOOKUP($B23,'S 3 H NET'!$B$6:$K$88,10,FALSE)="","",(VLOOKUP($B23,'S 3 H NET'!$B$6:$K$88,10,FALSE)))</f>
        <v/>
      </c>
      <c r="Y23" s="106" t="str">
        <f>IF(X23="","",SUM(W23:X23))</f>
        <v/>
      </c>
      <c r="Z23" s="105">
        <f>IF(VLOOKUP($B23,'S 3 H BRUT'!$B$6:$L$88,11,FALSE)="","",(VLOOKUP($B23,'S 3 H BRUT'!$B$6:$L$88,11,FALSE)))</f>
        <v>10</v>
      </c>
      <c r="AA23" s="105">
        <f>IF(VLOOKUP($B23,'S 3 H NET'!$B$6:$L$88,11,FALSE)="","",(VLOOKUP($B23,'S 3 H NET'!$B$6:$L$88,11,FALSE)))</f>
        <v>27</v>
      </c>
      <c r="AB23" s="106">
        <f>IF(AA23="","",SUM(Z23:AA23))</f>
        <v>37</v>
      </c>
      <c r="AC23" s="105">
        <f>IF(VLOOKUP($B23,'S 3 H BRUT'!$B$6:$M$88,12,FALSE)="","",(VLOOKUP($B23,'S 3 H BRUT'!$B$6:$M$88,12,FALSE)))</f>
        <v>13</v>
      </c>
      <c r="AD23" s="105">
        <f>IF(VLOOKUP($B23,'S 3 H NET'!$B$6:$M$88,12,FALSE)="","",(VLOOKUP($B23,'S 3 H NET'!$B$6:$M$88,12,FALSE)))</f>
        <v>33</v>
      </c>
      <c r="AE23" s="106">
        <f>IF(AD23="","",SUM(AC23:AD23))</f>
        <v>46</v>
      </c>
      <c r="AF23" s="105" t="str">
        <f>IF(VLOOKUP($B23,'S 3 H BRUT'!$B$6:$N$88,13,FALSE)="","",(VLOOKUP($B23,'S 3 H BRUT'!$B$6:$N$88,13,FALSE)))</f>
        <v/>
      </c>
      <c r="AG23" s="105" t="str">
        <f>IF(VLOOKUP($B23,'S 3 H NET'!$B$6:$N$88,13,FALSE)="","",(VLOOKUP($B23,'S 3 H NET'!$B$6:$N$88,13,FALSE)))</f>
        <v/>
      </c>
      <c r="AH23" s="106" t="str">
        <f>IF(AG23="","",SUM(AF23:AG23))</f>
        <v/>
      </c>
      <c r="AI23" s="51">
        <f>SUM(G23,J23,M23,P23,S23,V23,Y23,AB23,AE23,AH23)</f>
        <v>254</v>
      </c>
      <c r="AJ23" s="17">
        <f>+COUNT(G23,J23,M23,P23,S23,V23,Y23,AB23,AE23,AH23)</f>
        <v>6</v>
      </c>
      <c r="AK23" s="17">
        <f>IF(AJ23&lt;6,0,+SMALL(($G23,$J23,$M23,$P23,$S23,$V23,$Y23,$AB23,$AE23,$AH23),1))</f>
        <v>36</v>
      </c>
      <c r="AL23" s="17">
        <f>IF(AJ23&lt;7,0,+SMALL(($G23,$J23,$M23,$P23,$S23,$V23,$Y23,$AB23,$AE23,$AH23),2))</f>
        <v>0</v>
      </c>
      <c r="AM23" s="17">
        <f>IF(AJ23&lt;8,0,+SMALL(($G23,$J23,$M23,$P23,$S23,$V23,$Y23,$AB23,$AE23,$AH23),3))</f>
        <v>0</v>
      </c>
      <c r="AN23" s="17">
        <f>IF(AJ23&lt;9,0,+SMALL(($G23,$J23,$M23,$P23,$S23,$V23,$Y23,$AB23,$AE23,$AH23),4))</f>
        <v>0</v>
      </c>
      <c r="AO23" s="17">
        <f>AI23-AK23-AL23-AM23-AN23</f>
        <v>218</v>
      </c>
      <c r="AP23" s="17">
        <f>RANK(AO23,$AO$6:$AO$88,0)</f>
        <v>18</v>
      </c>
    </row>
    <row r="24" spans="1:47" s="3" customFormat="1">
      <c r="B24" s="42" t="s">
        <v>52</v>
      </c>
      <c r="C24" s="43"/>
      <c r="D24" s="47" t="s">
        <v>33</v>
      </c>
      <c r="E24" s="105">
        <f>IF(VLOOKUP($B24,'S 3 H BRUT'!$B$6:$E$88,4,FALSE)="","",(VLOOKUP($B24,'S 3 H BRUT'!$B$6:$E$88,4,FALSE)))</f>
        <v>10</v>
      </c>
      <c r="F24" s="105">
        <f>IF(VLOOKUP($B24,'S 3 H NET'!$B$6:E$688,4,FALSE)="","",(VLOOKUP($B24,'S 3 H NET'!$B$6:$E$88,4,FALSE)))</f>
        <v>35</v>
      </c>
      <c r="G24" s="106">
        <f>IF(F24="","",SUM(E24:F24))</f>
        <v>45</v>
      </c>
      <c r="H24" s="105">
        <f>IF(VLOOKUP($B24,'S 3 H BRUT'!$B$6:$F$88,5,FALSE)="","",(VLOOKUP($B24,'S 3 H BRUT'!$B$6:$F$88,5,FALSE)))</f>
        <v>5</v>
      </c>
      <c r="I24" s="105">
        <f>IF(VLOOKUP($B24,'S 3 H NET'!$B$6:$F$88,5,FALSE)="","",(VLOOKUP($B24,'S 3 H NET'!$B$6:$F$88,5,FALSE)))</f>
        <v>24</v>
      </c>
      <c r="J24" s="106">
        <f>IF(I24="","",SUM(H24:I24))</f>
        <v>29</v>
      </c>
      <c r="K24" s="105">
        <f>IF(VLOOKUP($B24,'S 3 H BRUT'!$B$6:$G$88,6,FALSE)="","",(VLOOKUP($B24,'S 3 H BRUT'!$B$6:$G$88,6,FALSE)))</f>
        <v>9</v>
      </c>
      <c r="L24" s="105">
        <f>IF(VLOOKUP($B24,'S 3 H NET'!$B$6:$G$88,6,FALSE)="","",(VLOOKUP($B24,'S 3 H NET'!$B$6:$G$88,6,FALSE)))</f>
        <v>31</v>
      </c>
      <c r="M24" s="106">
        <f>IF(L24="","",SUM(K24:L24))</f>
        <v>40</v>
      </c>
      <c r="N24" s="105">
        <f>IF(VLOOKUP($B24,'S 3 H BRUT'!$B$6:$H$88,7,FALSE)="","",(VLOOKUP($B24,'S 3 H BRUT'!$B$6:$H$88,7,FALSE)))</f>
        <v>8</v>
      </c>
      <c r="O24" s="105">
        <f>IF(VLOOKUP($B24,'S 3 H NET'!$B$6:$H$88,7,FALSE)="","",(VLOOKUP($B24,'S 3 H NET'!$B$6:$H$88,7,FALSE)))</f>
        <v>29</v>
      </c>
      <c r="P24" s="106">
        <f>IF(O24="","",SUM(N24:O24))</f>
        <v>37</v>
      </c>
      <c r="Q24" s="105">
        <f>IF(VLOOKUP($B24,'S 3 H BRUT'!$B$6:$J$88,8,FALSE)="","",(VLOOKUP($B24,'S 3 H BRUT'!$B$6:$J$88,8,FALSE)))</f>
        <v>9</v>
      </c>
      <c r="R24" s="105">
        <f>IF(VLOOKUP($B24,'S 3 H NET'!$B$6:$I$88,8,FALSE)="","",(VLOOKUP($B24,'S 3 H NET'!$B$6:$I$88,8,FALSE)))</f>
        <v>31</v>
      </c>
      <c r="S24" s="106">
        <f>IF(R24="","",SUM(Q24:R24))</f>
        <v>40</v>
      </c>
      <c r="T24" s="105">
        <f>IF(VLOOKUP($B24,'S 3 H BRUT'!$B$6:$J$88,9,FALSE)="","",(VLOOKUP($B24,'S 3 H BRUT'!$B$6:$J$88,9,FALSE)))</f>
        <v>8</v>
      </c>
      <c r="U24" s="105">
        <f>IF(VLOOKUP($B24,'S 3 H NET'!$B$6:$J$88,9,FALSE)="","",(VLOOKUP($B24,'S 3 H NET'!$B$6:$J$88,9,FALSE)))</f>
        <v>33</v>
      </c>
      <c r="V24" s="106">
        <f>IF(U24="","",SUM(T24:U24))</f>
        <v>41</v>
      </c>
      <c r="W24" s="105">
        <f>IF(VLOOKUP($B24,'S 3 H BRUT'!$B$6:$M$88,10,FALSE)="","",(VLOOKUP($B24,'S 3 H BRUT'!$B$6:$M$88,10,FALSE)))</f>
        <v>7</v>
      </c>
      <c r="X24" s="105">
        <f>IF(VLOOKUP($B24,'S 3 H NET'!$B$6:$K$88,10,FALSE)="","",(VLOOKUP($B24,'S 3 H NET'!$B$6:$K$88,10,FALSE)))</f>
        <v>26</v>
      </c>
      <c r="Y24" s="106">
        <f>IF(X24="","",SUM(W24:X24))</f>
        <v>33</v>
      </c>
      <c r="Z24" s="105">
        <f>IF(VLOOKUP($B24,'S 3 H BRUT'!$B$6:$L$88,11,FALSE)="","",(VLOOKUP($B24,'S 3 H BRUT'!$B$6:$L$88,11,FALSE)))</f>
        <v>12</v>
      </c>
      <c r="AA24" s="105">
        <f>IF(VLOOKUP($B24,'S 3 H NET'!$B$6:$L$88,11,FALSE)="","",(VLOOKUP($B24,'S 3 H NET'!$B$6:$L$88,11,FALSE)))</f>
        <v>33</v>
      </c>
      <c r="AB24" s="106">
        <f>IF(AA24="","",SUM(Z24:AA24))</f>
        <v>45</v>
      </c>
      <c r="AC24" s="105">
        <f>IF(VLOOKUP($B24,'S 3 H BRUT'!$B$6:$M$88,12,FALSE)="","",(VLOOKUP($B24,'S 3 H BRUT'!$B$6:$M$88,12,FALSE)))</f>
        <v>13</v>
      </c>
      <c r="AD24" s="105">
        <f>IF(VLOOKUP($B24,'S 3 H NET'!$B$6:$M$88,12,FALSE)="","",(VLOOKUP($B24,'S 3 H NET'!$B$6:$M$88,12,FALSE)))</f>
        <v>32</v>
      </c>
      <c r="AE24" s="106">
        <f>IF(AD24="","",SUM(AC24:AD24))</f>
        <v>45</v>
      </c>
      <c r="AF24" s="105" t="str">
        <f>IF(VLOOKUP($B24,'S 3 H BRUT'!$B$6:$N$88,13,FALSE)="","",(VLOOKUP($B24,'S 3 H BRUT'!$B$6:$N$88,13,FALSE)))</f>
        <v/>
      </c>
      <c r="AG24" s="105" t="str">
        <f>IF(VLOOKUP($B24,'S 3 H NET'!$B$6:$N$88,13,FALSE)="","",(VLOOKUP($B24,'S 3 H NET'!$B$6:$N$88,13,FALSE)))</f>
        <v/>
      </c>
      <c r="AH24" s="106" t="str">
        <f>IF(AG24="","",SUM(AF24:AG24))</f>
        <v/>
      </c>
      <c r="AI24" s="51">
        <f>SUM(G24,J24,M24,P24,S24,V24,Y24,AB24,AE24,AH24)</f>
        <v>355</v>
      </c>
      <c r="AJ24" s="17">
        <f>+COUNT(G24,J24,M24,P24,S24,V24,Y24,AB24,AE24,AH24)</f>
        <v>9</v>
      </c>
      <c r="AK24" s="17">
        <f>IF(AJ24&lt;6,0,+SMALL(($G24,$J24,$M24,$P24,$S24,$V24,$Y24,$AB24,$AE24,$AH24),1))</f>
        <v>29</v>
      </c>
      <c r="AL24" s="17">
        <f>IF(AJ24&lt;7,0,+SMALL(($G24,$J24,$M24,$P24,$S24,$V24,$Y24,$AB24,$AE24,$AH24),2))</f>
        <v>33</v>
      </c>
      <c r="AM24" s="17">
        <f>IF(AJ24&lt;8,0,+SMALL(($G24,$J24,$M24,$P24,$S24,$V24,$Y24,$AB24,$AE24,$AH24),3))</f>
        <v>37</v>
      </c>
      <c r="AN24" s="17">
        <f>IF(AJ24&lt;9,0,+SMALL(($G24,$J24,$M24,$P24,$S24,$V24,$Y24,$AB24,$AE24,$AH24),4))</f>
        <v>40</v>
      </c>
      <c r="AO24" s="17">
        <f>AI24-AK24-AL24-AM24-AN24</f>
        <v>216</v>
      </c>
      <c r="AP24" s="17">
        <f>RANK(AO24,$AO$6:$AO$88,0)</f>
        <v>19</v>
      </c>
    </row>
    <row r="25" spans="1:47" s="3" customFormat="1">
      <c r="B25" s="89" t="s">
        <v>285</v>
      </c>
      <c r="C25" s="33"/>
      <c r="D25" s="82" t="s">
        <v>125</v>
      </c>
      <c r="E25" s="105">
        <f>IF(VLOOKUP($B25,'S 3 H BRUT'!$B$6:$E$88,4,FALSE)="","",(VLOOKUP($B25,'S 3 H BRUT'!$B$6:$E$88,4,FALSE)))</f>
        <v>6</v>
      </c>
      <c r="F25" s="105">
        <f>IF(VLOOKUP($B25,'S 3 H NET'!$B$6:E$688,4,FALSE)="","",(VLOOKUP($B25,'S 3 H NET'!$B$6:$E$88,4,FALSE)))</f>
        <v>29</v>
      </c>
      <c r="G25" s="106">
        <f>IF(F25="","",SUM(E25:F25))</f>
        <v>35</v>
      </c>
      <c r="H25" s="105">
        <f>IF(VLOOKUP($B25,'S 3 H BRUT'!$B$6:$F$88,5,FALSE)="","",(VLOOKUP($B25,'S 3 H BRUT'!$B$6:$F$88,5,FALSE)))</f>
        <v>6</v>
      </c>
      <c r="I25" s="105">
        <f>IF(VLOOKUP($B25,'S 3 H NET'!$B$6:$F$88,5,FALSE)="","",(VLOOKUP($B25,'S 3 H NET'!$B$6:$F$88,5,FALSE)))</f>
        <v>26</v>
      </c>
      <c r="J25" s="106">
        <f>IF(I25="","",SUM(H25:I25))</f>
        <v>32</v>
      </c>
      <c r="K25" s="105" t="str">
        <f>IF(VLOOKUP($B25,'S 3 H BRUT'!$B$6:$G$88,6,FALSE)="","",(VLOOKUP($B25,'S 3 H BRUT'!$B$6:$G$88,6,FALSE)))</f>
        <v/>
      </c>
      <c r="L25" s="105" t="str">
        <f>IF(VLOOKUP($B25,'S 3 H NET'!$B$6:$G$88,6,FALSE)="","",(VLOOKUP($B25,'S 3 H NET'!$B$6:$G$88,6,FALSE)))</f>
        <v/>
      </c>
      <c r="M25" s="106" t="str">
        <f>IF(L25="","",SUM(K25:L25))</f>
        <v/>
      </c>
      <c r="N25" s="105">
        <f>IF(VLOOKUP($B25,'S 3 H BRUT'!$B$6:$H$88,7,FALSE)="","",(VLOOKUP($B25,'S 3 H BRUT'!$B$6:$H$88,7,FALSE)))</f>
        <v>12</v>
      </c>
      <c r="O25" s="105">
        <f>IF(VLOOKUP($B25,'S 3 H NET'!$B$6:$H$88,7,FALSE)="","",(VLOOKUP($B25,'S 3 H NET'!$B$6:$H$88,7,FALSE)))</f>
        <v>34</v>
      </c>
      <c r="P25" s="106">
        <f>IF(O25="","",SUM(N25:O25))</f>
        <v>46</v>
      </c>
      <c r="Q25" s="105">
        <f>IF(VLOOKUP($B25,'S 3 H BRUT'!$B$6:$J$88,8,FALSE)="","",(VLOOKUP($B25,'S 3 H BRUT'!$B$6:$J$88,8,FALSE)))</f>
        <v>14</v>
      </c>
      <c r="R25" s="105">
        <f>IF(VLOOKUP($B25,'S 3 H NET'!$B$6:$I$88,8,FALSE)="","",(VLOOKUP($B25,'S 3 H NET'!$B$6:$I$88,8,FALSE)))</f>
        <v>37</v>
      </c>
      <c r="S25" s="106">
        <f>IF(R25="","",SUM(Q25:R25))</f>
        <v>51</v>
      </c>
      <c r="T25" s="105">
        <f>IF(VLOOKUP($B25,'S 3 H BRUT'!$B$6:$J$88,9,FALSE)="","",(VLOOKUP($B25,'S 3 H BRUT'!$B$6:$J$88,9,FALSE)))</f>
        <v>4</v>
      </c>
      <c r="U25" s="105">
        <f>IF(VLOOKUP($B25,'S 3 H NET'!$B$6:$J$88,9,FALSE)="","",(VLOOKUP($B25,'S 3 H NET'!$B$6:$J$88,9,FALSE)))</f>
        <v>13</v>
      </c>
      <c r="V25" s="106">
        <f>IF(U25="","",SUM(T25:U25))</f>
        <v>17</v>
      </c>
      <c r="W25" s="105">
        <f>IF(VLOOKUP($B25,'S 3 H BRUT'!$B$6:$M$88,10,FALSE)="","",(VLOOKUP($B25,'S 3 H BRUT'!$B$6:$M$88,10,FALSE)))</f>
        <v>8</v>
      </c>
      <c r="X25" s="105">
        <f>IF(VLOOKUP($B25,'S 3 H NET'!$B$6:$K$88,10,FALSE)="","",(VLOOKUP($B25,'S 3 H NET'!$B$6:$K$88,10,FALSE)))</f>
        <v>28</v>
      </c>
      <c r="Y25" s="106">
        <f>IF(X25="","",SUM(W25:X25))</f>
        <v>36</v>
      </c>
      <c r="Z25" s="105">
        <f>IF(VLOOKUP($B25,'S 3 H BRUT'!$B$6:$L$88,11,FALSE)="","",(VLOOKUP($B25,'S 3 H BRUT'!$B$6:$L$88,11,FALSE)))</f>
        <v>7</v>
      </c>
      <c r="AA25" s="105">
        <f>IF(VLOOKUP($B25,'S 3 H NET'!$B$6:$L$88,11,FALSE)="","",(VLOOKUP($B25,'S 3 H NET'!$B$6:$L$88,11,FALSE)))</f>
        <v>18</v>
      </c>
      <c r="AB25" s="106">
        <f>IF(AA25="","",SUM(Z25:AA25))</f>
        <v>25</v>
      </c>
      <c r="AC25" s="105">
        <f>IF(VLOOKUP($B25,'S 3 H BRUT'!$B$6:$M$88,12,FALSE)="","",(VLOOKUP($B25,'S 3 H BRUT'!$B$6:$M$88,12,FALSE)))</f>
        <v>14</v>
      </c>
      <c r="AD25" s="105">
        <f>IF(VLOOKUP($B25,'S 3 H NET'!$B$6:$M$88,12,FALSE)="","",(VLOOKUP($B25,'S 3 H NET'!$B$6:$M$88,12,FALSE)))</f>
        <v>34</v>
      </c>
      <c r="AE25" s="106">
        <f>IF(AD25="","",SUM(AC25:AD25))</f>
        <v>48</v>
      </c>
      <c r="AF25" s="105" t="str">
        <f>IF(VLOOKUP($B25,'S 3 H BRUT'!$B$6:$N$88,13,FALSE)="","",(VLOOKUP($B25,'S 3 H BRUT'!$B$6:$N$88,13,FALSE)))</f>
        <v/>
      </c>
      <c r="AG25" s="105" t="str">
        <f>IF(VLOOKUP($B25,'S 3 H NET'!$B$6:$N$88,13,FALSE)="","",(VLOOKUP($B25,'S 3 H NET'!$B$6:$N$88,13,FALSE)))</f>
        <v/>
      </c>
      <c r="AH25" s="106" t="str">
        <f>IF(AG25="","",SUM(AF25:AG25))</f>
        <v/>
      </c>
      <c r="AI25" s="51">
        <f>SUM(G25,J25,M25,P25,S25,V25,Y25,AB25,AE25,AH25)</f>
        <v>290</v>
      </c>
      <c r="AJ25" s="17">
        <f>+COUNT(G25,J25,M25,P25,S25,V25,Y25,AB25,AE25,AH25)</f>
        <v>8</v>
      </c>
      <c r="AK25" s="17">
        <f>IF(AJ25&lt;6,0,+SMALL(($G25,$J25,$M25,$P25,$S25,$V25,$Y25,$AB25,$AE25,$AH25),1))</f>
        <v>17</v>
      </c>
      <c r="AL25" s="17">
        <f>IF(AJ25&lt;7,0,+SMALL(($G25,$J25,$M25,$P25,$S25,$V25,$Y25,$AB25,$AE25,$AH25),2))</f>
        <v>25</v>
      </c>
      <c r="AM25" s="17">
        <f>IF(AJ25&lt;8,0,+SMALL(($G25,$J25,$M25,$P25,$S25,$V25,$Y25,$AB25,$AE25,$AH25),3))</f>
        <v>32</v>
      </c>
      <c r="AN25" s="17">
        <f>IF(AJ25&lt;9,0,+SMALL(($G25,$J25,$M25,$P25,$S25,$V25,$Y25,$AB25,$AE25,$AH25),4))</f>
        <v>0</v>
      </c>
      <c r="AO25" s="17">
        <f>AI25-AK25-AL25-AM25-AN25</f>
        <v>216</v>
      </c>
      <c r="AP25" s="17">
        <f>RANK(AO25,$AO$6:$AO$88,0)</f>
        <v>19</v>
      </c>
    </row>
    <row r="26" spans="1:47" s="3" customFormat="1">
      <c r="B26" s="89" t="s">
        <v>284</v>
      </c>
      <c r="C26" s="33"/>
      <c r="D26" s="41" t="s">
        <v>35</v>
      </c>
      <c r="E26" s="105">
        <f>IF(VLOOKUP($B26,'S 3 H BRUT'!$B$6:$E$88,4,FALSE)="","",(VLOOKUP($B26,'S 3 H BRUT'!$B$6:$E$88,4,FALSE)))</f>
        <v>9</v>
      </c>
      <c r="F26" s="105">
        <f>IF(VLOOKUP($B26,'S 3 H NET'!$B$6:E$688,4,FALSE)="","",(VLOOKUP($B26,'S 3 H NET'!$B$6:$E$88,4,FALSE)))</f>
        <v>27</v>
      </c>
      <c r="G26" s="106">
        <f>IF(F26="","",SUM(E26:F26))</f>
        <v>36</v>
      </c>
      <c r="H26" s="105" t="str">
        <f>IF(VLOOKUP($B26,'S 3 H BRUT'!$B$6:$F$88,5,FALSE)="","",(VLOOKUP($B26,'S 3 H BRUT'!$B$6:$F$88,5,FALSE)))</f>
        <v/>
      </c>
      <c r="I26" s="105" t="str">
        <f>IF(VLOOKUP($B26,'S 3 H NET'!$B$6:$F$88,5,FALSE)="","",(VLOOKUP($B26,'S 3 H NET'!$B$6:$F$88,5,FALSE)))</f>
        <v/>
      </c>
      <c r="J26" s="106" t="str">
        <f>IF(I26="","",SUM(H26:I26))</f>
        <v/>
      </c>
      <c r="K26" s="105">
        <f>IF(VLOOKUP($B26,'S 3 H BRUT'!$B$6:$G$88,6,FALSE)="","",(VLOOKUP($B26,'S 3 H BRUT'!$B$6:$G$88,6,FALSE)))</f>
        <v>12</v>
      </c>
      <c r="L26" s="105">
        <f>IF(VLOOKUP($B26,'S 3 H NET'!$B$6:$G$88,6,FALSE)="","",(VLOOKUP($B26,'S 3 H NET'!$B$6:$G$88,6,FALSE)))</f>
        <v>32</v>
      </c>
      <c r="M26" s="106">
        <f>IF(L26="","",SUM(K26:L26))</f>
        <v>44</v>
      </c>
      <c r="N26" s="105">
        <f>IF(VLOOKUP($B26,'S 3 H BRUT'!$B$6:$H$88,7,FALSE)="","",(VLOOKUP($B26,'S 3 H BRUT'!$B$6:$H$88,7,FALSE)))</f>
        <v>11</v>
      </c>
      <c r="O26" s="105">
        <f>IF(VLOOKUP($B26,'S 3 H NET'!$B$6:$H$88,7,FALSE)="","",(VLOOKUP($B26,'S 3 H NET'!$B$6:$H$88,7,FALSE)))</f>
        <v>32</v>
      </c>
      <c r="P26" s="106">
        <f>IF(O26="","",SUM(N26:O26))</f>
        <v>43</v>
      </c>
      <c r="Q26" s="105">
        <f>IF(VLOOKUP($B26,'S 3 H BRUT'!$B$6:$J$88,8,FALSE)="","",(VLOOKUP($B26,'S 3 H BRUT'!$B$6:$J$88,8,FALSE)))</f>
        <v>15</v>
      </c>
      <c r="R26" s="105">
        <f>IF(VLOOKUP($B26,'S 3 H NET'!$B$6:$I$88,8,FALSE)="","",(VLOOKUP($B26,'S 3 H NET'!$B$6:$I$88,8,FALSE)))</f>
        <v>37</v>
      </c>
      <c r="S26" s="106">
        <f>IF(R26="","",SUM(Q26:R26))</f>
        <v>52</v>
      </c>
      <c r="T26" s="105">
        <f>IF(VLOOKUP($B26,'S 3 H BRUT'!$B$6:$J$88,9,FALSE)="","",(VLOOKUP($B26,'S 3 H BRUT'!$B$6:$J$88,9,FALSE)))</f>
        <v>5</v>
      </c>
      <c r="U26" s="105">
        <f>IF(VLOOKUP($B26,'S 3 H NET'!$B$6:$J$88,9,FALSE)="","",(VLOOKUP($B26,'S 3 H NET'!$B$6:$J$88,9,FALSE)))</f>
        <v>25</v>
      </c>
      <c r="V26" s="106">
        <f>IF(U26="","",SUM(T26:U26))</f>
        <v>30</v>
      </c>
      <c r="W26" s="105">
        <f>IF(VLOOKUP($B26,'S 3 H BRUT'!$B$6:$M$88,10,FALSE)="","",(VLOOKUP($B26,'S 3 H BRUT'!$B$6:$M$88,10,FALSE)))</f>
        <v>10</v>
      </c>
      <c r="X26" s="105">
        <f>IF(VLOOKUP($B26,'S 3 H NET'!$B$6:$K$88,10,FALSE)="","",(VLOOKUP($B26,'S 3 H NET'!$B$6:$K$88,10,FALSE)))</f>
        <v>29</v>
      </c>
      <c r="Y26" s="106">
        <f>IF(X26="","",SUM(W26:X26))</f>
        <v>39</v>
      </c>
      <c r="Z26" s="105">
        <f>IF(VLOOKUP($B26,'S 3 H BRUT'!$B$6:$L$88,11,FALSE)="","",(VLOOKUP($B26,'S 3 H BRUT'!$B$6:$L$88,11,FALSE)))</f>
        <v>5</v>
      </c>
      <c r="AA26" s="105">
        <f>IF(VLOOKUP($B26,'S 3 H NET'!$B$6:$L$88,11,FALSE)="","",(VLOOKUP($B26,'S 3 H NET'!$B$6:$L$88,11,FALSE)))</f>
        <v>29</v>
      </c>
      <c r="AB26" s="106">
        <f>IF(AA26="","",SUM(Z26:AA26))</f>
        <v>34</v>
      </c>
      <c r="AC26" s="105" t="str">
        <f>IF(VLOOKUP($B26,'S 3 H BRUT'!$B$6:$M$88,12,FALSE)="","",(VLOOKUP($B26,'S 3 H BRUT'!$B$6:$M$88,12,FALSE)))</f>
        <v/>
      </c>
      <c r="AD26" s="105" t="str">
        <f>IF(VLOOKUP($B26,'S 3 H NET'!$B$6:$M$88,12,FALSE)="","",(VLOOKUP($B26,'S 3 H NET'!$B$6:$M$88,12,FALSE)))</f>
        <v/>
      </c>
      <c r="AE26" s="106" t="str">
        <f>IF(AD26="","",SUM(AC26:AD26))</f>
        <v/>
      </c>
      <c r="AF26" s="105" t="str">
        <f>IF(VLOOKUP($B26,'S 3 H BRUT'!$B$6:$N$88,13,FALSE)="","",(VLOOKUP($B26,'S 3 H BRUT'!$B$6:$N$88,13,FALSE)))</f>
        <v/>
      </c>
      <c r="AG26" s="105" t="str">
        <f>IF(VLOOKUP($B26,'S 3 H NET'!$B$6:$N$88,13,FALSE)="","",(VLOOKUP($B26,'S 3 H NET'!$B$6:$N$88,13,FALSE)))</f>
        <v/>
      </c>
      <c r="AH26" s="106" t="str">
        <f>IF(AG26="","",SUM(AF26:AG26))</f>
        <v/>
      </c>
      <c r="AI26" s="51">
        <f>SUM(G26,J26,M26,P26,S26,V26,Y26,AB26,AE26,AH26)</f>
        <v>278</v>
      </c>
      <c r="AJ26" s="17">
        <f>+COUNT(G26,J26,M26,P26,S26,V26,Y26,AB26,AE26,AH26)</f>
        <v>7</v>
      </c>
      <c r="AK26" s="17">
        <f>IF(AJ26&lt;6,0,+SMALL(($G26,$J26,$M26,$P26,$S26,$V26,$Y26,$AB26,$AE26,$AH26),1))</f>
        <v>30</v>
      </c>
      <c r="AL26" s="17">
        <f>IF(AJ26&lt;7,0,+SMALL(($G26,$J26,$M26,$P26,$S26,$V26,$Y26,$AB26,$AE26,$AH26),2))</f>
        <v>34</v>
      </c>
      <c r="AM26" s="17">
        <f>IF(AJ26&lt;8,0,+SMALL(($G26,$J26,$M26,$P26,$S26,$V26,$Y26,$AB26,$AE26,$AH26),3))</f>
        <v>0</v>
      </c>
      <c r="AN26" s="17">
        <f>IF(AJ26&lt;9,0,+SMALL(($G26,$J26,$M26,$P26,$S26,$V26,$Y26,$AB26,$AE26,$AH26),4))</f>
        <v>0</v>
      </c>
      <c r="AO26" s="17">
        <f>AI26-AK26-AL26-AM26-AN26</f>
        <v>214</v>
      </c>
      <c r="AP26" s="17">
        <f>RANK(AO26,$AO$6:$AO$88,0)</f>
        <v>21</v>
      </c>
    </row>
    <row r="27" spans="1:47" s="3" customFormat="1">
      <c r="B27" s="42" t="s">
        <v>54</v>
      </c>
      <c r="C27" s="43"/>
      <c r="D27" s="48" t="s">
        <v>35</v>
      </c>
      <c r="E27" s="105">
        <f>IF(VLOOKUP($B27,'S 3 H BRUT'!$B$6:$E$88,4,FALSE)="","",(VLOOKUP($B27,'S 3 H BRUT'!$B$6:$E$88,4,FALSE)))</f>
        <v>14</v>
      </c>
      <c r="F27" s="105">
        <f>IF(VLOOKUP($B27,'S 3 H NET'!$B$6:E$688,4,FALSE)="","",(VLOOKUP($B27,'S 3 H NET'!$B$6:$E$88,4,FALSE)))</f>
        <v>34</v>
      </c>
      <c r="G27" s="106">
        <f>IF(F27="","",SUM(E27:F27))</f>
        <v>48</v>
      </c>
      <c r="H27" s="105">
        <f>IF(VLOOKUP($B27,'S 3 H BRUT'!$B$6:$F$88,5,FALSE)="","",(VLOOKUP($B27,'S 3 H BRUT'!$B$6:$F$88,5,FALSE)))</f>
        <v>15</v>
      </c>
      <c r="I27" s="105">
        <f>IF(VLOOKUP($B27,'S 3 H NET'!$B$6:$F$88,5,FALSE)="","",(VLOOKUP($B27,'S 3 H NET'!$B$6:$F$88,5,FALSE)))</f>
        <v>36</v>
      </c>
      <c r="J27" s="106">
        <f>IF(I27="","",SUM(H27:I27))</f>
        <v>51</v>
      </c>
      <c r="K27" s="105" t="str">
        <f>IF(VLOOKUP($B27,'S 3 H BRUT'!$B$6:$G$88,6,FALSE)="","",(VLOOKUP($B27,'S 3 H BRUT'!$B$6:$G$88,6,FALSE)))</f>
        <v/>
      </c>
      <c r="L27" s="105" t="str">
        <f>IF(VLOOKUP($B27,'S 3 H NET'!$B$6:$G$88,6,FALSE)="","",(VLOOKUP($B27,'S 3 H NET'!$B$6:$G$88,6,FALSE)))</f>
        <v/>
      </c>
      <c r="M27" s="106" t="str">
        <f>IF(L27="","",SUM(K27:L27))</f>
        <v/>
      </c>
      <c r="N27" s="105" t="str">
        <f>IF(VLOOKUP($B27,'S 3 H BRUT'!$B$6:$H$88,7,FALSE)="","",(VLOOKUP($B27,'S 3 H BRUT'!$B$6:$H$88,7,FALSE)))</f>
        <v/>
      </c>
      <c r="O27" s="105" t="str">
        <f>IF(VLOOKUP($B27,'S 3 H NET'!$B$6:$H$88,7,FALSE)="","",(VLOOKUP($B27,'S 3 H NET'!$B$6:$H$88,7,FALSE)))</f>
        <v/>
      </c>
      <c r="P27" s="106" t="str">
        <f>IF(O27="","",SUM(N27:O27))</f>
        <v/>
      </c>
      <c r="Q27" s="105">
        <f>IF(VLOOKUP($B27,'S 3 H BRUT'!$B$6:$J$88,8,FALSE)="","",(VLOOKUP($B27,'S 3 H BRUT'!$B$6:$J$88,8,FALSE)))</f>
        <v>10</v>
      </c>
      <c r="R27" s="105">
        <f>IF(VLOOKUP($B27,'S 3 H NET'!$B$6:$I$88,8,FALSE)="","",(VLOOKUP($B27,'S 3 H NET'!$B$6:$I$88,8,FALSE)))</f>
        <v>28</v>
      </c>
      <c r="S27" s="106">
        <f>IF(R27="","",SUM(Q27:R27))</f>
        <v>38</v>
      </c>
      <c r="T27" s="105">
        <f>IF(VLOOKUP($B27,'S 3 H BRUT'!$B$6:$J$88,9,FALSE)="","",(VLOOKUP($B27,'S 3 H BRUT'!$B$6:$J$88,9,FALSE)))</f>
        <v>11</v>
      </c>
      <c r="U27" s="105">
        <f>IF(VLOOKUP($B27,'S 3 H NET'!$B$6:$J$88,9,FALSE)="","",(VLOOKUP($B27,'S 3 H NET'!$B$6:$J$88,9,FALSE)))</f>
        <v>26</v>
      </c>
      <c r="V27" s="106">
        <f>IF(U27="","",SUM(T27:U27))</f>
        <v>37</v>
      </c>
      <c r="W27" s="105" t="str">
        <f>IF(VLOOKUP($B27,'S 3 H BRUT'!$B$6:$M$88,10,FALSE)="","",(VLOOKUP($B27,'S 3 H BRUT'!$B$6:$M$88,10,FALSE)))</f>
        <v/>
      </c>
      <c r="X27" s="105" t="str">
        <f>IF(VLOOKUP($B27,'S 3 H NET'!$B$6:$K$88,10,FALSE)="","",(VLOOKUP($B27,'S 3 H NET'!$B$6:$K$88,10,FALSE)))</f>
        <v/>
      </c>
      <c r="Y27" s="106" t="str">
        <f>IF(X27="","",SUM(W27:X27))</f>
        <v/>
      </c>
      <c r="Z27" s="105">
        <f>IF(VLOOKUP($B27,'S 3 H BRUT'!$B$6:$L$88,11,FALSE)="","",(VLOOKUP($B27,'S 3 H BRUT'!$B$6:$L$88,11,FALSE)))</f>
        <v>10</v>
      </c>
      <c r="AA27" s="105">
        <f>IF(VLOOKUP($B27,'S 3 H NET'!$B$6:$L$88,11,FALSE)="","",(VLOOKUP($B27,'S 3 H NET'!$B$6:$L$88,11,FALSE)))</f>
        <v>26</v>
      </c>
      <c r="AB27" s="106">
        <f>IF(AA27="","",SUM(Z27:AA27))</f>
        <v>36</v>
      </c>
      <c r="AC27" s="105" t="str">
        <f>IF(VLOOKUP($B27,'S 3 H BRUT'!$B$6:$M$88,12,FALSE)="","",(VLOOKUP($B27,'S 3 H BRUT'!$B$6:$M$88,12,FALSE)))</f>
        <v/>
      </c>
      <c r="AD27" s="105" t="str">
        <f>IF(VLOOKUP($B27,'S 3 H NET'!$B$6:$M$88,12,FALSE)="","",(VLOOKUP($B27,'S 3 H NET'!$B$6:$M$88,12,FALSE)))</f>
        <v/>
      </c>
      <c r="AE27" s="106" t="str">
        <f>IF(AD27="","",SUM(AC27:AD27))</f>
        <v/>
      </c>
      <c r="AF27" s="105" t="str">
        <f>IF(VLOOKUP($B27,'S 3 H BRUT'!$B$6:$N$88,13,FALSE)="","",(VLOOKUP($B27,'S 3 H BRUT'!$B$6:$N$88,13,FALSE)))</f>
        <v/>
      </c>
      <c r="AG27" s="105" t="str">
        <f>IF(VLOOKUP($B27,'S 3 H NET'!$B$6:$N$88,13,FALSE)="","",(VLOOKUP($B27,'S 3 H NET'!$B$6:$N$88,13,FALSE)))</f>
        <v/>
      </c>
      <c r="AH27" s="106" t="str">
        <f>IF(AG27="","",SUM(AF27:AG27))</f>
        <v/>
      </c>
      <c r="AI27" s="51">
        <f>SUM(G27,J27,M27,P27,S27,V27,Y27,AB27,AE27,AH27)</f>
        <v>210</v>
      </c>
      <c r="AJ27" s="17">
        <f>+COUNT(G27,J27,M27,P27,S27,V27,Y27,AB27,AE27,AH27)</f>
        <v>5</v>
      </c>
      <c r="AK27" s="17">
        <f>IF(AJ27&lt;6,0,+SMALL(($G27,$J27,$M27,$P27,$S27,$V27,$Y27,$AB27,$AE27,$AH27),1))</f>
        <v>0</v>
      </c>
      <c r="AL27" s="17">
        <f>IF(AJ27&lt;7,0,+SMALL(($G27,$J27,$M27,$P27,$S27,$V27,$Y27,$AB27,$AE27,$AH27),2))</f>
        <v>0</v>
      </c>
      <c r="AM27" s="17">
        <f>IF(AJ27&lt;8,0,+SMALL(($G27,$J27,$M27,$P27,$S27,$V27,$Y27,$AB27,$AE27,$AH27),3))</f>
        <v>0</v>
      </c>
      <c r="AN27" s="17">
        <f>IF(AJ27&lt;9,0,+SMALL(($G27,$J27,$M27,$P27,$S27,$V27,$Y27,$AB27,$AE27,$AH27),4))</f>
        <v>0</v>
      </c>
      <c r="AO27" s="17">
        <f>AI27-AK27-AL27-AM27-AN27</f>
        <v>210</v>
      </c>
      <c r="AP27" s="17">
        <f>RANK(AO27,$AO$6:$AO$88,0)</f>
        <v>22</v>
      </c>
    </row>
    <row r="28" spans="1:47" s="11" customFormat="1">
      <c r="A28" s="3"/>
      <c r="B28" s="42" t="s">
        <v>341</v>
      </c>
      <c r="C28" s="33"/>
      <c r="D28" s="158" t="s">
        <v>334</v>
      </c>
      <c r="E28" s="105">
        <f>IF(VLOOKUP($B28,'S 3 H BRUT'!$B$6:$E$88,4,FALSE)="","",(VLOOKUP($B28,'S 3 H BRUT'!$B$6:$E$88,4,FALSE)))</f>
        <v>8</v>
      </c>
      <c r="F28" s="105">
        <f>IF(VLOOKUP($B28,'S 3 H NET'!$B$6:E$688,4,FALSE)="","",(VLOOKUP($B28,'S 3 H NET'!$B$6:$E$88,4,FALSE)))</f>
        <v>23</v>
      </c>
      <c r="G28" s="106">
        <f>IF(F28="","",SUM(E28:F28))</f>
        <v>31</v>
      </c>
      <c r="H28" s="160">
        <f>IF(VLOOKUP($B28,'S 3 H BRUT'!$B$6:$F$88,5,FALSE)="","",(VLOOKUP($B28,'S 3 H BRUT'!$B$6:$F$88,5,FALSE)))</f>
        <v>10</v>
      </c>
      <c r="I28" s="160">
        <f>IF(VLOOKUP($B28,'S 3 H NET'!$B$6:$F$88,5,FALSE)="","",(VLOOKUP($B28,'S 3 H NET'!$B$6:$F$88,5,FALSE)))</f>
        <v>27</v>
      </c>
      <c r="J28" s="161">
        <f>IF(I28="","",SUM(H28:I28))</f>
        <v>37</v>
      </c>
      <c r="K28" s="105">
        <f>IF(VLOOKUP($B28,'S 3 H BRUT'!$B$6:$G$88,6,FALSE)="","",(VLOOKUP($B28,'S 3 H BRUT'!$B$6:$G$88,6,FALSE)))</f>
        <v>11</v>
      </c>
      <c r="L28" s="105">
        <f>IF(VLOOKUP($B28,'S 3 H NET'!$B$6:$G$88,6,FALSE)="","",(VLOOKUP($B28,'S 3 H NET'!$B$6:$G$88,6,FALSE)))</f>
        <v>30</v>
      </c>
      <c r="M28" s="106">
        <f>IF(L28="","",SUM(K28:L28))</f>
        <v>41</v>
      </c>
      <c r="N28" s="105">
        <f>IF(VLOOKUP($B28,'S 3 H BRUT'!$B$6:$H$88,7,FALSE)="","",(VLOOKUP($B28,'S 3 H BRUT'!$B$6:$H$88,7,FALSE)))</f>
        <v>12</v>
      </c>
      <c r="O28" s="105">
        <f>IF(VLOOKUP($B28,'S 3 H NET'!$B$6:$H$88,7,FALSE)="","",(VLOOKUP($B28,'S 3 H NET'!$B$6:$H$88,7,FALSE)))</f>
        <v>32</v>
      </c>
      <c r="P28" s="106">
        <f>IF(O28="","",SUM(N28:O28))</f>
        <v>44</v>
      </c>
      <c r="Q28" s="105">
        <f>IF(VLOOKUP($B28,'S 3 H BRUT'!$B$6:$J$88,8,FALSE)="","",(VLOOKUP($B28,'S 3 H BRUT'!$B$6:$J$88,8,FALSE)))</f>
        <v>11</v>
      </c>
      <c r="R28" s="105">
        <f>IF(VLOOKUP($B28,'S 3 H NET'!$B$6:$I$88,8,FALSE)="","",(VLOOKUP($B28,'S 3 H NET'!$B$6:$I$88,8,FALSE)))</f>
        <v>32</v>
      </c>
      <c r="S28" s="106">
        <f>IF(R28="","",SUM(Q28:R28))</f>
        <v>43</v>
      </c>
      <c r="T28" s="105">
        <f>IF(VLOOKUP($B28,'S 3 H BRUT'!$B$6:$J$88,9,FALSE)="","",(VLOOKUP($B28,'S 3 H BRUT'!$B$6:$J$88,9,FALSE)))</f>
        <v>9</v>
      </c>
      <c r="U28" s="105">
        <f>IF(VLOOKUP($B28,'S 3 H NET'!$B$6:$J$88,9,FALSE)="","",(VLOOKUP($B28,'S 3 H NET'!$B$6:$J$88,9,FALSE)))</f>
        <v>29</v>
      </c>
      <c r="V28" s="106">
        <f>IF(U28="","",SUM(T28:U28))</f>
        <v>38</v>
      </c>
      <c r="W28" s="105">
        <f>IF(VLOOKUP($B28,'S 3 H BRUT'!$B$6:$M$88,10,FALSE)="","",(VLOOKUP($B28,'S 3 H BRUT'!$B$6:$M$88,10,FALSE)))</f>
        <v>13</v>
      </c>
      <c r="X28" s="105">
        <f>IF(VLOOKUP($B28,'S 3 H NET'!$B$6:$K$88,10,FALSE)="","",(VLOOKUP($B28,'S 3 H NET'!$B$6:$K$88,10,FALSE)))</f>
        <v>31</v>
      </c>
      <c r="Y28" s="106">
        <f>IF(X28="","",SUM(W28:X28))</f>
        <v>44</v>
      </c>
      <c r="Z28" s="105">
        <f>IF(VLOOKUP($B28,'S 3 H BRUT'!$B$6:$L$88,11,FALSE)="","",(VLOOKUP($B28,'S 3 H BRUT'!$B$6:$L$88,11,FALSE)))</f>
        <v>7</v>
      </c>
      <c r="AA28" s="105">
        <f>IF(VLOOKUP($B28,'S 3 H NET'!$B$6:$L$88,11,FALSE)="","",(VLOOKUP($B28,'S 3 H NET'!$B$6:$L$88,11,FALSE)))</f>
        <v>21</v>
      </c>
      <c r="AB28" s="106">
        <f>IF(AA28="","",SUM(Z28:AA28))</f>
        <v>28</v>
      </c>
      <c r="AC28" s="105">
        <f>IF(VLOOKUP($B28,'S 3 H BRUT'!$B$6:$M$88,12,FALSE)="","",(VLOOKUP($B28,'S 3 H BRUT'!$B$6:$M$88,12,FALSE)))</f>
        <v>12</v>
      </c>
      <c r="AD28" s="105">
        <f>IF(VLOOKUP($B28,'S 3 H NET'!$B$6:$M$88,12,FALSE)="","",(VLOOKUP($B28,'S 3 H NET'!$B$6:$M$88,12,FALSE)))</f>
        <v>25</v>
      </c>
      <c r="AE28" s="106">
        <f>IF(AD28="","",SUM(AC28:AD28))</f>
        <v>37</v>
      </c>
      <c r="AF28" s="105" t="str">
        <f>IF(VLOOKUP($B28,'S 3 H BRUT'!$B$6:$N$88,13,FALSE)="","",(VLOOKUP($B28,'S 3 H BRUT'!$B$6:$N$88,13,FALSE)))</f>
        <v/>
      </c>
      <c r="AG28" s="105" t="str">
        <f>IF(VLOOKUP($B28,'S 3 H NET'!$B$6:$N$88,13,FALSE)="","",(VLOOKUP($B28,'S 3 H NET'!$B$6:$N$88,13,FALSE)))</f>
        <v/>
      </c>
      <c r="AH28" s="106" t="str">
        <f>IF(AG28="","",SUM(AF28:AG28))</f>
        <v/>
      </c>
      <c r="AI28" s="51">
        <f>SUM(G28,J28,M28,P28,S28,V28,Y28,AB28,AE28,AH28)</f>
        <v>343</v>
      </c>
      <c r="AJ28" s="17">
        <f>+COUNT(G28,J28,M28,P28,S28,V28,Y28,AB28,AE28,AH28)</f>
        <v>9</v>
      </c>
      <c r="AK28" s="17">
        <f>IF(AJ28&lt;6,0,+SMALL(($G28,$J28,$M28,$P28,$S28,$V28,$Y28,$AB28,$AE28,$AH28),1))</f>
        <v>28</v>
      </c>
      <c r="AL28" s="17">
        <f>IF(AJ28&lt;7,0,+SMALL(($G28,$J28,$M28,$P28,$S28,$V28,$Y28,$AB28,$AE28,$AH28),2))</f>
        <v>31</v>
      </c>
      <c r="AM28" s="17">
        <f>IF(AJ28&lt;8,0,+SMALL(($G28,$J28,$M28,$P28,$S28,$V28,$Y28,$AB28,$AE28,$AH28),3))</f>
        <v>37</v>
      </c>
      <c r="AN28" s="17">
        <f>IF(AJ28&lt;9,0,+SMALL(($G28,$J28,$M28,$P28,$S28,$V28,$Y28,$AB28,$AE28,$AH28),4))</f>
        <v>37</v>
      </c>
      <c r="AO28" s="17">
        <f>AI28-AK28-AL28-AM28-AN28</f>
        <v>210</v>
      </c>
      <c r="AP28" s="17">
        <f>RANK(AO28,$AO$6:$AO$88,0)</f>
        <v>22</v>
      </c>
      <c r="AR28" s="19"/>
      <c r="AS28" s="19"/>
      <c r="AT28" s="19"/>
      <c r="AU28" s="13"/>
    </row>
    <row r="29" spans="1:47" s="11" customFormat="1">
      <c r="A29" s="3"/>
      <c r="B29" s="42" t="s">
        <v>51</v>
      </c>
      <c r="C29" s="33"/>
      <c r="D29" s="40" t="s">
        <v>18</v>
      </c>
      <c r="E29" s="105">
        <f>IF(VLOOKUP($B29,'S 3 H BRUT'!$B$6:$E$88,4,FALSE)="","",(VLOOKUP($B29,'S 3 H BRUT'!$B$6:$E$88,4,FALSE)))</f>
        <v>11</v>
      </c>
      <c r="F29" s="105">
        <f>IF(VLOOKUP($B29,'S 3 H NET'!$B$6:E$688,4,FALSE)="","",(VLOOKUP($B29,'S 3 H NET'!$B$6:$E$88,4,FALSE)))</f>
        <v>35</v>
      </c>
      <c r="G29" s="106">
        <f>IF(F29="","",SUM(E29:F29))</f>
        <v>46</v>
      </c>
      <c r="H29" s="105" t="str">
        <f>IF(VLOOKUP($B29,'S 3 H BRUT'!$B$6:$F$88,5,FALSE)="","",(VLOOKUP($B29,'S 3 H BRUT'!$B$6:$F$88,5,FALSE)))</f>
        <v/>
      </c>
      <c r="I29" s="105" t="str">
        <f>IF(VLOOKUP($B29,'S 3 H NET'!$B$6:$F$88,5,FALSE)="","",(VLOOKUP($B29,'S 3 H NET'!$B$6:$F$88,5,FALSE)))</f>
        <v/>
      </c>
      <c r="J29" s="106" t="str">
        <f>IF(I29="","",SUM(H29:I29))</f>
        <v/>
      </c>
      <c r="K29" s="105">
        <f>IF(VLOOKUP($B29,'S 3 H BRUT'!$B$6:$G$88,6,FALSE)="","",(VLOOKUP($B29,'S 3 H BRUT'!$B$6:$G$88,6,FALSE)))</f>
        <v>9</v>
      </c>
      <c r="L29" s="105">
        <f>IF(VLOOKUP($B29,'S 3 H NET'!$B$6:$G$88,6,FALSE)="","",(VLOOKUP($B29,'S 3 H NET'!$B$6:$G$88,6,FALSE)))</f>
        <v>27</v>
      </c>
      <c r="M29" s="106">
        <f>IF(L29="","",SUM(K29:L29))</f>
        <v>36</v>
      </c>
      <c r="N29" s="105">
        <f>IF(VLOOKUP($B29,'S 3 H BRUT'!$B$6:$H$88,7,FALSE)="","",(VLOOKUP($B29,'S 3 H BRUT'!$B$6:$H$88,7,FALSE)))</f>
        <v>6</v>
      </c>
      <c r="O29" s="105">
        <f>IF(VLOOKUP($B29,'S 3 H NET'!$B$6:$H$88,7,FALSE)="","",(VLOOKUP($B29,'S 3 H NET'!$B$6:$H$88,7,FALSE)))</f>
        <v>29</v>
      </c>
      <c r="P29" s="106">
        <f>IF(O29="","",SUM(N29:O29))</f>
        <v>35</v>
      </c>
      <c r="Q29" s="105">
        <f>IF(VLOOKUP($B29,'S 3 H BRUT'!$B$6:$J$88,8,FALSE)="","",(VLOOKUP($B29,'S 3 H BRUT'!$B$6:$J$88,8,FALSE)))</f>
        <v>11</v>
      </c>
      <c r="R29" s="105">
        <f>IF(VLOOKUP($B29,'S 3 H NET'!$B$6:$I$88,8,FALSE)="","",(VLOOKUP($B29,'S 3 H NET'!$B$6:$I$88,8,FALSE)))</f>
        <v>33</v>
      </c>
      <c r="S29" s="106">
        <f>IF(R29="","",SUM(Q29:R29))</f>
        <v>44</v>
      </c>
      <c r="T29" s="105">
        <f>IF(VLOOKUP($B29,'S 3 H BRUT'!$B$6:$J$88,9,FALSE)="","",(VLOOKUP($B29,'S 3 H BRUT'!$B$6:$J$88,9,FALSE)))</f>
        <v>0</v>
      </c>
      <c r="U29" s="105">
        <f>IF(VLOOKUP($B29,'S 3 H NET'!$B$6:$J$88,9,FALSE)="","",(VLOOKUP($B29,'S 3 H NET'!$B$6:$J$88,9,FALSE)))</f>
        <v>0</v>
      </c>
      <c r="V29" s="106">
        <f>IF(U29="","",SUM(T29:U29))</f>
        <v>0</v>
      </c>
      <c r="W29" s="105">
        <f>IF(VLOOKUP($B29,'S 3 H BRUT'!$B$6:$M$88,10,FALSE)="","",(VLOOKUP($B29,'S 3 H BRUT'!$B$6:$M$88,10,FALSE)))</f>
        <v>11</v>
      </c>
      <c r="X29" s="105">
        <f>IF(VLOOKUP($B29,'S 3 H NET'!$B$6:$K$88,10,FALSE)="","",(VLOOKUP($B29,'S 3 H NET'!$B$6:$K$88,10,FALSE)))</f>
        <v>33</v>
      </c>
      <c r="Y29" s="106">
        <f>IF(X29="","",SUM(W29:X29))</f>
        <v>44</v>
      </c>
      <c r="Z29" s="105" t="str">
        <f>IF(VLOOKUP($B29,'S 3 H BRUT'!$B$6:$L$88,11,FALSE)="","",(VLOOKUP($B29,'S 3 H BRUT'!$B$6:$L$88,11,FALSE)))</f>
        <v/>
      </c>
      <c r="AA29" s="105" t="str">
        <f>IF(VLOOKUP($B29,'S 3 H NET'!$B$6:$L$88,11,FALSE)="","",(VLOOKUP($B29,'S 3 H NET'!$B$6:$L$88,11,FALSE)))</f>
        <v/>
      </c>
      <c r="AB29" s="106" t="str">
        <f>IF(AA29="","",SUM(Z29:AA29))</f>
        <v/>
      </c>
      <c r="AC29" s="105">
        <f>IF(VLOOKUP($B29,'S 3 H BRUT'!$B$6:$M$88,12,FALSE)="","",(VLOOKUP($B29,'S 3 H BRUT'!$B$6:$M$88,12,FALSE)))</f>
        <v>9</v>
      </c>
      <c r="AD29" s="105">
        <f>IF(VLOOKUP($B29,'S 3 H NET'!$B$6:$M$88,12,FALSE)="","",(VLOOKUP($B29,'S 3 H NET'!$B$6:$M$88,12,FALSE)))</f>
        <v>29</v>
      </c>
      <c r="AE29" s="106">
        <f>IF(AD29="","",SUM(AC29:AD29))</f>
        <v>38</v>
      </c>
      <c r="AF29" s="105" t="str">
        <f>IF(VLOOKUP($B29,'S 3 H BRUT'!$B$6:$N$88,13,FALSE)="","",(VLOOKUP($B29,'S 3 H BRUT'!$B$6:$N$88,13,FALSE)))</f>
        <v/>
      </c>
      <c r="AG29" s="105" t="str">
        <f>IF(VLOOKUP($B29,'S 3 H NET'!$B$6:$N$88,13,FALSE)="","",(VLOOKUP($B29,'S 3 H NET'!$B$6:$N$88,13,FALSE)))</f>
        <v/>
      </c>
      <c r="AH29" s="106" t="str">
        <f>IF(AG29="","",SUM(AF29:AG29))</f>
        <v/>
      </c>
      <c r="AI29" s="51">
        <f>SUM(G29,J29,M29,P29,S29,V29,Y29,AB29,AE29,AH29)</f>
        <v>243</v>
      </c>
      <c r="AJ29" s="17">
        <f>+COUNT(G29,J29,M29,P29,S29,V29,Y29,AB29,AE29,AH29)</f>
        <v>7</v>
      </c>
      <c r="AK29" s="17">
        <f>IF(AJ29&lt;6,0,+SMALL(($G29,$J29,$M29,$P29,$S29,$V29,$Y29,$AB29,$AE29,$AH29),1))</f>
        <v>0</v>
      </c>
      <c r="AL29" s="17">
        <f>IF(AJ29&lt;7,0,+SMALL(($G29,$J29,$M29,$P29,$S29,$V29,$Y29,$AB29,$AE29,$AH29),2))</f>
        <v>35</v>
      </c>
      <c r="AM29" s="17">
        <f>IF(AJ29&lt;8,0,+SMALL(($G29,$J29,$M29,$P29,$S29,$V29,$Y29,$AB29,$AE29,$AH29),3))</f>
        <v>0</v>
      </c>
      <c r="AN29" s="17">
        <f>IF(AJ29&lt;9,0,+SMALL(($G29,$J29,$M29,$P29,$S29,$V29,$Y29,$AB29,$AE29,$AH29),4))</f>
        <v>0</v>
      </c>
      <c r="AO29" s="17">
        <f>AI29-AK29-AL29-AM29-AN29</f>
        <v>208</v>
      </c>
      <c r="AP29" s="17">
        <f>RANK(AO29,$AO$6:$AO$88,0)</f>
        <v>24</v>
      </c>
      <c r="AR29" s="19"/>
      <c r="AS29" s="19"/>
      <c r="AT29" s="19"/>
      <c r="AU29" s="13"/>
    </row>
    <row r="30" spans="1:47" s="11" customFormat="1">
      <c r="A30" s="3"/>
      <c r="B30" s="42" t="s">
        <v>337</v>
      </c>
      <c r="C30" s="33"/>
      <c r="D30" s="158" t="s">
        <v>334</v>
      </c>
      <c r="E30" s="105" t="str">
        <f>IF(VLOOKUP($B30,'S 3 H BRUT'!$B$6:$E$88,4,FALSE)="","",(VLOOKUP($B30,'S 3 H BRUT'!$B$6:$E$88,4,FALSE)))</f>
        <v/>
      </c>
      <c r="F30" s="105" t="str">
        <f>IF(VLOOKUP($B30,'S 3 H NET'!$B$6:E$688,4,FALSE)="","",(VLOOKUP($B30,'S 3 H NET'!$B$6:$E$88,4,FALSE)))</f>
        <v/>
      </c>
      <c r="G30" s="106" t="str">
        <f>IF(F30="","",SUM(E30:F30))</f>
        <v/>
      </c>
      <c r="H30" s="160">
        <f>IF(VLOOKUP($B30,'S 3 H BRUT'!$B$6:$F$88,5,FALSE)="","",(VLOOKUP($B30,'S 3 H BRUT'!$B$6:$F$88,5,FALSE)))</f>
        <v>13</v>
      </c>
      <c r="I30" s="160">
        <f>IF(VLOOKUP($B30,'S 3 H NET'!$B$6:$F$88,5,FALSE)="","",(VLOOKUP($B30,'S 3 H NET'!$B$6:$F$88,5,FALSE)))</f>
        <v>22</v>
      </c>
      <c r="J30" s="161">
        <f>IF(I30="","",SUM(H30:I30))</f>
        <v>35</v>
      </c>
      <c r="K30" s="105">
        <f>IF(VLOOKUP($B30,'S 3 H BRUT'!$B$6:$G$88,6,FALSE)="","",(VLOOKUP($B30,'S 3 H BRUT'!$B$6:$G$88,6,FALSE)))</f>
        <v>21</v>
      </c>
      <c r="L30" s="105">
        <f>IF(VLOOKUP($B30,'S 3 H NET'!$B$6:$G$88,6,FALSE)="","",(VLOOKUP($B30,'S 3 H NET'!$B$6:$G$88,6,FALSE)))</f>
        <v>30</v>
      </c>
      <c r="M30" s="106">
        <f>IF(L30="","",SUM(K30:L30))</f>
        <v>51</v>
      </c>
      <c r="N30" s="105" t="str">
        <f>IF(VLOOKUP($B30,'S 3 H BRUT'!$B$6:$H$88,7,FALSE)="","",(VLOOKUP($B30,'S 3 H BRUT'!$B$6:$H$88,7,FALSE)))</f>
        <v/>
      </c>
      <c r="O30" s="105" t="str">
        <f>IF(VLOOKUP($B30,'S 3 H NET'!$B$6:$H$88,7,FALSE)="","",(VLOOKUP($B30,'S 3 H NET'!$B$6:$H$88,7,FALSE)))</f>
        <v/>
      </c>
      <c r="P30" s="106" t="str">
        <f>IF(O30="","",SUM(N30:O30))</f>
        <v/>
      </c>
      <c r="Q30" s="105" t="str">
        <f>IF(VLOOKUP($B30,'S 3 H BRUT'!$B$6:$J$88,8,FALSE)="","",(VLOOKUP($B30,'S 3 H BRUT'!$B$6:$J$88,8,FALSE)))</f>
        <v/>
      </c>
      <c r="R30" s="105" t="str">
        <f>IF(VLOOKUP($B30,'S 3 H NET'!$B$6:$I$88,8,FALSE)="","",(VLOOKUP($B30,'S 3 H NET'!$B$6:$I$88,8,FALSE)))</f>
        <v/>
      </c>
      <c r="S30" s="106" t="str">
        <f>IF(R30="","",SUM(Q30:R30))</f>
        <v/>
      </c>
      <c r="T30" s="105">
        <f>IF(VLOOKUP($B30,'S 3 H BRUT'!$B$6:$J$88,9,FALSE)="","",(VLOOKUP($B30,'S 3 H BRUT'!$B$6:$J$88,9,FALSE)))</f>
        <v>13</v>
      </c>
      <c r="U30" s="105">
        <f>IF(VLOOKUP($B30,'S 3 H NET'!$B$6:$J$88,9,FALSE)="","",(VLOOKUP($B30,'S 3 H NET'!$B$6:$J$88,9,FALSE)))</f>
        <v>20</v>
      </c>
      <c r="V30" s="106">
        <f>IF(U30="","",SUM(T30:U30))</f>
        <v>33</v>
      </c>
      <c r="W30" s="105">
        <f>IF(VLOOKUP($B30,'S 3 H BRUT'!$B$6:$M$88,10,FALSE)="","",(VLOOKUP($B30,'S 3 H BRUT'!$B$6:$M$88,10,FALSE)))</f>
        <v>19</v>
      </c>
      <c r="X30" s="105">
        <f>IF(VLOOKUP($B30,'S 3 H NET'!$B$6:$K$88,10,FALSE)="","",(VLOOKUP($B30,'S 3 H NET'!$B$6:$K$88,10,FALSE)))</f>
        <v>28</v>
      </c>
      <c r="Y30" s="106">
        <f>IF(X30="","",SUM(W30:X30))</f>
        <v>47</v>
      </c>
      <c r="Z30" s="105">
        <f>IF(VLOOKUP($B30,'S 3 H BRUT'!$B$6:$L$88,11,FALSE)="","",(VLOOKUP($B30,'S 3 H BRUT'!$B$6:$L$88,11,FALSE)))</f>
        <v>10</v>
      </c>
      <c r="AA30" s="105">
        <f>IF(VLOOKUP($B30,'S 3 H NET'!$B$6:$L$88,11,FALSE)="","",(VLOOKUP($B30,'S 3 H NET'!$B$6:$L$88,11,FALSE)))</f>
        <v>18</v>
      </c>
      <c r="AB30" s="106">
        <f>IF(AA30="","",SUM(Z30:AA30))</f>
        <v>28</v>
      </c>
      <c r="AC30" s="105">
        <f>IF(VLOOKUP($B30,'S 3 H BRUT'!$B$6:$M$88,12,FALSE)="","",(VLOOKUP($B30,'S 3 H BRUT'!$B$6:$M$88,12,FALSE)))</f>
        <v>15</v>
      </c>
      <c r="AD30" s="105">
        <f>IF(VLOOKUP($B30,'S 3 H NET'!$B$6:$M$88,12,FALSE)="","",(VLOOKUP($B30,'S 3 H NET'!$B$6:$M$88,12,FALSE)))</f>
        <v>22</v>
      </c>
      <c r="AE30" s="106">
        <f>IF(AD30="","",SUM(AC30:AD30))</f>
        <v>37</v>
      </c>
      <c r="AF30" s="105" t="str">
        <f>IF(VLOOKUP($B30,'S 3 H BRUT'!$B$6:$N$88,13,FALSE)="","",(VLOOKUP($B30,'S 3 H BRUT'!$B$6:$N$88,13,FALSE)))</f>
        <v/>
      </c>
      <c r="AG30" s="105" t="str">
        <f>IF(VLOOKUP($B30,'S 3 H NET'!$B$6:$N$88,13,FALSE)="","",(VLOOKUP($B30,'S 3 H NET'!$B$6:$N$88,13,FALSE)))</f>
        <v/>
      </c>
      <c r="AH30" s="106" t="str">
        <f>IF(AG30="","",SUM(AF30:AG30))</f>
        <v/>
      </c>
      <c r="AI30" s="51">
        <f>SUM(G30,J30,M30,P30,S30,V30,Y30,AB30,AE30,AH30)</f>
        <v>231</v>
      </c>
      <c r="AJ30" s="17">
        <f>+COUNT(G30,J30,M30,P30,S30,V30,Y30,AB30,AE30,AH30)</f>
        <v>6</v>
      </c>
      <c r="AK30" s="17">
        <f>IF(AJ30&lt;6,0,+SMALL(($G30,$J30,$M30,$P30,$S30,$V30,$Y30,$AB30,$AE30,$AH30),1))</f>
        <v>28</v>
      </c>
      <c r="AL30" s="17">
        <f>IF(AJ30&lt;7,0,+SMALL(($G30,$J30,$M30,$P30,$S30,$V30,$Y30,$AB30,$AE30,$AH30),2))</f>
        <v>0</v>
      </c>
      <c r="AM30" s="17">
        <f>IF(AJ30&lt;8,0,+SMALL(($G30,$J30,$M30,$P30,$S30,$V30,$Y30,$AB30,$AE30,$AH30),3))</f>
        <v>0</v>
      </c>
      <c r="AN30" s="17">
        <f>IF(AJ30&lt;9,0,+SMALL(($G30,$J30,$M30,$P30,$S30,$V30,$Y30,$AB30,$AE30,$AH30),4))</f>
        <v>0</v>
      </c>
      <c r="AO30" s="17">
        <f>AI30-AK30-AL30-AM30-AN30</f>
        <v>203</v>
      </c>
      <c r="AP30" s="17">
        <f>RANK(AO30,$AO$6:$AO$88,0)</f>
        <v>25</v>
      </c>
      <c r="AR30" s="19"/>
      <c r="AS30" s="19"/>
      <c r="AT30" s="19"/>
      <c r="AU30" s="13"/>
    </row>
    <row r="31" spans="1:47">
      <c r="B31" s="42" t="s">
        <v>21</v>
      </c>
      <c r="C31" s="43"/>
      <c r="D31" s="61" t="s">
        <v>81</v>
      </c>
      <c r="E31" s="105" t="str">
        <f>IF(VLOOKUP($B31,'S 3 H BRUT'!$B$6:$E$88,4,FALSE)="","",(VLOOKUP($B31,'S 3 H BRUT'!$B$6:$E$88,4,FALSE)))</f>
        <v/>
      </c>
      <c r="F31" s="105" t="str">
        <f>IF(VLOOKUP($B31,'S 3 H NET'!$B$6:E$688,4,FALSE)="","",(VLOOKUP($B31,'S 3 H NET'!$B$6:$E$88,4,FALSE)))</f>
        <v/>
      </c>
      <c r="G31" s="106" t="str">
        <f>IF(F31="","",SUM(E31:F31))</f>
        <v/>
      </c>
      <c r="H31" s="105" t="str">
        <f>IF(VLOOKUP($B31,'S 3 H BRUT'!$B$6:$F$88,5,FALSE)="","",(VLOOKUP($B31,'S 3 H BRUT'!$B$6:$F$88,5,FALSE)))</f>
        <v/>
      </c>
      <c r="I31" s="105" t="str">
        <f>IF(VLOOKUP($B31,'S 3 H NET'!$B$6:$F$88,5,FALSE)="","",(VLOOKUP($B31,'S 3 H NET'!$B$6:$F$88,5,FALSE)))</f>
        <v/>
      </c>
      <c r="J31" s="106" t="str">
        <f>IF(I31="","",SUM(H31:I31))</f>
        <v/>
      </c>
      <c r="K31" s="105">
        <f>IF(VLOOKUP($B31,'S 3 H BRUT'!$B$6:$G$88,6,FALSE)="","",(VLOOKUP($B31,'S 3 H BRUT'!$B$6:$G$88,6,FALSE)))</f>
        <v>6</v>
      </c>
      <c r="L31" s="105">
        <f>IF(VLOOKUP($B31,'S 3 H NET'!$B$6:$G$88,6,FALSE)="","",(VLOOKUP($B31,'S 3 H NET'!$B$6:$G$88,6,FALSE)))</f>
        <v>25</v>
      </c>
      <c r="M31" s="106">
        <f>IF(L31="","",SUM(K31:L31))</f>
        <v>31</v>
      </c>
      <c r="N31" s="105">
        <f>IF(VLOOKUP($B31,'S 3 H BRUT'!$B$6:$H$88,7,FALSE)="","",(VLOOKUP($B31,'S 3 H BRUT'!$B$6:$H$88,7,FALSE)))</f>
        <v>7</v>
      </c>
      <c r="O31" s="105">
        <f>IF(VLOOKUP($B31,'S 3 H NET'!$B$6:$H$88,7,FALSE)="","",(VLOOKUP($B31,'S 3 H NET'!$B$6:$H$88,7,FALSE)))</f>
        <v>29</v>
      </c>
      <c r="P31" s="106">
        <f>IF(O31="","",SUM(N31:O31))</f>
        <v>36</v>
      </c>
      <c r="Q31" s="105">
        <f>IF(VLOOKUP($B31,'S 3 H BRUT'!$B$6:$J$88,8,FALSE)="","",(VLOOKUP($B31,'S 3 H BRUT'!$B$6:$J$88,8,FALSE)))</f>
        <v>16</v>
      </c>
      <c r="R31" s="105">
        <f>IF(VLOOKUP($B31,'S 3 H NET'!$B$6:$I$88,8,FALSE)="","",(VLOOKUP($B31,'S 3 H NET'!$B$6:$I$88,8,FALSE)))</f>
        <v>43</v>
      </c>
      <c r="S31" s="106">
        <f>IF(R31="","",SUM(Q31:R31))</f>
        <v>59</v>
      </c>
      <c r="T31" s="105">
        <f>IF(VLOOKUP($B31,'S 3 H BRUT'!$B$6:$J$88,9,FALSE)="","",(VLOOKUP($B31,'S 3 H BRUT'!$B$6:$J$88,9,FALSE)))</f>
        <v>3</v>
      </c>
      <c r="U31" s="105">
        <f>IF(VLOOKUP($B31,'S 3 H NET'!$B$6:$J$88,9,FALSE)="","",(VLOOKUP($B31,'S 3 H NET'!$B$6:$J$88,9,FALSE)))</f>
        <v>22</v>
      </c>
      <c r="V31" s="106">
        <f>IF(U31="","",SUM(T31:U31))</f>
        <v>25</v>
      </c>
      <c r="W31" s="105">
        <f>IF(VLOOKUP($B31,'S 3 H BRUT'!$B$6:$M$88,10,FALSE)="","",(VLOOKUP($B31,'S 3 H BRUT'!$B$6:$M$88,10,FALSE)))</f>
        <v>6</v>
      </c>
      <c r="X31" s="105">
        <f>IF(VLOOKUP($B31,'S 3 H NET'!$B$6:$K$88,10,FALSE)="","",(VLOOKUP($B31,'S 3 H NET'!$B$6:$K$88,10,FALSE)))</f>
        <v>28</v>
      </c>
      <c r="Y31" s="106">
        <f>IF(X31="","",SUM(W31:X31))</f>
        <v>34</v>
      </c>
      <c r="Z31" s="105">
        <f>IF(VLOOKUP($B31,'S 3 H BRUT'!$B$6:$L$88,11,FALSE)="","",(VLOOKUP($B31,'S 3 H BRUT'!$B$6:$L$88,11,FALSE)))</f>
        <v>5</v>
      </c>
      <c r="AA31" s="105">
        <f>IF(VLOOKUP($B31,'S 3 H NET'!$B$6:$L$88,11,FALSE)="","",(VLOOKUP($B31,'S 3 H NET'!$B$6:$L$88,11,FALSE)))</f>
        <v>27</v>
      </c>
      <c r="AB31" s="106">
        <f>IF(AA31="","",SUM(Z31:AA31))</f>
        <v>32</v>
      </c>
      <c r="AC31" s="105">
        <f>IF(VLOOKUP($B31,'S 3 H BRUT'!$B$6:$M$88,12,FALSE)="","",(VLOOKUP($B31,'S 3 H BRUT'!$B$6:$M$88,12,FALSE)))</f>
        <v>8</v>
      </c>
      <c r="AD31" s="105">
        <f>IF(VLOOKUP($B31,'S 3 H NET'!$B$6:$M$88,12,FALSE)="","",(VLOOKUP($B31,'S 3 H NET'!$B$6:$M$88,12,FALSE)))</f>
        <v>29</v>
      </c>
      <c r="AE31" s="106">
        <f>IF(AD31="","",SUM(AC31:AD31))</f>
        <v>37</v>
      </c>
      <c r="AF31" s="105" t="str">
        <f>IF(VLOOKUP($B31,'S 3 H BRUT'!$B$6:$N$88,13,FALSE)="","",(VLOOKUP($B31,'S 3 H BRUT'!$B$6:$N$88,13,FALSE)))</f>
        <v/>
      </c>
      <c r="AG31" s="105" t="str">
        <f>IF(VLOOKUP($B31,'S 3 H NET'!$B$6:$N$88,13,FALSE)="","",(VLOOKUP($B31,'S 3 H NET'!$B$6:$N$88,13,FALSE)))</f>
        <v/>
      </c>
      <c r="AH31" s="106" t="str">
        <f>IF(AG31="","",SUM(AF31:AG31))</f>
        <v/>
      </c>
      <c r="AI31" s="51">
        <f>SUM(G31,J31,M31,P31,S31,V31,Y31,AB31,AE31,AH31)</f>
        <v>254</v>
      </c>
      <c r="AJ31" s="17">
        <f>+COUNT(G31,J31,M31,P31,S31,V31,Y31,AB31,AE31,AH31)</f>
        <v>7</v>
      </c>
      <c r="AK31" s="17">
        <f>IF(AJ31&lt;6,0,+SMALL(($G31,$J31,$M31,$P31,$S31,$V31,$Y31,$AB31,$AE31,$AH31),1))</f>
        <v>25</v>
      </c>
      <c r="AL31" s="17">
        <f>IF(AJ31&lt;7,0,+SMALL(($G31,$J31,$M31,$P31,$S31,$V31,$Y31,$AB31,$AE31,$AH31),2))</f>
        <v>31</v>
      </c>
      <c r="AM31" s="17">
        <f>IF(AJ31&lt;8,0,+SMALL(($G31,$J31,$M31,$P31,$S31,$V31,$Y31,$AB31,$AE31,$AH31),3))</f>
        <v>0</v>
      </c>
      <c r="AN31" s="17">
        <f>IF(AJ31&lt;9,0,+SMALL(($G31,$J31,$M31,$P31,$S31,$V31,$Y31,$AB31,$AE31,$AH31),4))</f>
        <v>0</v>
      </c>
      <c r="AO31" s="17">
        <f>AI31-AK31-AL31-AM31-AN31</f>
        <v>198</v>
      </c>
      <c r="AP31" s="17">
        <f>RANK(AO31,$AO$6:$AO$88,0)</f>
        <v>26</v>
      </c>
      <c r="AR31" s="19"/>
      <c r="AS31" s="19"/>
      <c r="AT31" s="19"/>
      <c r="AU31" s="13"/>
    </row>
    <row r="32" spans="1:47" s="11" customFormat="1">
      <c r="A32" s="3"/>
      <c r="B32" s="89" t="s">
        <v>30</v>
      </c>
      <c r="C32" s="33"/>
      <c r="D32" s="39" t="s">
        <v>7</v>
      </c>
      <c r="E32" s="105">
        <f>IF(VLOOKUP($B32,'S 3 H BRUT'!$B$6:$E$88,4,FALSE)="","",(VLOOKUP($B32,'S 3 H BRUT'!$B$6:$E$88,4,FALSE)))</f>
        <v>9</v>
      </c>
      <c r="F32" s="105">
        <f>IF(VLOOKUP($B32,'S 3 H NET'!$B$6:E$688,4,FALSE)="","",(VLOOKUP($B32,'S 3 H NET'!$B$6:$E$88,4,FALSE)))</f>
        <v>33</v>
      </c>
      <c r="G32" s="106">
        <f>IF(F32="","",SUM(E32:F32))</f>
        <v>42</v>
      </c>
      <c r="H32" s="105">
        <f>IF(VLOOKUP($B32,'S 3 H BRUT'!$B$6:$F$88,5,FALSE)="","",(VLOOKUP($B32,'S 3 H BRUT'!$B$6:$F$88,5,FALSE)))</f>
        <v>4</v>
      </c>
      <c r="I32" s="105">
        <f>IF(VLOOKUP($B32,'S 3 H NET'!$B$6:$F$88,5,FALSE)="","",(VLOOKUP($B32,'S 3 H NET'!$B$6:$F$88,5,FALSE)))</f>
        <v>31</v>
      </c>
      <c r="J32" s="106">
        <f>IF(I32="","",SUM(H32:I32))</f>
        <v>35</v>
      </c>
      <c r="K32" s="105">
        <f>IF(VLOOKUP($B32,'S 3 H BRUT'!$B$6:$G$88,6,FALSE)="","",(VLOOKUP($B32,'S 3 H BRUT'!$B$6:$G$88,6,FALSE)))</f>
        <v>5</v>
      </c>
      <c r="L32" s="105">
        <f>IF(VLOOKUP($B32,'S 3 H NET'!$B$6:$G$88,6,FALSE)="","",(VLOOKUP($B32,'S 3 H NET'!$B$6:$G$88,6,FALSE)))</f>
        <v>29</v>
      </c>
      <c r="M32" s="106">
        <f>IF(L32="","",SUM(K32:L32))</f>
        <v>34</v>
      </c>
      <c r="N32" s="105">
        <f>IF(VLOOKUP($B32,'S 3 H BRUT'!$B$6:$H$88,7,FALSE)="","",(VLOOKUP($B32,'S 3 H BRUT'!$B$6:$H$88,7,FALSE)))</f>
        <v>9</v>
      </c>
      <c r="O32" s="105">
        <f>IF(VLOOKUP($B32,'S 3 H NET'!$B$6:$H$88,7,FALSE)="","",(VLOOKUP($B32,'S 3 H NET'!$B$6:$H$88,7,FALSE)))</f>
        <v>39</v>
      </c>
      <c r="P32" s="106">
        <f>IF(O32="","",SUM(N32:O32))</f>
        <v>48</v>
      </c>
      <c r="Q32" s="105" t="str">
        <f>IF(VLOOKUP($B32,'S 3 H BRUT'!$B$6:$J$88,8,FALSE)="","",(VLOOKUP($B32,'S 3 H BRUT'!$B$6:$J$88,8,FALSE)))</f>
        <v/>
      </c>
      <c r="R32" s="105" t="str">
        <f>IF(VLOOKUP($B32,'S 3 H NET'!$B$6:$I$88,8,FALSE)="","",(VLOOKUP($B32,'S 3 H NET'!$B$6:$I$88,8,FALSE)))</f>
        <v/>
      </c>
      <c r="S32" s="106" t="str">
        <f>IF(R32="","",SUM(Q32:R32))</f>
        <v/>
      </c>
      <c r="T32" s="105">
        <f>IF(VLOOKUP($B32,'S 3 H BRUT'!$B$6:$J$88,9,FALSE)="","",(VLOOKUP($B32,'S 3 H BRUT'!$B$6:$J$88,9,FALSE)))</f>
        <v>4</v>
      </c>
      <c r="U32" s="105">
        <f>IF(VLOOKUP($B32,'S 3 H NET'!$B$6:$J$88,9,FALSE)="","",(VLOOKUP($B32,'S 3 H NET'!$B$6:$J$88,9,FALSE)))</f>
        <v>29</v>
      </c>
      <c r="V32" s="106">
        <f>IF(U32="","",SUM(T32:U32))</f>
        <v>33</v>
      </c>
      <c r="W32" s="105">
        <f>IF(VLOOKUP($B32,'S 3 H BRUT'!$B$6:$M$88,10,FALSE)="","",(VLOOKUP($B32,'S 3 H BRUT'!$B$6:$M$88,10,FALSE)))</f>
        <v>6</v>
      </c>
      <c r="X32" s="105">
        <f>IF(VLOOKUP($B32,'S 3 H NET'!$B$6:$K$88,10,FALSE)="","",(VLOOKUP($B32,'S 3 H NET'!$B$6:$K$88,10,FALSE)))</f>
        <v>33</v>
      </c>
      <c r="Y32" s="106">
        <f>IF(X32="","",SUM(W32:X32))</f>
        <v>39</v>
      </c>
      <c r="Z32" s="105" t="str">
        <f>IF(VLOOKUP($B32,'S 3 H BRUT'!$B$6:$L$88,11,FALSE)="","",(VLOOKUP($B32,'S 3 H BRUT'!$B$6:$L$88,11,FALSE)))</f>
        <v/>
      </c>
      <c r="AA32" s="105" t="str">
        <f>IF(VLOOKUP($B32,'S 3 H NET'!$B$6:$L$88,11,FALSE)="","",(VLOOKUP($B32,'S 3 H NET'!$B$6:$L$88,11,FALSE)))</f>
        <v/>
      </c>
      <c r="AB32" s="106" t="str">
        <f>IF(AA32="","",SUM(Z32:AA32))</f>
        <v/>
      </c>
      <c r="AC32" s="105">
        <f>IF(VLOOKUP($B32,'S 3 H BRUT'!$B$6:$M$88,12,FALSE)="","",(VLOOKUP($B32,'S 3 H BRUT'!$B$6:$M$88,12,FALSE)))</f>
        <v>4</v>
      </c>
      <c r="AD32" s="105">
        <f>IF(VLOOKUP($B32,'S 3 H NET'!$B$6:$M$88,12,FALSE)="","",(VLOOKUP($B32,'S 3 H NET'!$B$6:$M$88,12,FALSE)))</f>
        <v>21</v>
      </c>
      <c r="AE32" s="106">
        <f>IF(AD32="","",SUM(AC32:AD32))</f>
        <v>25</v>
      </c>
      <c r="AF32" s="105" t="str">
        <f>IF(VLOOKUP($B32,'S 3 H BRUT'!$B$6:$N$88,13,FALSE)="","",(VLOOKUP($B32,'S 3 H BRUT'!$B$6:$N$88,13,FALSE)))</f>
        <v/>
      </c>
      <c r="AG32" s="105" t="str">
        <f>IF(VLOOKUP($B32,'S 3 H NET'!$B$6:$N$88,13,FALSE)="","",(VLOOKUP($B32,'S 3 H NET'!$B$6:$N$88,13,FALSE)))</f>
        <v/>
      </c>
      <c r="AH32" s="106" t="str">
        <f>IF(AG32="","",SUM(AF32:AG32))</f>
        <v/>
      </c>
      <c r="AI32" s="51">
        <f>SUM(G32,J32,M32,P32,S32,V32,Y32,AB32,AE32,AH32)</f>
        <v>256</v>
      </c>
      <c r="AJ32" s="17">
        <f>+COUNT(G32,J32,M32,P32,S32,V32,Y32,AB32,AE32,AH32)</f>
        <v>7</v>
      </c>
      <c r="AK32" s="17">
        <f>IF(AJ32&lt;6,0,+SMALL(($G32,$J32,$M32,$P32,$S32,$V32,$Y32,$AB32,$AE32,$AH32),1))</f>
        <v>25</v>
      </c>
      <c r="AL32" s="17">
        <f>IF(AJ32&lt;7,0,+SMALL(($G32,$J32,$M32,$P32,$S32,$V32,$Y32,$AB32,$AE32,$AH32),2))</f>
        <v>33</v>
      </c>
      <c r="AM32" s="17">
        <f>IF(AJ32&lt;8,0,+SMALL(($G32,$J32,$M32,$P32,$S32,$V32,$Y32,$AB32,$AE32,$AH32),3))</f>
        <v>0</v>
      </c>
      <c r="AN32" s="17">
        <f>IF(AJ32&lt;9,0,+SMALL(($G32,$J32,$M32,$P32,$S32,$V32,$Y32,$AB32,$AE32,$AH32),4))</f>
        <v>0</v>
      </c>
      <c r="AO32" s="17">
        <f>AI32-AK32-AL32-AM32-AN32</f>
        <v>198</v>
      </c>
      <c r="AP32" s="17">
        <f>RANK(AO32,$AO$6:$AO$88,0)</f>
        <v>26</v>
      </c>
      <c r="AR32" s="19"/>
      <c r="AS32" s="19"/>
      <c r="AT32" s="19"/>
      <c r="AU32" s="13"/>
    </row>
    <row r="33" spans="1:47" s="11" customFormat="1">
      <c r="A33" s="3"/>
      <c r="B33" s="89" t="s">
        <v>75</v>
      </c>
      <c r="C33" s="33"/>
      <c r="D33" s="41" t="s">
        <v>35</v>
      </c>
      <c r="E33" s="105">
        <f>IF(VLOOKUP($B33,'S 3 H BRUT'!$B$6:$E$88,4,FALSE)="","",(VLOOKUP($B33,'S 3 H BRUT'!$B$6:$E$88,4,FALSE)))</f>
        <v>12</v>
      </c>
      <c r="F33" s="105">
        <f>IF(VLOOKUP($B33,'S 3 H NET'!$B$6:E$688,4,FALSE)="","",(VLOOKUP($B33,'S 3 H NET'!$B$6:$E$88,4,FALSE)))</f>
        <v>23</v>
      </c>
      <c r="G33" s="106">
        <f>IF(F33="","",SUM(E33:F33))</f>
        <v>35</v>
      </c>
      <c r="H33" s="105">
        <f>IF(VLOOKUP($B33,'S 3 H BRUT'!$B$6:$F$88,5,FALSE)="","",(VLOOKUP($B33,'S 3 H BRUT'!$B$6:$F$88,5,FALSE)))</f>
        <v>13</v>
      </c>
      <c r="I33" s="105">
        <f>IF(VLOOKUP($B33,'S 3 H NET'!$B$6:$F$88,5,FALSE)="","",(VLOOKUP($B33,'S 3 H NET'!$B$6:$F$88,5,FALSE)))</f>
        <v>28</v>
      </c>
      <c r="J33" s="106">
        <f>IF(I33="","",SUM(H33:I33))</f>
        <v>41</v>
      </c>
      <c r="K33" s="105" t="str">
        <f>IF(VLOOKUP($B33,'S 3 H BRUT'!$B$6:$G$88,6,FALSE)="","",(VLOOKUP($B33,'S 3 H BRUT'!$B$6:$G$88,6,FALSE)))</f>
        <v/>
      </c>
      <c r="L33" s="105" t="str">
        <f>IF(VLOOKUP($B33,'S 3 H NET'!$B$6:$G$88,6,FALSE)="","",(VLOOKUP($B33,'S 3 H NET'!$B$6:$G$88,6,FALSE)))</f>
        <v/>
      </c>
      <c r="M33" s="106" t="str">
        <f>IF(L33="","",SUM(K33:L33))</f>
        <v/>
      </c>
      <c r="N33" s="105" t="str">
        <f>IF(VLOOKUP($B33,'S 3 H BRUT'!$B$6:$H$88,7,FALSE)="","",(VLOOKUP($B33,'S 3 H BRUT'!$B$6:$H$88,7,FALSE)))</f>
        <v/>
      </c>
      <c r="O33" s="105" t="str">
        <f>IF(VLOOKUP($B33,'S 3 H NET'!$B$6:$H$88,7,FALSE)="","",(VLOOKUP($B33,'S 3 H NET'!$B$6:$H$88,7,FALSE)))</f>
        <v/>
      </c>
      <c r="P33" s="106" t="str">
        <f>IF(O33="","",SUM(N33:O33))</f>
        <v/>
      </c>
      <c r="Q33" s="105" t="str">
        <f>IF(VLOOKUP($B33,'S 3 H BRUT'!$B$6:$J$88,8,FALSE)="","",(VLOOKUP($B33,'S 3 H BRUT'!$B$6:$J$88,8,FALSE)))</f>
        <v/>
      </c>
      <c r="R33" s="105" t="str">
        <f>IF(VLOOKUP($B33,'S 3 H NET'!$B$6:$I$88,8,FALSE)="","",(VLOOKUP($B33,'S 3 H NET'!$B$6:$I$88,8,FALSE)))</f>
        <v/>
      </c>
      <c r="S33" s="106" t="str">
        <f>IF(R33="","",SUM(Q33:R33))</f>
        <v/>
      </c>
      <c r="T33" s="105">
        <f>IF(VLOOKUP($B33,'S 3 H BRUT'!$B$6:$J$88,9,FALSE)="","",(VLOOKUP($B33,'S 3 H BRUT'!$B$6:$J$88,9,FALSE)))</f>
        <v>8</v>
      </c>
      <c r="U33" s="105">
        <f>IF(VLOOKUP($B33,'S 3 H NET'!$B$6:$J$88,9,FALSE)="","",(VLOOKUP($B33,'S 3 H NET'!$B$6:$J$88,9,FALSE)))</f>
        <v>24</v>
      </c>
      <c r="V33" s="106">
        <f>IF(U33="","",SUM(T33:U33))</f>
        <v>32</v>
      </c>
      <c r="W33" s="105">
        <f>IF(VLOOKUP($B33,'S 3 H BRUT'!$B$6:$M$88,10,FALSE)="","",(VLOOKUP($B33,'S 3 H BRUT'!$B$6:$M$88,10,FALSE)))</f>
        <v>14</v>
      </c>
      <c r="X33" s="105">
        <f>IF(VLOOKUP($B33,'S 3 H NET'!$B$6:$K$88,10,FALSE)="","",(VLOOKUP($B33,'S 3 H NET'!$B$6:$K$88,10,FALSE)))</f>
        <v>28</v>
      </c>
      <c r="Y33" s="106">
        <f>IF(X33="","",SUM(W33:X33))</f>
        <v>42</v>
      </c>
      <c r="Z33" s="105">
        <f>IF(VLOOKUP($B33,'S 3 H BRUT'!$B$6:$L$88,11,FALSE)="","",(VLOOKUP($B33,'S 3 H BRUT'!$B$6:$L$88,11,FALSE)))</f>
        <v>16</v>
      </c>
      <c r="AA33" s="105">
        <f>IF(VLOOKUP($B33,'S 3 H NET'!$B$6:$L$88,11,FALSE)="","",(VLOOKUP($B33,'S 3 H NET'!$B$6:$L$88,11,FALSE)))</f>
        <v>31</v>
      </c>
      <c r="AB33" s="106">
        <f>IF(AA33="","",SUM(Z33:AA33))</f>
        <v>47</v>
      </c>
      <c r="AC33" s="105" t="str">
        <f>IF(VLOOKUP($B33,'S 3 H BRUT'!$B$6:$M$88,12,FALSE)="","",(VLOOKUP($B33,'S 3 H BRUT'!$B$6:$M$88,12,FALSE)))</f>
        <v/>
      </c>
      <c r="AD33" s="105" t="str">
        <f>IF(VLOOKUP($B33,'S 3 H NET'!$B$6:$M$88,12,FALSE)="","",(VLOOKUP($B33,'S 3 H NET'!$B$6:$M$88,12,FALSE)))</f>
        <v/>
      </c>
      <c r="AE33" s="106" t="str">
        <f>IF(AD33="","",SUM(AC33:AD33))</f>
        <v/>
      </c>
      <c r="AF33" s="105" t="str">
        <f>IF(VLOOKUP($B33,'S 3 H BRUT'!$B$6:$N$88,13,FALSE)="","",(VLOOKUP($B33,'S 3 H BRUT'!$B$6:$N$88,13,FALSE)))</f>
        <v/>
      </c>
      <c r="AG33" s="105" t="str">
        <f>IF(VLOOKUP($B33,'S 3 H NET'!$B$6:$N$88,13,FALSE)="","",(VLOOKUP($B33,'S 3 H NET'!$B$6:$N$88,13,FALSE)))</f>
        <v/>
      </c>
      <c r="AH33" s="106" t="str">
        <f>IF(AG33="","",SUM(AF33:AG33))</f>
        <v/>
      </c>
      <c r="AI33" s="51">
        <f>SUM(G33,J33,M33,P33,S33,V33,Y33,AB33,AE33,AH33)</f>
        <v>197</v>
      </c>
      <c r="AJ33" s="17">
        <f>+COUNT(G33,J33,M33,P33,S33,V33,Y33,AB33,AE33,AH33)</f>
        <v>5</v>
      </c>
      <c r="AK33" s="17">
        <f>IF(AJ33&lt;6,0,+SMALL(($G33,$J33,$M33,$P33,$S33,$V33,$Y33,$AB33,$AE33,$AH33),1))</f>
        <v>0</v>
      </c>
      <c r="AL33" s="17">
        <f>IF(AJ33&lt;7,0,+SMALL(($G33,$J33,$M33,$P33,$S33,$V33,$Y33,$AB33,$AE33,$AH33),2))</f>
        <v>0</v>
      </c>
      <c r="AM33" s="17">
        <f>IF(AJ33&lt;8,0,+SMALL(($G33,$J33,$M33,$P33,$S33,$V33,$Y33,$AB33,$AE33,$AH33),3))</f>
        <v>0</v>
      </c>
      <c r="AN33" s="17">
        <f>IF(AJ33&lt;9,0,+SMALL(($G33,$J33,$M33,$P33,$S33,$V33,$Y33,$AB33,$AE33,$AH33),4))</f>
        <v>0</v>
      </c>
      <c r="AO33" s="17">
        <f>AI33-AK33-AL33-AM33-AN33</f>
        <v>197</v>
      </c>
      <c r="AP33" s="17">
        <f>RANK(AO33,$AO$6:$AO$88,0)</f>
        <v>28</v>
      </c>
      <c r="AR33" s="19"/>
      <c r="AS33" s="19"/>
      <c r="AT33" s="19"/>
      <c r="AU33" s="13"/>
    </row>
    <row r="34" spans="1:47" s="3" customFormat="1">
      <c r="B34" s="42" t="s">
        <v>20</v>
      </c>
      <c r="C34" s="43"/>
      <c r="D34" s="64" t="s">
        <v>9</v>
      </c>
      <c r="E34" s="105">
        <f>IF(VLOOKUP($B34,'S 3 H BRUT'!$B$6:$E$88,4,FALSE)="","",(VLOOKUP($B34,'S 3 H BRUT'!$B$6:$E$88,4,FALSE)))</f>
        <v>6</v>
      </c>
      <c r="F34" s="105">
        <f>IF(VLOOKUP($B34,'S 3 H NET'!$B$6:E$688,4,FALSE)="","",(VLOOKUP($B34,'S 3 H NET'!$B$6:$E$88,4,FALSE)))</f>
        <v>27</v>
      </c>
      <c r="G34" s="106">
        <f>IF(F34="","",SUM(E34:F34))</f>
        <v>33</v>
      </c>
      <c r="H34" s="105">
        <f>IF(VLOOKUP($B34,'S 3 H BRUT'!$B$6:$F$88,5,FALSE)="","",(VLOOKUP($B34,'S 3 H BRUT'!$B$6:$F$88,5,FALSE)))</f>
        <v>4</v>
      </c>
      <c r="I34" s="105">
        <f>IF(VLOOKUP($B34,'S 3 H NET'!$B$6:$F$88,5,FALSE)="","",(VLOOKUP($B34,'S 3 H NET'!$B$6:$F$88,5,FALSE)))</f>
        <v>24</v>
      </c>
      <c r="J34" s="106">
        <f>IF(I34="","",SUM(H34:I34))</f>
        <v>28</v>
      </c>
      <c r="K34" s="105">
        <f>IF(VLOOKUP($B34,'S 3 H BRUT'!$B$6:$G$88,6,FALSE)="","",(VLOOKUP($B34,'S 3 H BRUT'!$B$6:$G$88,6,FALSE)))</f>
        <v>6</v>
      </c>
      <c r="L34" s="105">
        <f>IF(VLOOKUP($B34,'S 3 H NET'!$B$6:$G$88,6,FALSE)="","",(VLOOKUP($B34,'S 3 H NET'!$B$6:$G$88,6,FALSE)))</f>
        <v>24</v>
      </c>
      <c r="M34" s="106">
        <f>IF(L34="","",SUM(K34:L34))</f>
        <v>30</v>
      </c>
      <c r="N34" s="105">
        <f>IF(VLOOKUP($B34,'S 3 H BRUT'!$B$6:$H$88,7,FALSE)="","",(VLOOKUP($B34,'S 3 H BRUT'!$B$6:$H$88,7,FALSE)))</f>
        <v>8</v>
      </c>
      <c r="O34" s="105">
        <f>IF(VLOOKUP($B34,'S 3 H NET'!$B$6:$H$88,7,FALSE)="","",(VLOOKUP($B34,'S 3 H NET'!$B$6:$H$88,7,FALSE)))</f>
        <v>30</v>
      </c>
      <c r="P34" s="106">
        <f>IF(O34="","",SUM(N34:O34))</f>
        <v>38</v>
      </c>
      <c r="Q34" s="105">
        <f>IF(VLOOKUP($B34,'S 3 H BRUT'!$B$6:$J$88,8,FALSE)="","",(VLOOKUP($B34,'S 3 H BRUT'!$B$6:$J$88,8,FALSE)))</f>
        <v>12</v>
      </c>
      <c r="R34" s="105">
        <f>IF(VLOOKUP($B34,'S 3 H NET'!$B$6:$I$88,8,FALSE)="","",(VLOOKUP($B34,'S 3 H NET'!$B$6:$I$88,8,FALSE)))</f>
        <v>32</v>
      </c>
      <c r="S34" s="106">
        <f>IF(R34="","",SUM(Q34:R34))</f>
        <v>44</v>
      </c>
      <c r="T34" s="105">
        <f>IF(VLOOKUP($B34,'S 3 H BRUT'!$B$6:$J$88,9,FALSE)="","",(VLOOKUP($B34,'S 3 H BRUT'!$B$6:$J$88,9,FALSE)))</f>
        <v>6</v>
      </c>
      <c r="U34" s="105">
        <f>IF(VLOOKUP($B34,'S 3 H NET'!$B$6:$J$88,9,FALSE)="","",(VLOOKUP($B34,'S 3 H NET'!$B$6:$J$88,9,FALSE)))</f>
        <v>21</v>
      </c>
      <c r="V34" s="106">
        <f>IF(U34="","",SUM(T34:U34))</f>
        <v>27</v>
      </c>
      <c r="W34" s="105">
        <f>IF(VLOOKUP($B34,'S 3 H BRUT'!$B$6:$M$88,10,FALSE)="","",(VLOOKUP($B34,'S 3 H BRUT'!$B$6:$M$88,10,FALSE)))</f>
        <v>9</v>
      </c>
      <c r="X34" s="105">
        <f>IF(VLOOKUP($B34,'S 3 H NET'!$B$6:$K$88,10,FALSE)="","",(VLOOKUP($B34,'S 3 H NET'!$B$6:$K$88,10,FALSE)))</f>
        <v>32</v>
      </c>
      <c r="Y34" s="106">
        <f>IF(X34="","",SUM(W34:X34))</f>
        <v>41</v>
      </c>
      <c r="Z34" s="105">
        <f>IF(VLOOKUP($B34,'S 3 H BRUT'!$B$6:$L$88,11,FALSE)="","",(VLOOKUP($B34,'S 3 H BRUT'!$B$6:$L$88,11,FALSE)))</f>
        <v>5</v>
      </c>
      <c r="AA34" s="105">
        <f>IF(VLOOKUP($B34,'S 3 H NET'!$B$6:$L$88,11,FALSE)="","",(VLOOKUP($B34,'S 3 H NET'!$B$6:$L$88,11,FALSE)))</f>
        <v>21</v>
      </c>
      <c r="AB34" s="106">
        <f>IF(AA34="","",SUM(Z34:AA34))</f>
        <v>26</v>
      </c>
      <c r="AC34" s="105">
        <f>IF(VLOOKUP($B34,'S 3 H BRUT'!$B$6:$M$88,12,FALSE)="","",(VLOOKUP($B34,'S 3 H BRUT'!$B$6:$M$88,12,FALSE)))</f>
        <v>11</v>
      </c>
      <c r="AD34" s="105">
        <f>IF(VLOOKUP($B34,'S 3 H NET'!$B$6:$M$88,12,FALSE)="","",(VLOOKUP($B34,'S 3 H NET'!$B$6:$M$88,12,FALSE)))</f>
        <v>30</v>
      </c>
      <c r="AE34" s="106">
        <f>IF(AD34="","",SUM(AC34:AD34))</f>
        <v>41</v>
      </c>
      <c r="AF34" s="105" t="str">
        <f>IF(VLOOKUP($B34,'S 3 H BRUT'!$B$6:$N$88,13,FALSE)="","",(VLOOKUP($B34,'S 3 H BRUT'!$B$6:$N$88,13,FALSE)))</f>
        <v/>
      </c>
      <c r="AG34" s="105" t="str">
        <f>IF(VLOOKUP($B34,'S 3 H NET'!$B$6:$N$88,13,FALSE)="","",(VLOOKUP($B34,'S 3 H NET'!$B$6:$N$88,13,FALSE)))</f>
        <v/>
      </c>
      <c r="AH34" s="106" t="str">
        <f>IF(AG34="","",SUM(AF34:AG34))</f>
        <v/>
      </c>
      <c r="AI34" s="51">
        <f>SUM(G34,J34,M34,P34,S34,V34,Y34,AB34,AE34,AH34)</f>
        <v>308</v>
      </c>
      <c r="AJ34" s="17">
        <f>+COUNT(G34,J34,M34,P34,S34,V34,Y34,AB34,AE34,AH34)</f>
        <v>9</v>
      </c>
      <c r="AK34" s="17">
        <f>IF(AJ34&lt;6,0,+SMALL(($G34,$J34,$M34,$P34,$S34,$V34,$Y34,$AB34,$AE34,$AH34),1))</f>
        <v>26</v>
      </c>
      <c r="AL34" s="17">
        <f>IF(AJ34&lt;7,0,+SMALL(($G34,$J34,$M34,$P34,$S34,$V34,$Y34,$AB34,$AE34,$AH34),2))</f>
        <v>27</v>
      </c>
      <c r="AM34" s="17">
        <f>IF(AJ34&lt;8,0,+SMALL(($G34,$J34,$M34,$P34,$S34,$V34,$Y34,$AB34,$AE34,$AH34),3))</f>
        <v>28</v>
      </c>
      <c r="AN34" s="17">
        <f>IF(AJ34&lt;9,0,+SMALL(($G34,$J34,$M34,$P34,$S34,$V34,$Y34,$AB34,$AE34,$AH34),4))</f>
        <v>30</v>
      </c>
      <c r="AO34" s="17">
        <f>AI34-AK34-AL34-AM34-AN34</f>
        <v>197</v>
      </c>
      <c r="AP34" s="17">
        <f>RANK(AO34,$AO$6:$AO$88,0)</f>
        <v>28</v>
      </c>
    </row>
    <row r="35" spans="1:47" s="11" customFormat="1">
      <c r="A35" s="3"/>
      <c r="B35" s="89" t="s">
        <v>330</v>
      </c>
      <c r="C35" s="43"/>
      <c r="D35" s="61" t="s">
        <v>81</v>
      </c>
      <c r="E35" s="105">
        <f>IF(VLOOKUP($B35,'S 3 H BRUT'!$B$6:$E$88,4,FALSE)="","",(VLOOKUP($B35,'S 3 H BRUT'!$B$6:$E$88,4,FALSE)))</f>
        <v>5</v>
      </c>
      <c r="F35" s="105">
        <f>IF(VLOOKUP($B35,'S 3 H NET'!$B$6:E$688,4,FALSE)="","",(VLOOKUP($B35,'S 3 H NET'!$B$6:$E$88,4,FALSE)))</f>
        <v>28</v>
      </c>
      <c r="G35" s="106">
        <f>IF(F35="","",SUM(E35:F35))</f>
        <v>33</v>
      </c>
      <c r="H35" s="105">
        <f>IF(VLOOKUP($B35,'S 3 H BRUT'!$B$6:$F$88,5,FALSE)="","",(VLOOKUP($B35,'S 3 H BRUT'!$B$6:$F$88,5,FALSE)))</f>
        <v>5</v>
      </c>
      <c r="I35" s="105">
        <f>IF(VLOOKUP($B35,'S 3 H NET'!$B$6:$F$88,5,FALSE)="","",(VLOOKUP($B35,'S 3 H NET'!$B$6:$F$88,5,FALSE)))</f>
        <v>31</v>
      </c>
      <c r="J35" s="106">
        <f>IF(I35="","",SUM(H35:I35))</f>
        <v>36</v>
      </c>
      <c r="K35" s="105" t="str">
        <f>IF(VLOOKUP($B35,'S 3 H BRUT'!$B$6:$G$88,6,FALSE)="","",(VLOOKUP($B35,'S 3 H BRUT'!$B$6:$G$88,6,FALSE)))</f>
        <v/>
      </c>
      <c r="L35" s="105" t="str">
        <f>IF(VLOOKUP($B35,'S 3 H NET'!$B$6:$G$88,6,FALSE)="","",(VLOOKUP($B35,'S 3 H NET'!$B$6:$G$88,6,FALSE)))</f>
        <v/>
      </c>
      <c r="M35" s="106" t="str">
        <f>IF(L35="","",SUM(K35:L35))</f>
        <v/>
      </c>
      <c r="N35" s="105">
        <f>IF(VLOOKUP($B35,'S 3 H BRUT'!$B$6:$H$88,7,FALSE)="","",(VLOOKUP($B35,'S 3 H BRUT'!$B$6:$H$88,7,FALSE)))</f>
        <v>5</v>
      </c>
      <c r="O35" s="105">
        <f>IF(VLOOKUP($B35,'S 3 H NET'!$B$6:$H$88,7,FALSE)="","",(VLOOKUP($B35,'S 3 H NET'!$B$6:$H$88,7,FALSE)))</f>
        <v>29</v>
      </c>
      <c r="P35" s="106">
        <f>IF(O35="","",SUM(N35:O35))</f>
        <v>34</v>
      </c>
      <c r="Q35" s="105">
        <f>IF(VLOOKUP($B35,'S 3 H BRUT'!$B$6:$J$88,8,FALSE)="","",(VLOOKUP($B35,'S 3 H BRUT'!$B$6:$J$88,8,FALSE)))</f>
        <v>8</v>
      </c>
      <c r="R35" s="105">
        <f>IF(VLOOKUP($B35,'S 3 H NET'!$B$6:$I$88,8,FALSE)="","",(VLOOKUP($B35,'S 3 H NET'!$B$6:$I$88,8,FALSE)))</f>
        <v>35</v>
      </c>
      <c r="S35" s="106">
        <f>IF(R35="","",SUM(Q35:R35))</f>
        <v>43</v>
      </c>
      <c r="T35" s="105">
        <f>IF(VLOOKUP($B35,'S 3 H BRUT'!$B$6:$J$88,9,FALSE)="","",(VLOOKUP($B35,'S 3 H BRUT'!$B$6:$J$88,9,FALSE)))</f>
        <v>6</v>
      </c>
      <c r="U35" s="105">
        <f>IF(VLOOKUP($B35,'S 3 H NET'!$B$6:$J$88,9,FALSE)="","",(VLOOKUP($B35,'S 3 H NET'!$B$6:$J$88,9,FALSE)))</f>
        <v>24</v>
      </c>
      <c r="V35" s="106">
        <f>IF(U35="","",SUM(T35:U35))</f>
        <v>30</v>
      </c>
      <c r="W35" s="105" t="str">
        <f>IF(VLOOKUP($B35,'S 3 H BRUT'!$B$6:$M$88,10,FALSE)="","",(VLOOKUP($B35,'S 3 H BRUT'!$B$6:$M$88,10,FALSE)))</f>
        <v/>
      </c>
      <c r="X35" s="105" t="str">
        <f>IF(VLOOKUP($B35,'S 3 H NET'!$B$6:$K$88,10,FALSE)="","",(VLOOKUP($B35,'S 3 H NET'!$B$6:$K$88,10,FALSE)))</f>
        <v/>
      </c>
      <c r="Y35" s="106" t="str">
        <f>IF(X35="","",SUM(W35:X35))</f>
        <v/>
      </c>
      <c r="Z35" s="105">
        <f>IF(VLOOKUP($B35,'S 3 H BRUT'!$B$6:$L$88,11,FALSE)="","",(VLOOKUP($B35,'S 3 H BRUT'!$B$6:$L$88,11,FALSE)))</f>
        <v>8</v>
      </c>
      <c r="AA35" s="105">
        <f>IF(VLOOKUP($B35,'S 3 H NET'!$B$6:$L$88,11,FALSE)="","",(VLOOKUP($B35,'S 3 H NET'!$B$6:$L$88,11,FALSE)))</f>
        <v>37</v>
      </c>
      <c r="AB35" s="106">
        <f>IF(AA35="","",SUM(Z35:AA35))</f>
        <v>45</v>
      </c>
      <c r="AC35" s="105">
        <f>IF(VLOOKUP($B35,'S 3 H BRUT'!$B$6:$M$88,12,FALSE)="","",(VLOOKUP($B35,'S 3 H BRUT'!$B$6:$M$88,12,FALSE)))</f>
        <v>8</v>
      </c>
      <c r="AD35" s="105">
        <f>IF(VLOOKUP($B35,'S 3 H NET'!$B$6:$M$88,12,FALSE)="","",(VLOOKUP($B35,'S 3 H NET'!$B$6:$M$88,12,FALSE)))</f>
        <v>29</v>
      </c>
      <c r="AE35" s="106">
        <f>IF(AD35="","",SUM(AC35:AD35))</f>
        <v>37</v>
      </c>
      <c r="AF35" s="105" t="str">
        <f>IF(VLOOKUP($B35,'S 3 H BRUT'!$B$6:$N$88,13,FALSE)="","",(VLOOKUP($B35,'S 3 H BRUT'!$B$6:$N$88,13,FALSE)))</f>
        <v/>
      </c>
      <c r="AG35" s="105" t="str">
        <f>IF(VLOOKUP($B35,'S 3 H NET'!$B$6:$N$88,13,FALSE)="","",(VLOOKUP($B35,'S 3 H NET'!$B$6:$N$88,13,FALSE)))</f>
        <v/>
      </c>
      <c r="AH35" s="106" t="str">
        <f>IF(AG35="","",SUM(AF35:AG35))</f>
        <v/>
      </c>
      <c r="AI35" s="51">
        <f>SUM(G35,J35,M35,P35,S35,V35,Y35,AB35,AE35,AH35)</f>
        <v>258</v>
      </c>
      <c r="AJ35" s="17">
        <f>+COUNT(G35,J35,M35,P35,S35,V35,Y35,AB35,AE35,AH35)</f>
        <v>7</v>
      </c>
      <c r="AK35" s="17">
        <f>IF(AJ35&lt;6,0,+SMALL(($G35,$J35,$M35,$P35,$S35,$V35,$Y35,$AB35,$AE35,$AH35),1))</f>
        <v>30</v>
      </c>
      <c r="AL35" s="17">
        <f>IF(AJ35&lt;7,0,+SMALL(($G35,$J35,$M35,$P35,$S35,$V35,$Y35,$AB35,$AE35,$AH35),2))</f>
        <v>33</v>
      </c>
      <c r="AM35" s="17">
        <f>IF(AJ35&lt;8,0,+SMALL(($G35,$J35,$M35,$P35,$S35,$V35,$Y35,$AB35,$AE35,$AH35),3))</f>
        <v>0</v>
      </c>
      <c r="AN35" s="17">
        <f>IF(AJ35&lt;9,0,+SMALL(($G35,$J35,$M35,$P35,$S35,$V35,$Y35,$AB35,$AE35,$AH35),4))</f>
        <v>0</v>
      </c>
      <c r="AO35" s="17">
        <f>AI35-AK35-AL35-AM35-AN35</f>
        <v>195</v>
      </c>
      <c r="AP35" s="17">
        <f>RANK(AO35,$AO$6:$AO$88,0)</f>
        <v>30</v>
      </c>
      <c r="AR35" s="19"/>
      <c r="AS35" s="19"/>
      <c r="AT35" s="19"/>
      <c r="AU35" s="13"/>
    </row>
    <row r="36" spans="1:47" s="11" customFormat="1">
      <c r="A36" s="3"/>
      <c r="B36" s="42" t="s">
        <v>111</v>
      </c>
      <c r="C36" s="43"/>
      <c r="D36" s="44" t="s">
        <v>7</v>
      </c>
      <c r="E36" s="105">
        <f>IF(VLOOKUP($B36,'S 3 H BRUT'!$B$6:$E$88,4,FALSE)="","",(VLOOKUP($B36,'S 3 H BRUT'!$B$6:$E$88,4,FALSE)))</f>
        <v>11</v>
      </c>
      <c r="F36" s="105">
        <f>IF(VLOOKUP($B36,'S 3 H NET'!$B$6:E$688,4,FALSE)="","",(VLOOKUP($B36,'S 3 H NET'!$B$6:$E$88,4,FALSE)))</f>
        <v>30</v>
      </c>
      <c r="G36" s="106">
        <f>IF(F36="","",SUM(E36:F36))</f>
        <v>41</v>
      </c>
      <c r="H36" s="105">
        <f>IF(VLOOKUP($B36,'S 3 H BRUT'!$B$6:$F$88,5,FALSE)="","",(VLOOKUP($B36,'S 3 H BRUT'!$B$6:$F$88,5,FALSE)))</f>
        <v>8</v>
      </c>
      <c r="I36" s="105">
        <f>IF(VLOOKUP($B36,'S 3 H NET'!$B$6:$F$88,5,FALSE)="","",(VLOOKUP($B36,'S 3 H NET'!$B$6:$F$88,5,FALSE)))</f>
        <v>29</v>
      </c>
      <c r="J36" s="106">
        <f>IF(I36="","",SUM(H36:I36))</f>
        <v>37</v>
      </c>
      <c r="K36" s="105">
        <f>IF(VLOOKUP($B36,'S 3 H BRUT'!$B$6:$G$88,6,FALSE)="","",(VLOOKUP($B36,'S 3 H BRUT'!$B$6:$G$88,6,FALSE)))</f>
        <v>7</v>
      </c>
      <c r="L36" s="105">
        <f>IF(VLOOKUP($B36,'S 3 H NET'!$B$6:$G$88,6,FALSE)="","",(VLOOKUP($B36,'S 3 H NET'!$B$6:$G$88,6,FALSE)))</f>
        <v>27</v>
      </c>
      <c r="M36" s="106">
        <f>IF(L36="","",SUM(K36:L36))</f>
        <v>34</v>
      </c>
      <c r="N36" s="105">
        <f>IF(VLOOKUP($B36,'S 3 H BRUT'!$B$6:$H$88,7,FALSE)="","",(VLOOKUP($B36,'S 3 H BRUT'!$B$6:$H$88,7,FALSE)))</f>
        <v>4</v>
      </c>
      <c r="O36" s="105">
        <f>IF(VLOOKUP($B36,'S 3 H NET'!$B$6:$H$88,7,FALSE)="","",(VLOOKUP($B36,'S 3 H NET'!$B$6:$H$88,7,FALSE)))</f>
        <v>25</v>
      </c>
      <c r="P36" s="106">
        <f>IF(O36="","",SUM(N36:O36))</f>
        <v>29</v>
      </c>
      <c r="Q36" s="105" t="str">
        <f>IF(VLOOKUP($B36,'S 3 H BRUT'!$B$6:$J$88,8,FALSE)="","",(VLOOKUP($B36,'S 3 H BRUT'!$B$6:$J$88,8,FALSE)))</f>
        <v/>
      </c>
      <c r="R36" s="105" t="str">
        <f>IF(VLOOKUP($B36,'S 3 H NET'!$B$6:$I$88,8,FALSE)="","",(VLOOKUP($B36,'S 3 H NET'!$B$6:$I$88,8,FALSE)))</f>
        <v/>
      </c>
      <c r="S36" s="106" t="str">
        <f>IF(R36="","",SUM(Q36:R36))</f>
        <v/>
      </c>
      <c r="T36" s="105">
        <f>IF(VLOOKUP($B36,'S 3 H BRUT'!$B$6:$J$88,9,FALSE)="","",(VLOOKUP($B36,'S 3 H BRUT'!$B$6:$J$88,9,FALSE)))</f>
        <v>12</v>
      </c>
      <c r="U36" s="105">
        <f>IF(VLOOKUP($B36,'S 3 H NET'!$B$6:$J$88,9,FALSE)="","",(VLOOKUP($B36,'S 3 H NET'!$B$6:$J$88,9,FALSE)))</f>
        <v>33</v>
      </c>
      <c r="V36" s="106">
        <f>IF(U36="","",SUM(T36:U36))</f>
        <v>45</v>
      </c>
      <c r="W36" s="105" t="str">
        <f>IF(VLOOKUP($B36,'S 3 H BRUT'!$B$6:$M$88,10,FALSE)="","",(VLOOKUP($B36,'S 3 H BRUT'!$B$6:$M$88,10,FALSE)))</f>
        <v/>
      </c>
      <c r="X36" s="105" t="str">
        <f>IF(VLOOKUP($B36,'S 3 H NET'!$B$6:$K$88,10,FALSE)="","",(VLOOKUP($B36,'S 3 H NET'!$B$6:$K$88,10,FALSE)))</f>
        <v/>
      </c>
      <c r="Y36" s="106" t="str">
        <f>IF(X36="","",SUM(W36:X36))</f>
        <v/>
      </c>
      <c r="Z36" s="105">
        <f>IF(VLOOKUP($B36,'S 3 H BRUT'!$B$6:$L$88,11,FALSE)="","",(VLOOKUP($B36,'S 3 H BRUT'!$B$6:$L$88,11,FALSE)))</f>
        <v>9</v>
      </c>
      <c r="AA36" s="105">
        <f>IF(VLOOKUP($B36,'S 3 H NET'!$B$6:$L$88,11,FALSE)="","",(VLOOKUP($B36,'S 3 H NET'!$B$6:$L$88,11,FALSE)))</f>
        <v>25</v>
      </c>
      <c r="AB36" s="106">
        <f>IF(AA36="","",SUM(Z36:AA36))</f>
        <v>34</v>
      </c>
      <c r="AC36" s="105" t="str">
        <f>IF(VLOOKUP($B36,'S 3 H BRUT'!$B$6:$M$88,12,FALSE)="","",(VLOOKUP($B36,'S 3 H BRUT'!$B$6:$M$88,12,FALSE)))</f>
        <v/>
      </c>
      <c r="AD36" s="105" t="str">
        <f>IF(VLOOKUP($B36,'S 3 H NET'!$B$6:$M$88,12,FALSE)="","",(VLOOKUP($B36,'S 3 H NET'!$B$6:$M$88,12,FALSE)))</f>
        <v/>
      </c>
      <c r="AE36" s="106" t="str">
        <f>IF(AD36="","",SUM(AC36:AD36))</f>
        <v/>
      </c>
      <c r="AF36" s="105" t="str">
        <f>IF(VLOOKUP($B36,'S 3 H BRUT'!$B$6:$N$88,13,FALSE)="","",(VLOOKUP($B36,'S 3 H BRUT'!$B$6:$N$88,13,FALSE)))</f>
        <v/>
      </c>
      <c r="AG36" s="105" t="str">
        <f>IF(VLOOKUP($B36,'S 3 H NET'!$B$6:$N$88,13,FALSE)="","",(VLOOKUP($B36,'S 3 H NET'!$B$6:$N$88,13,FALSE)))</f>
        <v/>
      </c>
      <c r="AH36" s="106" t="str">
        <f>IF(AG36="","",SUM(AF36:AG36))</f>
        <v/>
      </c>
      <c r="AI36" s="51">
        <f>SUM(G36,J36,M36,P36,S36,V36,Y36,AB36,AE36,AH36)</f>
        <v>220</v>
      </c>
      <c r="AJ36" s="17">
        <f>+COUNT(G36,J36,M36,P36,S36,V36,Y36,AB36,AE36,AH36)</f>
        <v>6</v>
      </c>
      <c r="AK36" s="17">
        <f>IF(AJ36&lt;6,0,+SMALL(($G36,$J36,$M36,$P36,$S36,$V36,$Y36,$AB36,$AE36,$AH36),1))</f>
        <v>29</v>
      </c>
      <c r="AL36" s="17">
        <f>IF(AJ36&lt;7,0,+SMALL(($G36,$J36,$M36,$P36,$S36,$V36,$Y36,$AB36,$AE36,$AH36),2))</f>
        <v>0</v>
      </c>
      <c r="AM36" s="17">
        <f>IF(AJ36&lt;8,0,+SMALL(($G36,$J36,$M36,$P36,$S36,$V36,$Y36,$AB36,$AE36,$AH36),3))</f>
        <v>0</v>
      </c>
      <c r="AN36" s="17">
        <f>IF(AJ36&lt;9,0,+SMALL(($G36,$J36,$M36,$P36,$S36,$V36,$Y36,$AB36,$AE36,$AH36),4))</f>
        <v>0</v>
      </c>
      <c r="AO36" s="17">
        <f>AI36-AK36-AL36-AM36-AN36</f>
        <v>191</v>
      </c>
      <c r="AP36" s="17">
        <f>RANK(AO36,$AO$6:$AO$88,0)</f>
        <v>31</v>
      </c>
      <c r="AR36" s="19"/>
      <c r="AS36" s="19"/>
      <c r="AT36" s="19"/>
      <c r="AU36" s="13"/>
    </row>
    <row r="37" spans="1:47" s="11" customFormat="1">
      <c r="A37" s="3"/>
      <c r="B37" s="89" t="s">
        <v>93</v>
      </c>
      <c r="C37" s="33"/>
      <c r="D37" s="40" t="s">
        <v>18</v>
      </c>
      <c r="E37" s="105" t="str">
        <f>IF(VLOOKUP($B37,'S 3 H BRUT'!$B$6:$E$88,4,FALSE)="","",(VLOOKUP($B37,'S 3 H BRUT'!$B$6:$E$88,4,FALSE)))</f>
        <v/>
      </c>
      <c r="F37" s="105" t="str">
        <f>IF(VLOOKUP($B37,'S 3 H NET'!$B$6:E$688,4,FALSE)="","",(VLOOKUP($B37,'S 3 H NET'!$B$6:$E$88,4,FALSE)))</f>
        <v/>
      </c>
      <c r="G37" s="106" t="str">
        <f>IF(F37="","",SUM(E37:F37))</f>
        <v/>
      </c>
      <c r="H37" s="105">
        <f>IF(VLOOKUP($B37,'S 3 H BRUT'!$B$6:$F$88,5,FALSE)="","",(VLOOKUP($B37,'S 3 H BRUT'!$B$6:$F$88,5,FALSE)))</f>
        <v>12</v>
      </c>
      <c r="I37" s="105">
        <f>IF(VLOOKUP($B37,'S 3 H NET'!$B$6:$F$88,5,FALSE)="","",(VLOOKUP($B37,'S 3 H NET'!$B$6:$F$88,5,FALSE)))</f>
        <v>26</v>
      </c>
      <c r="J37" s="106">
        <f>IF(I37="","",SUM(H37:I37))</f>
        <v>38</v>
      </c>
      <c r="K37" s="105">
        <f>IF(VLOOKUP($B37,'S 3 H BRUT'!$B$6:$G$88,6,FALSE)="","",(VLOOKUP($B37,'S 3 H BRUT'!$B$6:$G$88,6,FALSE)))</f>
        <v>20</v>
      </c>
      <c r="L37" s="105">
        <f>IF(VLOOKUP($B37,'S 3 H NET'!$B$6:$G$88,6,FALSE)="","",(VLOOKUP($B37,'S 3 H NET'!$B$6:$G$88,6,FALSE)))</f>
        <v>34</v>
      </c>
      <c r="M37" s="106">
        <f>IF(L37="","",SUM(K37:L37))</f>
        <v>54</v>
      </c>
      <c r="N37" s="105">
        <f>IF(VLOOKUP($B37,'S 3 H BRUT'!$B$6:$H$88,7,FALSE)="","",(VLOOKUP($B37,'S 3 H BRUT'!$B$6:$H$88,7,FALSE)))</f>
        <v>17</v>
      </c>
      <c r="O37" s="105">
        <f>IF(VLOOKUP($B37,'S 3 H NET'!$B$6:$H$88,7,FALSE)="","",(VLOOKUP($B37,'S 3 H NET'!$B$6:$H$88,7,FALSE)))</f>
        <v>34</v>
      </c>
      <c r="P37" s="106">
        <f>IF(O37="","",SUM(N37:O37))</f>
        <v>51</v>
      </c>
      <c r="Q37" s="105">
        <f>IF(VLOOKUP($B37,'S 3 H BRUT'!$B$6:$J$88,8,FALSE)="","",(VLOOKUP($B37,'S 3 H BRUT'!$B$6:$J$88,8,FALSE)))</f>
        <v>16</v>
      </c>
      <c r="R37" s="105">
        <f>IF(VLOOKUP($B37,'S 3 H NET'!$B$6:$I$88,8,FALSE)="","",(VLOOKUP($B37,'S 3 H NET'!$B$6:$I$88,8,FALSE)))</f>
        <v>31</v>
      </c>
      <c r="S37" s="106">
        <f>IF(R37="","",SUM(Q37:R37))</f>
        <v>47</v>
      </c>
      <c r="T37" s="105" t="str">
        <f>IF(VLOOKUP($B37,'S 3 H BRUT'!$B$6:$J$88,9,FALSE)="","",(VLOOKUP($B37,'S 3 H BRUT'!$B$6:$J$88,9,FALSE)))</f>
        <v/>
      </c>
      <c r="U37" s="105" t="str">
        <f>IF(VLOOKUP($B37,'S 3 H NET'!$B$6:$J$88,9,FALSE)="","",(VLOOKUP($B37,'S 3 H NET'!$B$6:$J$88,9,FALSE)))</f>
        <v/>
      </c>
      <c r="V37" s="106" t="str">
        <f>IF(U37="","",SUM(T37:U37))</f>
        <v/>
      </c>
      <c r="W37" s="105" t="str">
        <f>IF(VLOOKUP($B37,'S 3 H BRUT'!$B$6:$M$88,10,FALSE)="","",(VLOOKUP($B37,'S 3 H BRUT'!$B$6:$M$88,10,FALSE)))</f>
        <v/>
      </c>
      <c r="X37" s="105" t="str">
        <f>IF(VLOOKUP($B37,'S 3 H NET'!$B$6:$K$88,10,FALSE)="","",(VLOOKUP($B37,'S 3 H NET'!$B$6:$K$88,10,FALSE)))</f>
        <v/>
      </c>
      <c r="Y37" s="106" t="str">
        <f>IF(X37="","",SUM(W37:X37))</f>
        <v/>
      </c>
      <c r="Z37" s="105" t="str">
        <f>IF(VLOOKUP($B37,'S 3 H BRUT'!$B$6:$L$88,11,FALSE)="","",(VLOOKUP($B37,'S 3 H BRUT'!$B$6:$L$88,11,FALSE)))</f>
        <v/>
      </c>
      <c r="AA37" s="105" t="str">
        <f>IF(VLOOKUP($B37,'S 3 H NET'!$B$6:$L$88,11,FALSE)="","",(VLOOKUP($B37,'S 3 H NET'!$B$6:$L$88,11,FALSE)))</f>
        <v/>
      </c>
      <c r="AB37" s="106" t="str">
        <f>IF(AA37="","",SUM(Z37:AA37))</f>
        <v/>
      </c>
      <c r="AC37" s="105" t="str">
        <f>IF(VLOOKUP($B37,'S 3 H BRUT'!$B$6:$M$88,12,FALSE)="","",(VLOOKUP($B37,'S 3 H BRUT'!$B$6:$M$88,12,FALSE)))</f>
        <v/>
      </c>
      <c r="AD37" s="105" t="str">
        <f>IF(VLOOKUP($B37,'S 3 H NET'!$B$6:$M$88,12,FALSE)="","",(VLOOKUP($B37,'S 3 H NET'!$B$6:$M$88,12,FALSE)))</f>
        <v/>
      </c>
      <c r="AE37" s="106" t="str">
        <f>IF(AD37="","",SUM(AC37:AD37))</f>
        <v/>
      </c>
      <c r="AF37" s="105" t="str">
        <f>IF(VLOOKUP($B37,'S 3 H BRUT'!$B$6:$N$88,13,FALSE)="","",(VLOOKUP($B37,'S 3 H BRUT'!$B$6:$N$88,13,FALSE)))</f>
        <v/>
      </c>
      <c r="AG37" s="105" t="str">
        <f>IF(VLOOKUP($B37,'S 3 H NET'!$B$6:$N$88,13,FALSE)="","",(VLOOKUP($B37,'S 3 H NET'!$B$6:$N$88,13,FALSE)))</f>
        <v/>
      </c>
      <c r="AH37" s="106" t="str">
        <f>IF(AG37="","",SUM(AF37:AG37))</f>
        <v/>
      </c>
      <c r="AI37" s="51">
        <f>SUM(G37,J37,M37,P37,S37,V37,Y37,AB37,AE37,AH37)</f>
        <v>190</v>
      </c>
      <c r="AJ37" s="17">
        <f>+COUNT(G37,J37,M37,P37,S37,V37,Y37,AB37,AE37,AH37)</f>
        <v>4</v>
      </c>
      <c r="AK37" s="17">
        <f>IF(AJ37&lt;6,0,+SMALL(($G37,$J37,$M37,$P37,$S37,$V37,$Y37,$AB37,$AE37,$AH37),1))</f>
        <v>0</v>
      </c>
      <c r="AL37" s="17">
        <f>IF(AJ37&lt;7,0,+SMALL(($G37,$J37,$M37,$P37,$S37,$V37,$Y37,$AB37,$AE37,$AH37),2))</f>
        <v>0</v>
      </c>
      <c r="AM37" s="17">
        <f>IF(AJ37&lt;8,0,+SMALL(($G37,$J37,$M37,$P37,$S37,$V37,$Y37,$AB37,$AE37,$AH37),3))</f>
        <v>0</v>
      </c>
      <c r="AN37" s="17">
        <f>IF(AJ37&lt;9,0,+SMALL(($G37,$J37,$M37,$P37,$S37,$V37,$Y37,$AB37,$AE37,$AH37),4))</f>
        <v>0</v>
      </c>
      <c r="AO37" s="17">
        <f>AI37-AK37-AL37-AM37-AN37</f>
        <v>190</v>
      </c>
      <c r="AP37" s="17">
        <f>RANK(AO37,$AO$6:$AO$88,0)</f>
        <v>32</v>
      </c>
      <c r="AR37" s="19"/>
      <c r="AS37" s="19"/>
      <c r="AT37" s="19"/>
      <c r="AU37" s="13"/>
    </row>
    <row r="38" spans="1:47" s="3" customFormat="1">
      <c r="B38" s="42" t="s">
        <v>172</v>
      </c>
      <c r="C38" s="33"/>
      <c r="D38" s="38" t="s">
        <v>33</v>
      </c>
      <c r="E38" s="105">
        <f>IF(VLOOKUP($B38,'S 3 H BRUT'!$B$6:$E$88,4,FALSE)="","",(VLOOKUP($B38,'S 3 H BRUT'!$B$6:$E$88,4,FALSE)))</f>
        <v>13</v>
      </c>
      <c r="F38" s="105">
        <f>IF(VLOOKUP($B38,'S 3 H NET'!$B$6:E$688,4,FALSE)="","",(VLOOKUP($B38,'S 3 H NET'!$B$6:$E$88,4,FALSE)))</f>
        <v>34</v>
      </c>
      <c r="G38" s="106">
        <f>IF(F38="","",SUM(E38:F38))</f>
        <v>47</v>
      </c>
      <c r="H38" s="105">
        <f>IF(VLOOKUP($B38,'S 3 H BRUT'!$B$6:$F$88,5,FALSE)="","",(VLOOKUP($B38,'S 3 H BRUT'!$B$6:$F$88,5,FALSE)))</f>
        <v>11</v>
      </c>
      <c r="I38" s="105">
        <f>IF(VLOOKUP($B38,'S 3 H NET'!$B$6:$F$88,5,FALSE)="","",(VLOOKUP($B38,'S 3 H NET'!$B$6:$F$88,5,FALSE)))</f>
        <v>33</v>
      </c>
      <c r="J38" s="106">
        <f>IF(I38="","",SUM(H38:I38))</f>
        <v>44</v>
      </c>
      <c r="K38" s="105">
        <f>IF(VLOOKUP($B38,'S 3 H BRUT'!$B$6:$G$88,6,FALSE)="","",(VLOOKUP($B38,'S 3 H BRUT'!$B$6:$G$88,6,FALSE)))</f>
        <v>14</v>
      </c>
      <c r="L38" s="105">
        <f>IF(VLOOKUP($B38,'S 3 H NET'!$B$6:$G$88,6,FALSE)="","",(VLOOKUP($B38,'S 3 H NET'!$B$6:$G$88,6,FALSE)))</f>
        <v>38</v>
      </c>
      <c r="M38" s="106">
        <f>IF(L38="","",SUM(K38:L38))</f>
        <v>52</v>
      </c>
      <c r="N38" s="105" t="str">
        <f>IF(VLOOKUP($B38,'S 3 H BRUT'!$B$6:$H$88,7,FALSE)="","",(VLOOKUP($B38,'S 3 H BRUT'!$B$6:$H$88,7,FALSE)))</f>
        <v/>
      </c>
      <c r="O38" s="105" t="str">
        <f>IF(VLOOKUP($B38,'S 3 H NET'!$B$6:$H$88,7,FALSE)="","",(VLOOKUP($B38,'S 3 H NET'!$B$6:$H$88,7,FALSE)))</f>
        <v/>
      </c>
      <c r="P38" s="106" t="str">
        <f>IF(O38="","",SUM(N38:O38))</f>
        <v/>
      </c>
      <c r="Q38" s="105" t="str">
        <f>IF(VLOOKUP($B38,'S 3 H BRUT'!$B$6:$J$88,8,FALSE)="","",(VLOOKUP($B38,'S 3 H BRUT'!$B$6:$J$88,8,FALSE)))</f>
        <v/>
      </c>
      <c r="R38" s="105" t="str">
        <f>IF(VLOOKUP($B38,'S 3 H NET'!$B$6:$I$88,8,FALSE)="","",(VLOOKUP($B38,'S 3 H NET'!$B$6:$I$88,8,FALSE)))</f>
        <v/>
      </c>
      <c r="S38" s="106" t="str">
        <f>IF(R38="","",SUM(Q38:R38))</f>
        <v/>
      </c>
      <c r="T38" s="105" t="str">
        <f>IF(VLOOKUP($B38,'S 3 H BRUT'!$B$6:$J$88,9,FALSE)="","",(VLOOKUP($B38,'S 3 H BRUT'!$B$6:$J$88,9,FALSE)))</f>
        <v/>
      </c>
      <c r="U38" s="105" t="str">
        <f>IF(VLOOKUP($B38,'S 3 H NET'!$B$6:$J$88,9,FALSE)="","",(VLOOKUP($B38,'S 3 H NET'!$B$6:$J$88,9,FALSE)))</f>
        <v/>
      </c>
      <c r="V38" s="106" t="str">
        <f>IF(U38="","",SUM(T38:U38))</f>
        <v/>
      </c>
      <c r="W38" s="105" t="str">
        <f>IF(VLOOKUP($B38,'S 3 H BRUT'!$B$6:$M$88,10,FALSE)="","",(VLOOKUP($B38,'S 3 H BRUT'!$B$6:$M$88,10,FALSE)))</f>
        <v/>
      </c>
      <c r="X38" s="105" t="str">
        <f>IF(VLOOKUP($B38,'S 3 H NET'!$B$6:$K$88,10,FALSE)="","",(VLOOKUP($B38,'S 3 H NET'!$B$6:$K$88,10,FALSE)))</f>
        <v/>
      </c>
      <c r="Y38" s="106" t="str">
        <f>IF(X38="","",SUM(W38:X38))</f>
        <v/>
      </c>
      <c r="Z38" s="105">
        <f>IF(VLOOKUP($B38,'S 3 H BRUT'!$B$6:$L$88,11,FALSE)="","",(VLOOKUP($B38,'S 3 H BRUT'!$B$6:$L$88,11,FALSE)))</f>
        <v>12</v>
      </c>
      <c r="AA38" s="105">
        <f>IF(VLOOKUP($B38,'S 3 H NET'!$B$6:$L$88,11,FALSE)="","",(VLOOKUP($B38,'S 3 H NET'!$B$6:$L$88,11,FALSE)))</f>
        <v>34</v>
      </c>
      <c r="AB38" s="106">
        <f>IF(AA38="","",SUM(Z38:AA38))</f>
        <v>46</v>
      </c>
      <c r="AC38" s="105" t="str">
        <f>IF(VLOOKUP($B38,'S 3 H BRUT'!$B$6:$M$88,12,FALSE)="","",(VLOOKUP($B38,'S 3 H BRUT'!$B$6:$M$88,12,FALSE)))</f>
        <v/>
      </c>
      <c r="AD38" s="105" t="str">
        <f>IF(VLOOKUP($B38,'S 3 H NET'!$B$6:$M$88,12,FALSE)="","",(VLOOKUP($B38,'S 3 H NET'!$B$6:$M$88,12,FALSE)))</f>
        <v/>
      </c>
      <c r="AE38" s="106" t="str">
        <f>IF(AD38="","",SUM(AC38:AD38))</f>
        <v/>
      </c>
      <c r="AF38" s="105" t="str">
        <f>IF(VLOOKUP($B38,'S 3 H BRUT'!$B$6:$N$88,13,FALSE)="","",(VLOOKUP($B38,'S 3 H BRUT'!$B$6:$N$88,13,FALSE)))</f>
        <v/>
      </c>
      <c r="AG38" s="105" t="str">
        <f>IF(VLOOKUP($B38,'S 3 H NET'!$B$6:$N$88,13,FALSE)="","",(VLOOKUP($B38,'S 3 H NET'!$B$6:$N$88,13,FALSE)))</f>
        <v/>
      </c>
      <c r="AH38" s="106" t="str">
        <f>IF(AG38="","",SUM(AF38:AG38))</f>
        <v/>
      </c>
      <c r="AI38" s="51">
        <f>SUM(G38,J38,M38,P38,S38,V38,Y38,AB38,AE38,AH38)</f>
        <v>189</v>
      </c>
      <c r="AJ38" s="17">
        <f>+COUNT(G38,J38,M38,P38,S38,V38,Y38,AB38,AE38,AH38)</f>
        <v>4</v>
      </c>
      <c r="AK38" s="17">
        <f>IF(AJ38&lt;6,0,+SMALL(($G38,$J38,$M38,$P38,$S38,$V38,$Y38,$AB38,$AE38,$AH38),1))</f>
        <v>0</v>
      </c>
      <c r="AL38" s="17">
        <f>IF(AJ38&lt;7,0,+SMALL(($G38,$J38,$M38,$P38,$S38,$V38,$Y38,$AB38,$AE38,$AH38),2))</f>
        <v>0</v>
      </c>
      <c r="AM38" s="17">
        <f>IF(AJ38&lt;8,0,+SMALL(($G38,$J38,$M38,$P38,$S38,$V38,$Y38,$AB38,$AE38,$AH38),3))</f>
        <v>0</v>
      </c>
      <c r="AN38" s="17">
        <f>IF(AJ38&lt;9,0,+SMALL(($G38,$J38,$M38,$P38,$S38,$V38,$Y38,$AB38,$AE38,$AH38),4))</f>
        <v>0</v>
      </c>
      <c r="AO38" s="17">
        <f>AI38-AK38-AL38-AM38-AN38</f>
        <v>189</v>
      </c>
      <c r="AP38" s="17">
        <f>RANK(AO38,$AO$6:$AO$88,0)</f>
        <v>33</v>
      </c>
    </row>
    <row r="39" spans="1:47" s="11" customFormat="1">
      <c r="A39" s="3"/>
      <c r="B39" s="42" t="s">
        <v>342</v>
      </c>
      <c r="C39" s="33"/>
      <c r="D39" s="158" t="s">
        <v>334</v>
      </c>
      <c r="E39" s="105">
        <f>IF(VLOOKUP($B39,'S 3 H BRUT'!$B$6:$E$88,4,FALSE)="","",(VLOOKUP($B39,'S 3 H BRUT'!$B$6:$E$88,4,FALSE)))</f>
        <v>6</v>
      </c>
      <c r="F39" s="105">
        <f>IF(VLOOKUP($B39,'S 3 H NET'!$B$6:E$688,4,FALSE)="","",(VLOOKUP($B39,'S 3 H NET'!$B$6:$E$88,4,FALSE)))</f>
        <v>23</v>
      </c>
      <c r="G39" s="106">
        <f>IF(F39="","",SUM(E39:F39))</f>
        <v>29</v>
      </c>
      <c r="H39" s="160">
        <f>IF(VLOOKUP($B39,'S 3 H BRUT'!$B$6:$F$88,5,FALSE)="","",(VLOOKUP($B39,'S 3 H BRUT'!$B$6:$F$88,5,FALSE)))</f>
        <v>9</v>
      </c>
      <c r="I39" s="160">
        <f>IF(VLOOKUP($B39,'S 3 H NET'!$B$6:$F$88,5,FALSE)="","",(VLOOKUP($B39,'S 3 H NET'!$B$6:$F$88,5,FALSE)))</f>
        <v>33</v>
      </c>
      <c r="J39" s="161">
        <f>IF(I39="","",SUM(H39:I39))</f>
        <v>42</v>
      </c>
      <c r="K39" s="105">
        <f>IF(VLOOKUP($B39,'S 3 H BRUT'!$B$6:$G$88,6,FALSE)="","",(VLOOKUP($B39,'S 3 H BRUT'!$B$6:$G$88,6,FALSE)))</f>
        <v>7</v>
      </c>
      <c r="L39" s="105">
        <f>IF(VLOOKUP($B39,'S 3 H NET'!$B$6:$G$88,6,FALSE)="","",(VLOOKUP($B39,'S 3 H NET'!$B$6:$G$88,6,FALSE)))</f>
        <v>24</v>
      </c>
      <c r="M39" s="106">
        <f>IF(L39="","",SUM(K39:L39))</f>
        <v>31</v>
      </c>
      <c r="N39" s="105" t="str">
        <f>IF(VLOOKUP($B39,'S 3 H BRUT'!$B$6:$H$88,7,FALSE)="","",(VLOOKUP($B39,'S 3 H BRUT'!$B$6:$H$88,7,FALSE)))</f>
        <v/>
      </c>
      <c r="O39" s="105" t="str">
        <f>IF(VLOOKUP($B39,'S 3 H NET'!$B$6:$H$88,7,FALSE)="","",(VLOOKUP($B39,'S 3 H NET'!$B$6:$H$88,7,FALSE)))</f>
        <v/>
      </c>
      <c r="P39" s="106" t="str">
        <f>IF(O39="","",SUM(N39:O39))</f>
        <v/>
      </c>
      <c r="Q39" s="105">
        <f>IF(VLOOKUP($B39,'S 3 H BRUT'!$B$6:$J$88,8,FALSE)="","",(VLOOKUP($B39,'S 3 H BRUT'!$B$6:$J$88,8,FALSE)))</f>
        <v>12</v>
      </c>
      <c r="R39" s="105">
        <f>IF(VLOOKUP($B39,'S 3 H NET'!$B$6:$I$88,8,FALSE)="","",(VLOOKUP($B39,'S 3 H NET'!$B$6:$I$88,8,FALSE)))</f>
        <v>33</v>
      </c>
      <c r="S39" s="106">
        <f>IF(R39="","",SUM(Q39:R39))</f>
        <v>45</v>
      </c>
      <c r="T39" s="105">
        <f>IF(VLOOKUP($B39,'S 3 H BRUT'!$B$6:$J$88,9,FALSE)="","",(VLOOKUP($B39,'S 3 H BRUT'!$B$6:$J$88,9,FALSE)))</f>
        <v>6</v>
      </c>
      <c r="U39" s="105">
        <f>IF(VLOOKUP($B39,'S 3 H NET'!$B$6:$J$88,9,FALSE)="","",(VLOOKUP($B39,'S 3 H NET'!$B$6:$J$88,9,FALSE)))</f>
        <v>22</v>
      </c>
      <c r="V39" s="106">
        <f>IF(U39="","",SUM(T39:U39))</f>
        <v>28</v>
      </c>
      <c r="W39" s="105">
        <f>IF(VLOOKUP($B39,'S 3 H BRUT'!$B$6:$M$88,10,FALSE)="","",(VLOOKUP($B39,'S 3 H BRUT'!$B$6:$M$88,10,FALSE)))</f>
        <v>10</v>
      </c>
      <c r="X39" s="105">
        <f>IF(VLOOKUP($B39,'S 3 H NET'!$B$6:$K$88,10,FALSE)="","",(VLOOKUP($B39,'S 3 H NET'!$B$6:$K$88,10,FALSE)))</f>
        <v>30</v>
      </c>
      <c r="Y39" s="106">
        <f>IF(X39="","",SUM(W39:X39))</f>
        <v>40</v>
      </c>
      <c r="Z39" s="105">
        <f>IF(VLOOKUP($B39,'S 3 H BRUT'!$B$6:$L$88,11,FALSE)="","",(VLOOKUP($B39,'S 3 H BRUT'!$B$6:$L$88,11,FALSE)))</f>
        <v>5</v>
      </c>
      <c r="AA39" s="105">
        <f>IF(VLOOKUP($B39,'S 3 H NET'!$B$6:$L$88,11,FALSE)="","",(VLOOKUP($B39,'S 3 H NET'!$B$6:$L$88,11,FALSE)))</f>
        <v>22</v>
      </c>
      <c r="AB39" s="106">
        <f>IF(AA39="","",SUM(Z39:AA39))</f>
        <v>27</v>
      </c>
      <c r="AC39" s="105">
        <f>IF(VLOOKUP($B39,'S 3 H BRUT'!$B$6:$M$88,12,FALSE)="","",(VLOOKUP($B39,'S 3 H BRUT'!$B$6:$M$88,12,FALSE)))</f>
        <v>7</v>
      </c>
      <c r="AD39" s="105">
        <f>IF(VLOOKUP($B39,'S 3 H NET'!$B$6:$M$88,12,FALSE)="","",(VLOOKUP($B39,'S 3 H NET'!$B$6:$M$88,12,FALSE)))</f>
        <v>23</v>
      </c>
      <c r="AE39" s="106">
        <f>IF(AD39="","",SUM(AC39:AD39))</f>
        <v>30</v>
      </c>
      <c r="AF39" s="105" t="str">
        <f>IF(VLOOKUP($B39,'S 3 H BRUT'!$B$6:$N$88,13,FALSE)="","",(VLOOKUP($B39,'S 3 H BRUT'!$B$6:$N$88,13,FALSE)))</f>
        <v/>
      </c>
      <c r="AG39" s="105" t="str">
        <f>IF(VLOOKUP($B39,'S 3 H NET'!$B$6:$N$88,13,FALSE)="","",(VLOOKUP($B39,'S 3 H NET'!$B$6:$N$88,13,FALSE)))</f>
        <v/>
      </c>
      <c r="AH39" s="106" t="str">
        <f>IF(AG39="","",SUM(AF39:AG39))</f>
        <v/>
      </c>
      <c r="AI39" s="51">
        <f>SUM(G39,J39,M39,P39,S39,V39,Y39,AB39,AE39,AH39)</f>
        <v>272</v>
      </c>
      <c r="AJ39" s="17">
        <f>+COUNT(G39,J39,M39,P39,S39,V39,Y39,AB39,AE39,AH39)</f>
        <v>8</v>
      </c>
      <c r="AK39" s="17">
        <f>IF(AJ39&lt;6,0,+SMALL(($G39,$J39,$M39,$P39,$S39,$V39,$Y39,$AB39,$AE39,$AH39),1))</f>
        <v>27</v>
      </c>
      <c r="AL39" s="17">
        <f>IF(AJ39&lt;7,0,+SMALL(($G39,$J39,$M39,$P39,$S39,$V39,$Y39,$AB39,$AE39,$AH39),2))</f>
        <v>28</v>
      </c>
      <c r="AM39" s="17">
        <f>IF(AJ39&lt;8,0,+SMALL(($G39,$J39,$M39,$P39,$S39,$V39,$Y39,$AB39,$AE39,$AH39),3))</f>
        <v>29</v>
      </c>
      <c r="AN39" s="17">
        <f>IF(AJ39&lt;9,0,+SMALL(($G39,$J39,$M39,$P39,$S39,$V39,$Y39,$AB39,$AE39,$AH39),4))</f>
        <v>0</v>
      </c>
      <c r="AO39" s="17">
        <f>AI39-AK39-AL39-AM39-AN39</f>
        <v>188</v>
      </c>
      <c r="AP39" s="17">
        <f>RANK(AO39,$AO$6:$AO$88,0)</f>
        <v>34</v>
      </c>
      <c r="AR39" s="19"/>
      <c r="AS39" s="19"/>
      <c r="AT39" s="19"/>
      <c r="AU39" s="13"/>
    </row>
    <row r="40" spans="1:47" s="11" customFormat="1">
      <c r="A40" s="3"/>
      <c r="B40" s="42" t="s">
        <v>117</v>
      </c>
      <c r="C40" s="33"/>
      <c r="D40" s="39" t="s">
        <v>7</v>
      </c>
      <c r="E40" s="105">
        <f>IF(VLOOKUP($B40,'S 3 H BRUT'!$B$6:$E$88,4,FALSE)="","",(VLOOKUP($B40,'S 3 H BRUT'!$B$6:$E$88,4,FALSE)))</f>
        <v>12</v>
      </c>
      <c r="F40" s="105">
        <f>IF(VLOOKUP($B40,'S 3 H NET'!$B$6:E$688,4,FALSE)="","",(VLOOKUP($B40,'S 3 H NET'!$B$6:$E$88,4,FALSE)))</f>
        <v>27</v>
      </c>
      <c r="G40" s="106">
        <f>IF(F40="","",SUM(E40:F40))</f>
        <v>39</v>
      </c>
      <c r="H40" s="105">
        <f>IF(VLOOKUP($B40,'S 3 H BRUT'!$B$6:$F$88,5,FALSE)="","",(VLOOKUP($B40,'S 3 H BRUT'!$B$6:$F$88,5,FALSE)))</f>
        <v>13</v>
      </c>
      <c r="I40" s="105">
        <f>IF(VLOOKUP($B40,'S 3 H NET'!$B$6:$F$88,5,FALSE)="","",(VLOOKUP($B40,'S 3 H NET'!$B$6:$F$88,5,FALSE)))</f>
        <v>26</v>
      </c>
      <c r="J40" s="106">
        <f>IF(I40="","",SUM(H40:I40))</f>
        <v>39</v>
      </c>
      <c r="K40" s="105" t="str">
        <f>IF(VLOOKUP($B40,'S 3 H BRUT'!$B$6:$G$88,6,FALSE)="","",(VLOOKUP($B40,'S 3 H BRUT'!$B$6:$G$88,6,FALSE)))</f>
        <v/>
      </c>
      <c r="L40" s="105" t="str">
        <f>IF(VLOOKUP($B40,'S 3 H NET'!$B$6:$G$88,6,FALSE)="","",(VLOOKUP($B40,'S 3 H NET'!$B$6:$G$88,6,FALSE)))</f>
        <v/>
      </c>
      <c r="M40" s="106" t="str">
        <f>IF(L40="","",SUM(K40:L40))</f>
        <v/>
      </c>
      <c r="N40" s="105">
        <f>IF(VLOOKUP($B40,'S 3 H BRUT'!$B$6:$H$88,7,FALSE)="","",(VLOOKUP($B40,'S 3 H BRUT'!$B$6:$H$88,7,FALSE)))</f>
        <v>20</v>
      </c>
      <c r="O40" s="105">
        <f>IF(VLOOKUP($B40,'S 3 H NET'!$B$6:$H$88,7,FALSE)="","",(VLOOKUP($B40,'S 3 H NET'!$B$6:$H$88,7,FALSE)))</f>
        <v>36</v>
      </c>
      <c r="P40" s="106">
        <f>IF(O40="","",SUM(N40:O40))</f>
        <v>56</v>
      </c>
      <c r="Q40" s="105" t="str">
        <f>IF(VLOOKUP($B40,'S 3 H BRUT'!$B$6:$J$88,8,FALSE)="","",(VLOOKUP($B40,'S 3 H BRUT'!$B$6:$J$88,8,FALSE)))</f>
        <v/>
      </c>
      <c r="R40" s="105" t="str">
        <f>IF(VLOOKUP($B40,'S 3 H NET'!$B$6:$I$88,8,FALSE)="","",(VLOOKUP($B40,'S 3 H NET'!$B$6:$I$88,8,FALSE)))</f>
        <v/>
      </c>
      <c r="S40" s="106" t="str">
        <f>IF(R40="","",SUM(Q40:R40))</f>
        <v/>
      </c>
      <c r="T40" s="105">
        <f>IF(VLOOKUP($B40,'S 3 H BRUT'!$B$6:$J$88,9,FALSE)="","",(VLOOKUP($B40,'S 3 H BRUT'!$B$6:$J$88,9,FALSE)))</f>
        <v>18</v>
      </c>
      <c r="U40" s="105">
        <f>IF(VLOOKUP($B40,'S 3 H NET'!$B$6:$J$88,9,FALSE)="","",(VLOOKUP($B40,'S 3 H NET'!$B$6:$J$88,9,FALSE)))</f>
        <v>35</v>
      </c>
      <c r="V40" s="106">
        <f>IF(U40="","",SUM(T40:U40))</f>
        <v>53</v>
      </c>
      <c r="W40" s="105" t="str">
        <f>IF(VLOOKUP($B40,'S 3 H BRUT'!$B$6:$M$88,10,FALSE)="","",(VLOOKUP($B40,'S 3 H BRUT'!$B$6:$M$88,10,FALSE)))</f>
        <v/>
      </c>
      <c r="X40" s="105" t="str">
        <f>IF(VLOOKUP($B40,'S 3 H NET'!$B$6:$K$88,10,FALSE)="","",(VLOOKUP($B40,'S 3 H NET'!$B$6:$K$88,10,FALSE)))</f>
        <v/>
      </c>
      <c r="Y40" s="106" t="str">
        <f>IF(X40="","",SUM(W40:X40))</f>
        <v/>
      </c>
      <c r="Z40" s="105" t="str">
        <f>IF(VLOOKUP($B40,'S 3 H BRUT'!$B$6:$L$88,11,FALSE)="","",(VLOOKUP($B40,'S 3 H BRUT'!$B$6:$L$88,11,FALSE)))</f>
        <v/>
      </c>
      <c r="AA40" s="105" t="str">
        <f>IF(VLOOKUP($B40,'S 3 H NET'!$B$6:$L$88,11,FALSE)="","",(VLOOKUP($B40,'S 3 H NET'!$B$6:$L$88,11,FALSE)))</f>
        <v/>
      </c>
      <c r="AB40" s="106" t="str">
        <f>IF(AA40="","",SUM(Z40:AA40))</f>
        <v/>
      </c>
      <c r="AC40" s="105" t="str">
        <f>IF(VLOOKUP($B40,'S 3 H BRUT'!$B$6:$M$88,12,FALSE)="","",(VLOOKUP($B40,'S 3 H BRUT'!$B$6:$M$88,12,FALSE)))</f>
        <v/>
      </c>
      <c r="AD40" s="105" t="str">
        <f>IF(VLOOKUP($B40,'S 3 H NET'!$B$6:$M$88,12,FALSE)="","",(VLOOKUP($B40,'S 3 H NET'!$B$6:$M$88,12,FALSE)))</f>
        <v/>
      </c>
      <c r="AE40" s="106" t="str">
        <f>IF(AD40="","",SUM(AC40:AD40))</f>
        <v/>
      </c>
      <c r="AF40" s="105" t="str">
        <f>IF(VLOOKUP($B40,'S 3 H BRUT'!$B$6:$N$88,13,FALSE)="","",(VLOOKUP($B40,'S 3 H BRUT'!$B$6:$N$88,13,FALSE)))</f>
        <v/>
      </c>
      <c r="AG40" s="105" t="str">
        <f>IF(VLOOKUP($B40,'S 3 H NET'!$B$6:$N$88,13,FALSE)="","",(VLOOKUP($B40,'S 3 H NET'!$B$6:$N$88,13,FALSE)))</f>
        <v/>
      </c>
      <c r="AH40" s="106" t="str">
        <f>IF(AG40="","",SUM(AF40:AG40))</f>
        <v/>
      </c>
      <c r="AI40" s="51">
        <f>SUM(G40,J40,M40,P40,S40,V40,Y40,AB40,AE40,AH40)</f>
        <v>187</v>
      </c>
      <c r="AJ40" s="17">
        <f>+COUNT(G40,J40,M40,P40,S40,V40,Y40,AB40,AE40,AH40)</f>
        <v>4</v>
      </c>
      <c r="AK40" s="17">
        <f>IF(AJ40&lt;6,0,+SMALL(($G40,$J40,$M40,$P40,$S40,$V40,$Y40,$AB40,$AE40,$AH40),1))</f>
        <v>0</v>
      </c>
      <c r="AL40" s="17">
        <f>IF(AJ40&lt;7,0,+SMALL(($G40,$J40,$M40,$P40,$S40,$V40,$Y40,$AB40,$AE40,$AH40),2))</f>
        <v>0</v>
      </c>
      <c r="AM40" s="17">
        <f>IF(AJ40&lt;8,0,+SMALL(($G40,$J40,$M40,$P40,$S40,$V40,$Y40,$AB40,$AE40,$AH40),3))</f>
        <v>0</v>
      </c>
      <c r="AN40" s="17">
        <f>IF(AJ40&lt;9,0,+SMALL(($G40,$J40,$M40,$P40,$S40,$V40,$Y40,$AB40,$AE40,$AH40),4))</f>
        <v>0</v>
      </c>
      <c r="AO40" s="17">
        <f>AI40-AK40-AL40-AM40-AN40</f>
        <v>187</v>
      </c>
      <c r="AP40" s="17">
        <f>RANK(AO40,$AO$6:$AO$88,0)</f>
        <v>35</v>
      </c>
      <c r="AR40" s="19"/>
      <c r="AS40" s="19"/>
      <c r="AT40" s="19"/>
      <c r="AU40" s="13"/>
    </row>
    <row r="41" spans="1:47" s="11" customFormat="1">
      <c r="A41" s="3"/>
      <c r="B41" s="89" t="s">
        <v>242</v>
      </c>
      <c r="C41" s="33"/>
      <c r="D41" s="90" t="s">
        <v>146</v>
      </c>
      <c r="E41" s="105" t="str">
        <f>IF(VLOOKUP($B41,'S 3 H BRUT'!$B$6:$E$88,4,FALSE)="","",(VLOOKUP($B41,'S 3 H BRUT'!$B$6:$E$88,4,FALSE)))</f>
        <v/>
      </c>
      <c r="F41" s="105" t="str">
        <f>IF(VLOOKUP($B41,'S 3 H NET'!$B$6:E$688,4,FALSE)="","",(VLOOKUP($B41,'S 3 H NET'!$B$6:$E$88,4,FALSE)))</f>
        <v/>
      </c>
      <c r="G41" s="106" t="str">
        <f>IF(F41="","",SUM(E41:F41))</f>
        <v/>
      </c>
      <c r="H41" s="105">
        <f>IF(VLOOKUP($B41,'S 3 H BRUT'!$B$6:$F$88,5,FALSE)="","",(VLOOKUP($B41,'S 3 H BRUT'!$B$6:$F$88,5,FALSE)))</f>
        <v>9</v>
      </c>
      <c r="I41" s="105">
        <f>IF(VLOOKUP($B41,'S 3 H NET'!$B$6:$F$88,5,FALSE)="","",(VLOOKUP($B41,'S 3 H NET'!$B$6:$F$88,5,FALSE)))</f>
        <v>29</v>
      </c>
      <c r="J41" s="106">
        <f>IF(I41="","",SUM(H41:I41))</f>
        <v>38</v>
      </c>
      <c r="K41" s="105">
        <f>IF(VLOOKUP($B41,'S 3 H BRUT'!$B$6:$G$88,6,FALSE)="","",(VLOOKUP($B41,'S 3 H BRUT'!$B$6:$G$88,6,FALSE)))</f>
        <v>12</v>
      </c>
      <c r="L41" s="105">
        <f>IF(VLOOKUP($B41,'S 3 H NET'!$B$6:$G$88,6,FALSE)="","",(VLOOKUP($B41,'S 3 H NET'!$B$6:$G$88,6,FALSE)))</f>
        <v>29</v>
      </c>
      <c r="M41" s="106">
        <f>IF(L41="","",SUM(K41:L41))</f>
        <v>41</v>
      </c>
      <c r="N41" s="105" t="str">
        <f>IF(VLOOKUP($B41,'S 3 H BRUT'!$B$6:$H$88,7,FALSE)="","",(VLOOKUP($B41,'S 3 H BRUT'!$B$6:$H$88,7,FALSE)))</f>
        <v/>
      </c>
      <c r="O41" s="105" t="str">
        <f>IF(VLOOKUP($B41,'S 3 H NET'!$B$6:$H$88,7,FALSE)="","",(VLOOKUP($B41,'S 3 H NET'!$B$6:$H$88,7,FALSE)))</f>
        <v/>
      </c>
      <c r="P41" s="106" t="str">
        <f>IF(O41="","",SUM(N41:O41))</f>
        <v/>
      </c>
      <c r="Q41" s="105">
        <f>IF(VLOOKUP($B41,'S 3 H BRUT'!$B$6:$J$88,8,FALSE)="","",(VLOOKUP($B41,'S 3 H BRUT'!$B$6:$J$88,8,FALSE)))</f>
        <v>12</v>
      </c>
      <c r="R41" s="105">
        <f>IF(VLOOKUP($B41,'S 3 H NET'!$B$6:$I$88,8,FALSE)="","",(VLOOKUP($B41,'S 3 H NET'!$B$6:$I$88,8,FALSE)))</f>
        <v>32</v>
      </c>
      <c r="S41" s="106">
        <f>IF(R41="","",SUM(Q41:R41))</f>
        <v>44</v>
      </c>
      <c r="T41" s="105">
        <f>IF(VLOOKUP($B41,'S 3 H BRUT'!$B$6:$J$88,9,FALSE)="","",(VLOOKUP($B41,'S 3 H BRUT'!$B$6:$J$88,9,FALSE)))</f>
        <v>4</v>
      </c>
      <c r="U41" s="105">
        <f>IF(VLOOKUP($B41,'S 3 H NET'!$B$6:$J$88,9,FALSE)="","",(VLOOKUP($B41,'S 3 H NET'!$B$6:$J$88,9,FALSE)))</f>
        <v>27</v>
      </c>
      <c r="V41" s="106">
        <f>IF(U41="","",SUM(T41:U41))</f>
        <v>31</v>
      </c>
      <c r="W41" s="105" t="str">
        <f>IF(VLOOKUP($B41,'S 3 H BRUT'!$B$6:$M$88,10,FALSE)="","",(VLOOKUP($B41,'S 3 H BRUT'!$B$6:$M$88,10,FALSE)))</f>
        <v/>
      </c>
      <c r="X41" s="105" t="str">
        <f>IF(VLOOKUP($B41,'S 3 H NET'!$B$6:$K$88,10,FALSE)="","",(VLOOKUP($B41,'S 3 H NET'!$B$6:$K$88,10,FALSE)))</f>
        <v/>
      </c>
      <c r="Y41" s="106" t="str">
        <f>IF(X41="","",SUM(W41:X41))</f>
        <v/>
      </c>
      <c r="Z41" s="105">
        <f>IF(VLOOKUP($B41,'S 3 H BRUT'!$B$6:$L$88,11,FALSE)="","",(VLOOKUP($B41,'S 3 H BRUT'!$B$6:$L$88,11,FALSE)))</f>
        <v>6</v>
      </c>
      <c r="AA41" s="105">
        <f>IF(VLOOKUP($B41,'S 3 H NET'!$B$6:$L$88,11,FALSE)="","",(VLOOKUP($B41,'S 3 H NET'!$B$6:$L$88,11,FALSE)))</f>
        <v>26</v>
      </c>
      <c r="AB41" s="106">
        <f>IF(AA41="","",SUM(Z41:AA41))</f>
        <v>32</v>
      </c>
      <c r="AC41" s="105" t="str">
        <f>IF(VLOOKUP($B41,'S 3 H BRUT'!$B$6:$M$88,12,FALSE)="","",(VLOOKUP($B41,'S 3 H BRUT'!$B$6:$M$88,12,FALSE)))</f>
        <v/>
      </c>
      <c r="AD41" s="105" t="str">
        <f>IF(VLOOKUP($B41,'S 3 H NET'!$B$6:$M$88,12,FALSE)="","",(VLOOKUP($B41,'S 3 H NET'!$B$6:$M$88,12,FALSE)))</f>
        <v/>
      </c>
      <c r="AE41" s="106" t="str">
        <f>IF(AD41="","",SUM(AC41:AD41))</f>
        <v/>
      </c>
      <c r="AF41" s="105" t="str">
        <f>IF(VLOOKUP($B41,'S 3 H BRUT'!$B$6:$N$88,13,FALSE)="","",(VLOOKUP($B41,'S 3 H BRUT'!$B$6:$N$88,13,FALSE)))</f>
        <v/>
      </c>
      <c r="AG41" s="105" t="str">
        <f>IF(VLOOKUP($B41,'S 3 H NET'!$B$6:$N$88,13,FALSE)="","",(VLOOKUP($B41,'S 3 H NET'!$B$6:$N$88,13,FALSE)))</f>
        <v/>
      </c>
      <c r="AH41" s="106" t="str">
        <f>IF(AG41="","",SUM(AF41:AG41))</f>
        <v/>
      </c>
      <c r="AI41" s="51">
        <f>SUM(G41,J41,M41,P41,S41,V41,Y41,AB41,AE41,AH41)</f>
        <v>186</v>
      </c>
      <c r="AJ41" s="17">
        <f>+COUNT(G41,J41,M41,P41,S41,V41,Y41,AB41,AE41,AH41)</f>
        <v>5</v>
      </c>
      <c r="AK41" s="17">
        <f>IF(AJ41&lt;6,0,+SMALL(($G41,$J41,$M41,$P41,$S41,$V41,$Y41,$AB41,$AE41,$AH41),1))</f>
        <v>0</v>
      </c>
      <c r="AL41" s="17">
        <f>IF(AJ41&lt;7,0,+SMALL(($G41,$J41,$M41,$P41,$S41,$V41,$Y41,$AB41,$AE41,$AH41),2))</f>
        <v>0</v>
      </c>
      <c r="AM41" s="17">
        <f>IF(AJ41&lt;8,0,+SMALL(($G41,$J41,$M41,$P41,$S41,$V41,$Y41,$AB41,$AE41,$AH41),3))</f>
        <v>0</v>
      </c>
      <c r="AN41" s="17">
        <f>IF(AJ41&lt;9,0,+SMALL(($G41,$J41,$M41,$P41,$S41,$V41,$Y41,$AB41,$AE41,$AH41),4))</f>
        <v>0</v>
      </c>
      <c r="AO41" s="17">
        <f>AI41-AK41-AL41-AM41-AN41</f>
        <v>186</v>
      </c>
      <c r="AP41" s="17">
        <f>RANK(AO41,$AO$6:$AO$88,0)</f>
        <v>36</v>
      </c>
      <c r="AR41" s="19"/>
      <c r="AS41" s="19"/>
      <c r="AT41" s="19"/>
      <c r="AU41" s="13"/>
    </row>
    <row r="42" spans="1:47" s="11" customFormat="1">
      <c r="A42" s="3"/>
      <c r="B42" s="42" t="s">
        <v>55</v>
      </c>
      <c r="C42" s="43"/>
      <c r="D42" s="64" t="s">
        <v>9</v>
      </c>
      <c r="E42" s="105">
        <f>IF(VLOOKUP($B42,'S 3 H BRUT'!$B$6:$E$88,4,FALSE)="","",(VLOOKUP($B42,'S 3 H BRUT'!$B$6:$E$88,4,FALSE)))</f>
        <v>5</v>
      </c>
      <c r="F42" s="105">
        <f>IF(VLOOKUP($B42,'S 3 H NET'!$B$6:E$688,4,FALSE)="","",(VLOOKUP($B42,'S 3 H NET'!$B$6:$E$88,4,FALSE)))</f>
        <v>21</v>
      </c>
      <c r="G42" s="106">
        <f>IF(F42="","",SUM(E42:F42))</f>
        <v>26</v>
      </c>
      <c r="H42" s="105" t="str">
        <f>IF(VLOOKUP($B42,'S 3 H BRUT'!$B$6:$F$88,5,FALSE)="","",(VLOOKUP($B42,'S 3 H BRUT'!$B$6:$F$88,5,FALSE)))</f>
        <v/>
      </c>
      <c r="I42" s="105" t="str">
        <f>IF(VLOOKUP($B42,'S 3 H NET'!$B$6:$F$88,5,FALSE)="","",(VLOOKUP($B42,'S 3 H NET'!$B$6:$F$88,5,FALSE)))</f>
        <v/>
      </c>
      <c r="J42" s="106" t="str">
        <f>IF(I42="","",SUM(H42:I42))</f>
        <v/>
      </c>
      <c r="K42" s="105">
        <f>IF(VLOOKUP($B42,'S 3 H BRUT'!$B$6:$G$88,6,FALSE)="","",(VLOOKUP($B42,'S 3 H BRUT'!$B$6:$G$88,6,FALSE)))</f>
        <v>8</v>
      </c>
      <c r="L42" s="105">
        <f>IF(VLOOKUP($B42,'S 3 H NET'!$B$6:$G$88,6,FALSE)="","",(VLOOKUP($B42,'S 3 H NET'!$B$6:$G$88,6,FALSE)))</f>
        <v>32</v>
      </c>
      <c r="M42" s="106">
        <f>IF(L42="","",SUM(K42:L42))</f>
        <v>40</v>
      </c>
      <c r="N42" s="105">
        <f>IF(VLOOKUP($B42,'S 3 H BRUT'!$B$6:$H$88,7,FALSE)="","",(VLOOKUP($B42,'S 3 H BRUT'!$B$6:$H$88,7,FALSE)))</f>
        <v>9</v>
      </c>
      <c r="O42" s="105">
        <f>IF(VLOOKUP($B42,'S 3 H NET'!$B$6:$H$88,7,FALSE)="","",(VLOOKUP($B42,'S 3 H NET'!$B$6:$H$88,7,FALSE)))</f>
        <v>35</v>
      </c>
      <c r="P42" s="106">
        <f>IF(O42="","",SUM(N42:O42))</f>
        <v>44</v>
      </c>
      <c r="Q42" s="105">
        <f>IF(VLOOKUP($B42,'S 3 H BRUT'!$B$6:$J$88,8,FALSE)="","",(VLOOKUP($B42,'S 3 H BRUT'!$B$6:$J$88,8,FALSE)))</f>
        <v>5</v>
      </c>
      <c r="R42" s="105">
        <f>IF(VLOOKUP($B42,'S 3 H NET'!$B$6:$I$88,8,FALSE)="","",(VLOOKUP($B42,'S 3 H NET'!$B$6:$I$88,8,FALSE)))</f>
        <v>28</v>
      </c>
      <c r="S42" s="106">
        <f>IF(R42="","",SUM(Q42:R42))</f>
        <v>33</v>
      </c>
      <c r="T42" s="105">
        <f>IF(VLOOKUP($B42,'S 3 H BRUT'!$B$6:$J$88,9,FALSE)="","",(VLOOKUP($B42,'S 3 H BRUT'!$B$6:$J$88,9,FALSE)))</f>
        <v>2</v>
      </c>
      <c r="U42" s="105">
        <f>IF(VLOOKUP($B42,'S 3 H NET'!$B$6:$J$88,9,FALSE)="","",(VLOOKUP($B42,'S 3 H NET'!$B$6:$J$88,9,FALSE)))</f>
        <v>18</v>
      </c>
      <c r="V42" s="106">
        <f>IF(U42="","",SUM(T42:U42))</f>
        <v>20</v>
      </c>
      <c r="W42" s="105" t="str">
        <f>IF(VLOOKUP($B42,'S 3 H BRUT'!$B$6:$M$88,10,FALSE)="","",(VLOOKUP($B42,'S 3 H BRUT'!$B$6:$M$88,10,FALSE)))</f>
        <v/>
      </c>
      <c r="X42" s="105" t="str">
        <f>IF(VLOOKUP($B42,'S 3 H NET'!$B$6:$K$88,10,FALSE)="","",(VLOOKUP($B42,'S 3 H NET'!$B$6:$K$88,10,FALSE)))</f>
        <v/>
      </c>
      <c r="Y42" s="106" t="str">
        <f>IF(X42="","",SUM(W42:X42))</f>
        <v/>
      </c>
      <c r="Z42" s="105">
        <f>IF(VLOOKUP($B42,'S 3 H BRUT'!$B$6:$L$88,11,FALSE)="","",(VLOOKUP($B42,'S 3 H BRUT'!$B$6:$L$88,11,FALSE)))</f>
        <v>6</v>
      </c>
      <c r="AA42" s="105">
        <f>IF(VLOOKUP($B42,'S 3 H NET'!$B$6:$L$88,11,FALSE)="","",(VLOOKUP($B42,'S 3 H NET'!$B$6:$L$88,11,FALSE)))</f>
        <v>32</v>
      </c>
      <c r="AB42" s="106">
        <f>IF(AA42="","",SUM(Z42:AA42))</f>
        <v>38</v>
      </c>
      <c r="AC42" s="105">
        <f>IF(VLOOKUP($B42,'S 3 H BRUT'!$B$6:$M$88,12,FALSE)="","",(VLOOKUP($B42,'S 3 H BRUT'!$B$6:$M$88,12,FALSE)))</f>
        <v>6</v>
      </c>
      <c r="AD42" s="105">
        <f>IF(VLOOKUP($B42,'S 3 H NET'!$B$6:$M$88,12,FALSE)="","",(VLOOKUP($B42,'S 3 H NET'!$B$6:$M$88,12,FALSE)))</f>
        <v>24</v>
      </c>
      <c r="AE42" s="106">
        <f>IF(AD42="","",SUM(AC42:AD42))</f>
        <v>30</v>
      </c>
      <c r="AF42" s="105" t="str">
        <f>IF(VLOOKUP($B42,'S 3 H BRUT'!$B$6:$N$88,13,FALSE)="","",(VLOOKUP($B42,'S 3 H BRUT'!$B$6:$N$88,13,FALSE)))</f>
        <v/>
      </c>
      <c r="AG42" s="105" t="str">
        <f>IF(VLOOKUP($B42,'S 3 H NET'!$B$6:$N$88,13,FALSE)="","",(VLOOKUP($B42,'S 3 H NET'!$B$6:$N$88,13,FALSE)))</f>
        <v/>
      </c>
      <c r="AH42" s="106" t="str">
        <f>IF(AG42="","",SUM(AF42:AG42))</f>
        <v/>
      </c>
      <c r="AI42" s="51">
        <f>SUM(G42,J42,M42,P42,S42,V42,Y42,AB42,AE42,AH42)</f>
        <v>231</v>
      </c>
      <c r="AJ42" s="17">
        <f>+COUNT(G42,J42,M42,P42,S42,V42,Y42,AB42,AE42,AH42)</f>
        <v>7</v>
      </c>
      <c r="AK42" s="17">
        <f>IF(AJ42&lt;6,0,+SMALL(($G42,$J42,$M42,$P42,$S42,$V42,$Y42,$AB42,$AE42,$AH42),1))</f>
        <v>20</v>
      </c>
      <c r="AL42" s="17">
        <f>IF(AJ42&lt;7,0,+SMALL(($G42,$J42,$M42,$P42,$S42,$V42,$Y42,$AB42,$AE42,$AH42),2))</f>
        <v>26</v>
      </c>
      <c r="AM42" s="17">
        <f>IF(AJ42&lt;8,0,+SMALL(($G42,$J42,$M42,$P42,$S42,$V42,$Y42,$AB42,$AE42,$AH42),3))</f>
        <v>0</v>
      </c>
      <c r="AN42" s="17">
        <f>IF(AJ42&lt;9,0,+SMALL(($G42,$J42,$M42,$P42,$S42,$V42,$Y42,$AB42,$AE42,$AH42),4))</f>
        <v>0</v>
      </c>
      <c r="AO42" s="17">
        <f>AI42-AK42-AL42-AM42-AN42</f>
        <v>185</v>
      </c>
      <c r="AP42" s="17">
        <f>RANK(AO42,$AO$6:$AO$88,0)</f>
        <v>37</v>
      </c>
      <c r="AR42" s="19"/>
      <c r="AS42" s="19"/>
      <c r="AT42" s="19"/>
      <c r="AU42" s="13"/>
    </row>
    <row r="43" spans="1:47" s="3" customFormat="1">
      <c r="B43" s="42" t="s">
        <v>156</v>
      </c>
      <c r="C43" s="43"/>
      <c r="D43" s="48" t="s">
        <v>35</v>
      </c>
      <c r="E43" s="105">
        <f>IF(VLOOKUP($B43,'S 3 H BRUT'!$B$6:$E$88,4,FALSE)="","",(VLOOKUP($B43,'S 3 H BRUT'!$B$6:$E$88,4,FALSE)))</f>
        <v>7</v>
      </c>
      <c r="F43" s="105">
        <f>IF(VLOOKUP($B43,'S 3 H NET'!$B$6:E$688,4,FALSE)="","",(VLOOKUP($B43,'S 3 H NET'!$B$6:$E$88,4,FALSE)))</f>
        <v>25</v>
      </c>
      <c r="G43" s="106">
        <f>IF(F43="","",SUM(E43:F43))</f>
        <v>32</v>
      </c>
      <c r="H43" s="105">
        <f>IF(VLOOKUP($B43,'S 3 H BRUT'!$B$6:$F$88,5,FALSE)="","",(VLOOKUP($B43,'S 3 H BRUT'!$B$6:$F$88,5,FALSE)))</f>
        <v>6</v>
      </c>
      <c r="I43" s="105">
        <f>IF(VLOOKUP($B43,'S 3 H NET'!$B$6:$F$88,5,FALSE)="","",(VLOOKUP($B43,'S 3 H NET'!$B$6:$F$88,5,FALSE)))</f>
        <v>22</v>
      </c>
      <c r="J43" s="106">
        <f>IF(I43="","",SUM(H43:I43))</f>
        <v>28</v>
      </c>
      <c r="K43" s="105">
        <f>IF(VLOOKUP($B43,'S 3 H BRUT'!$B$6:$G$88,6,FALSE)="","",(VLOOKUP($B43,'S 3 H BRUT'!$B$6:$G$88,6,FALSE)))</f>
        <v>6</v>
      </c>
      <c r="L43" s="105">
        <f>IF(VLOOKUP($B43,'S 3 H NET'!$B$6:$G$88,6,FALSE)="","",(VLOOKUP($B43,'S 3 H NET'!$B$6:$G$88,6,FALSE)))</f>
        <v>28</v>
      </c>
      <c r="M43" s="106">
        <f>IF(L43="","",SUM(K43:L43))</f>
        <v>34</v>
      </c>
      <c r="N43" s="105" t="str">
        <f>IF(VLOOKUP($B43,'S 3 H BRUT'!$B$6:$H$88,7,FALSE)="","",(VLOOKUP($B43,'S 3 H BRUT'!$B$6:$H$88,7,FALSE)))</f>
        <v/>
      </c>
      <c r="O43" s="105" t="str">
        <f>IF(VLOOKUP($B43,'S 3 H NET'!$B$6:$H$88,7,FALSE)="","",(VLOOKUP($B43,'S 3 H NET'!$B$6:$H$88,7,FALSE)))</f>
        <v/>
      </c>
      <c r="P43" s="106" t="str">
        <f>IF(O43="","",SUM(N43:O43))</f>
        <v/>
      </c>
      <c r="Q43" s="105" t="str">
        <f>IF(VLOOKUP($B43,'S 3 H BRUT'!$B$6:$J$88,8,FALSE)="","",(VLOOKUP($B43,'S 3 H BRUT'!$B$6:$J$88,8,FALSE)))</f>
        <v/>
      </c>
      <c r="R43" s="105" t="str">
        <f>IF(VLOOKUP($B43,'S 3 H NET'!$B$6:$I$88,8,FALSE)="","",(VLOOKUP($B43,'S 3 H NET'!$B$6:$I$88,8,FALSE)))</f>
        <v/>
      </c>
      <c r="S43" s="106" t="str">
        <f>IF(R43="","",SUM(Q43:R43))</f>
        <v/>
      </c>
      <c r="T43" s="105">
        <f>IF(VLOOKUP($B43,'S 3 H BRUT'!$B$6:$J$88,9,FALSE)="","",(VLOOKUP($B43,'S 3 H BRUT'!$B$6:$J$88,9,FALSE)))</f>
        <v>3</v>
      </c>
      <c r="U43" s="105">
        <f>IF(VLOOKUP($B43,'S 3 H NET'!$B$6:$J$88,9,FALSE)="","",(VLOOKUP($B43,'S 3 H NET'!$B$6:$J$88,9,FALSE)))</f>
        <v>25</v>
      </c>
      <c r="V43" s="106">
        <f>IF(U43="","",SUM(T43:U43))</f>
        <v>28</v>
      </c>
      <c r="W43" s="105">
        <f>IF(VLOOKUP($B43,'S 3 H BRUT'!$B$6:$M$88,10,FALSE)="","",(VLOOKUP($B43,'S 3 H BRUT'!$B$6:$M$88,10,FALSE)))</f>
        <v>9</v>
      </c>
      <c r="X43" s="105">
        <f>IF(VLOOKUP($B43,'S 3 H NET'!$B$6:$K$88,10,FALSE)="","",(VLOOKUP($B43,'S 3 H NET'!$B$6:$K$88,10,FALSE)))</f>
        <v>28</v>
      </c>
      <c r="Y43" s="106">
        <f>IF(X43="","",SUM(W43:X43))</f>
        <v>37</v>
      </c>
      <c r="Z43" s="105">
        <f>IF(VLOOKUP($B43,'S 3 H BRUT'!$B$6:$L$88,11,FALSE)="","",(VLOOKUP($B43,'S 3 H BRUT'!$B$6:$L$88,11,FALSE)))</f>
        <v>12</v>
      </c>
      <c r="AA43" s="105">
        <f>IF(VLOOKUP($B43,'S 3 H NET'!$B$6:$L$88,11,FALSE)="","",(VLOOKUP($B43,'S 3 H NET'!$B$6:$L$88,11,FALSE)))</f>
        <v>40</v>
      </c>
      <c r="AB43" s="106">
        <f>IF(AA43="","",SUM(Z43:AA43))</f>
        <v>52</v>
      </c>
      <c r="AC43" s="105" t="str">
        <f>IF(VLOOKUP($B43,'S 3 H BRUT'!$B$6:$M$88,12,FALSE)="","",(VLOOKUP($B43,'S 3 H BRUT'!$B$6:$M$88,12,FALSE)))</f>
        <v/>
      </c>
      <c r="AD43" s="105" t="str">
        <f>IF(VLOOKUP($B43,'S 3 H NET'!$B$6:$M$88,12,FALSE)="","",(VLOOKUP($B43,'S 3 H NET'!$B$6:$M$88,12,FALSE)))</f>
        <v/>
      </c>
      <c r="AE43" s="106" t="str">
        <f>IF(AD43="","",SUM(AC43:AD43))</f>
        <v/>
      </c>
      <c r="AF43" s="105" t="str">
        <f>IF(VLOOKUP($B43,'S 3 H BRUT'!$B$6:$N$88,13,FALSE)="","",(VLOOKUP($B43,'S 3 H BRUT'!$B$6:$N$88,13,FALSE)))</f>
        <v/>
      </c>
      <c r="AG43" s="105" t="str">
        <f>IF(VLOOKUP($B43,'S 3 H NET'!$B$6:$N$88,13,FALSE)="","",(VLOOKUP($B43,'S 3 H NET'!$B$6:$N$88,13,FALSE)))</f>
        <v/>
      </c>
      <c r="AH43" s="106" t="str">
        <f>IF(AG43="","",SUM(AF43:AG43))</f>
        <v/>
      </c>
      <c r="AI43" s="51">
        <f>SUM(G43,J43,M43,P43,S43,V43,Y43,AB43,AE43,AH43)</f>
        <v>211</v>
      </c>
      <c r="AJ43" s="17">
        <f>+COUNT(G43,J43,M43,P43,S43,V43,Y43,AB43,AE43,AH43)</f>
        <v>6</v>
      </c>
      <c r="AK43" s="17">
        <f>IF(AJ43&lt;6,0,+SMALL(($G43,$J43,$M43,$P43,$S43,$V43,$Y43,$AB43,$AE43,$AH43),1))</f>
        <v>28</v>
      </c>
      <c r="AL43" s="17">
        <f>IF(AJ43&lt;7,0,+SMALL(($G43,$J43,$M43,$P43,$S43,$V43,$Y43,$AB43,$AE43,$AH43),2))</f>
        <v>0</v>
      </c>
      <c r="AM43" s="17">
        <f>IF(AJ43&lt;8,0,+SMALL(($G43,$J43,$M43,$P43,$S43,$V43,$Y43,$AB43,$AE43,$AH43),3))</f>
        <v>0</v>
      </c>
      <c r="AN43" s="17">
        <f>IF(AJ43&lt;9,0,+SMALL(($G43,$J43,$M43,$P43,$S43,$V43,$Y43,$AB43,$AE43,$AH43),4))</f>
        <v>0</v>
      </c>
      <c r="AO43" s="17">
        <f>AI43-AK43-AL43-AM43-AN43</f>
        <v>183</v>
      </c>
      <c r="AP43" s="17">
        <f>RANK(AO43,$AO$6:$AO$88,0)</f>
        <v>38</v>
      </c>
    </row>
    <row r="44" spans="1:47">
      <c r="B44" s="89" t="s">
        <v>149</v>
      </c>
      <c r="C44" s="33"/>
      <c r="D44" s="82" t="s">
        <v>125</v>
      </c>
      <c r="E44" s="105">
        <f>IF(VLOOKUP($B44,'S 3 H BRUT'!$B$6:$E$88,4,FALSE)="","",(VLOOKUP($B44,'S 3 H BRUT'!$B$6:$E$88,4,FALSE)))</f>
        <v>3</v>
      </c>
      <c r="F44" s="105">
        <f>IF(VLOOKUP($B44,'S 3 H NET'!$B$6:E$688,4,FALSE)="","",(VLOOKUP($B44,'S 3 H NET'!$B$6:$E$88,4,FALSE)))</f>
        <v>20</v>
      </c>
      <c r="G44" s="106">
        <f>IF(F44="","",SUM(E44:F44))</f>
        <v>23</v>
      </c>
      <c r="H44" s="105">
        <f>IF(VLOOKUP($B44,'S 3 H BRUT'!$B$6:$F$88,5,FALSE)="","",(VLOOKUP($B44,'S 3 H BRUT'!$B$6:$F$88,5,FALSE)))</f>
        <v>2</v>
      </c>
      <c r="I44" s="105">
        <f>IF(VLOOKUP($B44,'S 3 H NET'!$B$6:$F$88,5,FALSE)="","",(VLOOKUP($B44,'S 3 H NET'!$B$6:$F$88,5,FALSE)))</f>
        <v>19</v>
      </c>
      <c r="J44" s="106">
        <f>IF(I44="","",SUM(H44:I44))</f>
        <v>21</v>
      </c>
      <c r="K44" s="105">
        <f>IF(VLOOKUP($B44,'S 3 H BRUT'!$B$6:$G$88,6,FALSE)="","",(VLOOKUP($B44,'S 3 H BRUT'!$B$6:$G$88,6,FALSE)))</f>
        <v>6</v>
      </c>
      <c r="L44" s="105">
        <f>IF(VLOOKUP($B44,'S 3 H NET'!$B$6:$G$88,6,FALSE)="","",(VLOOKUP($B44,'S 3 H NET'!$B$6:$G$88,6,FALSE)))</f>
        <v>31</v>
      </c>
      <c r="M44" s="106">
        <f>IF(L44="","",SUM(K44:L44))</f>
        <v>37</v>
      </c>
      <c r="N44" s="105">
        <f>IF(VLOOKUP($B44,'S 3 H BRUT'!$B$6:$H$88,7,FALSE)="","",(VLOOKUP($B44,'S 3 H BRUT'!$B$6:$H$88,7,FALSE)))</f>
        <v>10</v>
      </c>
      <c r="O44" s="105">
        <f>IF(VLOOKUP($B44,'S 3 H NET'!$B$6:$H$88,7,FALSE)="","",(VLOOKUP($B44,'S 3 H NET'!$B$6:$H$88,7,FALSE)))</f>
        <v>39</v>
      </c>
      <c r="P44" s="106">
        <f>IF(O44="","",SUM(N44:O44))</f>
        <v>49</v>
      </c>
      <c r="Q44" s="105" t="str">
        <f>IF(VLOOKUP($B44,'S 3 H BRUT'!$B$6:$J$88,8,FALSE)="","",(VLOOKUP($B44,'S 3 H BRUT'!$B$6:$J$88,8,FALSE)))</f>
        <v/>
      </c>
      <c r="R44" s="105" t="str">
        <f>IF(VLOOKUP($B44,'S 3 H NET'!$B$6:$I$88,8,FALSE)="","",(VLOOKUP($B44,'S 3 H NET'!$B$6:$I$88,8,FALSE)))</f>
        <v/>
      </c>
      <c r="S44" s="106" t="str">
        <f>IF(R44="","",SUM(Q44:R44))</f>
        <v/>
      </c>
      <c r="T44" s="105">
        <f>IF(VLOOKUP($B44,'S 3 H BRUT'!$B$6:$J$88,9,FALSE)="","",(VLOOKUP($B44,'S 3 H BRUT'!$B$6:$J$88,9,FALSE)))</f>
        <v>2</v>
      </c>
      <c r="U44" s="105">
        <f>IF(VLOOKUP($B44,'S 3 H NET'!$B$6:$J$88,9,FALSE)="","",(VLOOKUP($B44,'S 3 H NET'!$B$6:$J$88,9,FALSE)))</f>
        <v>20</v>
      </c>
      <c r="V44" s="106">
        <f>IF(U44="","",SUM(T44:U44))</f>
        <v>22</v>
      </c>
      <c r="W44" s="105">
        <f>IF(VLOOKUP($B44,'S 3 H BRUT'!$B$6:$M$88,10,FALSE)="","",(VLOOKUP($B44,'S 3 H BRUT'!$B$6:$M$88,10,FALSE)))</f>
        <v>6</v>
      </c>
      <c r="X44" s="105">
        <f>IF(VLOOKUP($B44,'S 3 H NET'!$B$6:$K$88,10,FALSE)="","",(VLOOKUP($B44,'S 3 H NET'!$B$6:$K$88,10,FALSE)))</f>
        <v>34</v>
      </c>
      <c r="Y44" s="106">
        <f>IF(X44="","",SUM(W44:X44))</f>
        <v>40</v>
      </c>
      <c r="Z44" s="105" t="str">
        <f>IF(VLOOKUP($B44,'S 3 H BRUT'!$B$6:$L$88,11,FALSE)="","",(VLOOKUP($B44,'S 3 H BRUT'!$B$6:$L$88,11,FALSE)))</f>
        <v/>
      </c>
      <c r="AA44" s="105" t="str">
        <f>IF(VLOOKUP($B44,'S 3 H NET'!$B$6:$L$88,11,FALSE)="","",(VLOOKUP($B44,'S 3 H NET'!$B$6:$L$88,11,FALSE)))</f>
        <v/>
      </c>
      <c r="AB44" s="106" t="str">
        <f>IF(AA44="","",SUM(Z44:AA44))</f>
        <v/>
      </c>
      <c r="AC44" s="105" t="str">
        <f>IF(VLOOKUP($B44,'S 3 H BRUT'!$B$6:$M$88,12,FALSE)="","",(VLOOKUP($B44,'S 3 H BRUT'!$B$6:$M$88,12,FALSE)))</f>
        <v/>
      </c>
      <c r="AD44" s="105" t="str">
        <f>IF(VLOOKUP($B44,'S 3 H NET'!$B$6:$M$88,12,FALSE)="","",(VLOOKUP($B44,'S 3 H NET'!$B$6:$M$88,12,FALSE)))</f>
        <v/>
      </c>
      <c r="AE44" s="106" t="str">
        <f>IF(AD44="","",SUM(AC44:AD44))</f>
        <v/>
      </c>
      <c r="AF44" s="105" t="str">
        <f>IF(VLOOKUP($B44,'S 3 H BRUT'!$B$6:$N$88,13,FALSE)="","",(VLOOKUP($B44,'S 3 H BRUT'!$B$6:$N$88,13,FALSE)))</f>
        <v/>
      </c>
      <c r="AG44" s="105" t="str">
        <f>IF(VLOOKUP($B44,'S 3 H NET'!$B$6:$N$88,13,FALSE)="","",(VLOOKUP($B44,'S 3 H NET'!$B$6:$N$88,13,FALSE)))</f>
        <v/>
      </c>
      <c r="AH44" s="106" t="str">
        <f>IF(AG44="","",SUM(AF44:AG44))</f>
        <v/>
      </c>
      <c r="AI44" s="51">
        <f>SUM(G44,J44,M44,P44,S44,V44,Y44,AB44,AE44,AH44)</f>
        <v>192</v>
      </c>
      <c r="AJ44" s="17">
        <f>+COUNT(G44,J44,M44,P44,S44,V44,Y44,AB44,AE44,AH44)</f>
        <v>6</v>
      </c>
      <c r="AK44" s="17">
        <f>IF(AJ44&lt;6,0,+SMALL(($G44,$J44,$M44,$P44,$S44,$V44,$Y44,$AB44,$AE44,$AH44),1))</f>
        <v>21</v>
      </c>
      <c r="AL44" s="17">
        <f>IF(AJ44&lt;7,0,+SMALL(($G44,$J44,$M44,$P44,$S44,$V44,$Y44,$AB44,$AE44,$AH44),2))</f>
        <v>0</v>
      </c>
      <c r="AM44" s="17">
        <f>IF(AJ44&lt;8,0,+SMALL(($G44,$J44,$M44,$P44,$S44,$V44,$Y44,$AB44,$AE44,$AH44),3))</f>
        <v>0</v>
      </c>
      <c r="AN44" s="17">
        <f>IF(AJ44&lt;9,0,+SMALL(($G44,$J44,$M44,$P44,$S44,$V44,$Y44,$AB44,$AE44,$AH44),4))</f>
        <v>0</v>
      </c>
      <c r="AO44" s="17">
        <f>AI44-AK44-AL44-AM44-AN44</f>
        <v>171</v>
      </c>
      <c r="AP44" s="17">
        <f>RANK(AO44,$AO$6:$AO$88,0)</f>
        <v>39</v>
      </c>
      <c r="AR44" s="19"/>
      <c r="AS44" s="19"/>
      <c r="AT44" s="19"/>
      <c r="AU44" s="13"/>
    </row>
    <row r="45" spans="1:47" s="11" customFormat="1">
      <c r="A45" s="3"/>
      <c r="B45" s="89" t="s">
        <v>27</v>
      </c>
      <c r="C45" s="33"/>
      <c r="D45" s="40" t="s">
        <v>18</v>
      </c>
      <c r="E45" s="105">
        <f>IF(VLOOKUP($B45,'S 3 H BRUT'!$B$6:$E$88,4,FALSE)="","",(VLOOKUP($B45,'S 3 H BRUT'!$B$6:$E$88,4,FALSE)))</f>
        <v>9</v>
      </c>
      <c r="F45" s="105">
        <f>IF(VLOOKUP($B45,'S 3 H NET'!$B$6:E$688,4,FALSE)="","",(VLOOKUP($B45,'S 3 H NET'!$B$6:$E$88,4,FALSE)))</f>
        <v>26</v>
      </c>
      <c r="G45" s="106">
        <f>IF(F45="","",SUM(E45:F45))</f>
        <v>35</v>
      </c>
      <c r="H45" s="105" t="str">
        <f>IF(VLOOKUP($B45,'S 3 H BRUT'!$B$6:$F$88,5,FALSE)="","",(VLOOKUP($B45,'S 3 H BRUT'!$B$6:$F$88,5,FALSE)))</f>
        <v/>
      </c>
      <c r="I45" s="105" t="str">
        <f>IF(VLOOKUP($B45,'S 3 H NET'!$B$6:$F$88,5,FALSE)="","",(VLOOKUP($B45,'S 3 H NET'!$B$6:$F$88,5,FALSE)))</f>
        <v/>
      </c>
      <c r="J45" s="106" t="str">
        <f>IF(I45="","",SUM(H45:I45))</f>
        <v/>
      </c>
      <c r="K45" s="105">
        <f>IF(VLOOKUP($B45,'S 3 H BRUT'!$B$6:$G$88,6,FALSE)="","",(VLOOKUP($B45,'S 3 H BRUT'!$B$6:$G$88,6,FALSE)))</f>
        <v>12</v>
      </c>
      <c r="L45" s="105">
        <f>IF(VLOOKUP($B45,'S 3 H NET'!$B$6:$G$88,6,FALSE)="","",(VLOOKUP($B45,'S 3 H NET'!$B$6:$G$88,6,FALSE)))</f>
        <v>27</v>
      </c>
      <c r="M45" s="106">
        <f>IF(L45="","",SUM(K45:L45))</f>
        <v>39</v>
      </c>
      <c r="N45" s="105">
        <f>IF(VLOOKUP($B45,'S 3 H BRUT'!$B$6:$H$88,7,FALSE)="","",(VLOOKUP($B45,'S 3 H BRUT'!$B$6:$H$88,7,FALSE)))</f>
        <v>11</v>
      </c>
      <c r="O45" s="105">
        <f>IF(VLOOKUP($B45,'S 3 H NET'!$B$6:$H$88,7,FALSE)="","",(VLOOKUP($B45,'S 3 H NET'!$B$6:$H$88,7,FALSE)))</f>
        <v>30</v>
      </c>
      <c r="P45" s="106">
        <f>IF(O45="","",SUM(N45:O45))</f>
        <v>41</v>
      </c>
      <c r="Q45" s="105" t="str">
        <f>IF(VLOOKUP($B45,'S 3 H BRUT'!$B$6:$J$88,8,FALSE)="","",(VLOOKUP($B45,'S 3 H BRUT'!$B$6:$J$88,8,FALSE)))</f>
        <v/>
      </c>
      <c r="R45" s="105" t="str">
        <f>IF(VLOOKUP($B45,'S 3 H NET'!$B$6:$I$88,8,FALSE)="","",(VLOOKUP($B45,'S 3 H NET'!$B$6:$I$88,8,FALSE)))</f>
        <v/>
      </c>
      <c r="S45" s="106" t="str">
        <f>IF(R45="","",SUM(Q45:R45))</f>
        <v/>
      </c>
      <c r="T45" s="105">
        <f>IF(VLOOKUP($B45,'S 3 H BRUT'!$B$6:$J$88,9,FALSE)="","",(VLOOKUP($B45,'S 3 H BRUT'!$B$6:$J$88,9,FALSE)))</f>
        <v>17</v>
      </c>
      <c r="U45" s="105">
        <f>IF(VLOOKUP($B45,'S 3 H NET'!$B$6:$J$88,9,FALSE)="","",(VLOOKUP($B45,'S 3 H NET'!$B$6:$J$88,9,FALSE)))</f>
        <v>35</v>
      </c>
      <c r="V45" s="106">
        <f>IF(U45="","",SUM(T45:U45))</f>
        <v>52</v>
      </c>
      <c r="W45" s="105" t="str">
        <f>IF(VLOOKUP($B45,'S 3 H BRUT'!$B$6:$M$88,10,FALSE)="","",(VLOOKUP($B45,'S 3 H BRUT'!$B$6:$M$88,10,FALSE)))</f>
        <v/>
      </c>
      <c r="X45" s="105" t="str">
        <f>IF(VLOOKUP($B45,'S 3 H NET'!$B$6:$K$88,10,FALSE)="","",(VLOOKUP($B45,'S 3 H NET'!$B$6:$K$88,10,FALSE)))</f>
        <v/>
      </c>
      <c r="Y45" s="106" t="str">
        <f>IF(X45="","",SUM(W45:X45))</f>
        <v/>
      </c>
      <c r="Z45" s="105" t="str">
        <f>IF(VLOOKUP($B45,'S 3 H BRUT'!$B$6:$L$88,11,FALSE)="","",(VLOOKUP($B45,'S 3 H BRUT'!$B$6:$L$88,11,FALSE)))</f>
        <v/>
      </c>
      <c r="AA45" s="105" t="str">
        <f>IF(VLOOKUP($B45,'S 3 H NET'!$B$6:$L$88,11,FALSE)="","",(VLOOKUP($B45,'S 3 H NET'!$B$6:$L$88,11,FALSE)))</f>
        <v/>
      </c>
      <c r="AB45" s="106" t="str">
        <f>IF(AA45="","",SUM(Z45:AA45))</f>
        <v/>
      </c>
      <c r="AC45" s="105" t="str">
        <f>IF(VLOOKUP($B45,'S 3 H BRUT'!$B$6:$M$88,12,FALSE)="","",(VLOOKUP($B45,'S 3 H BRUT'!$B$6:$M$88,12,FALSE)))</f>
        <v/>
      </c>
      <c r="AD45" s="105" t="str">
        <f>IF(VLOOKUP($B45,'S 3 H NET'!$B$6:$M$88,12,FALSE)="","",(VLOOKUP($B45,'S 3 H NET'!$B$6:$M$88,12,FALSE)))</f>
        <v/>
      </c>
      <c r="AE45" s="106" t="str">
        <f>IF(AD45="","",SUM(AC45:AD45))</f>
        <v/>
      </c>
      <c r="AF45" s="105" t="str">
        <f>IF(VLOOKUP($B45,'S 3 H BRUT'!$B$6:$N$88,13,FALSE)="","",(VLOOKUP($B45,'S 3 H BRUT'!$B$6:$N$88,13,FALSE)))</f>
        <v/>
      </c>
      <c r="AG45" s="105" t="str">
        <f>IF(VLOOKUP($B45,'S 3 H NET'!$B$6:$N$88,13,FALSE)="","",(VLOOKUP($B45,'S 3 H NET'!$B$6:$N$88,13,FALSE)))</f>
        <v/>
      </c>
      <c r="AH45" s="106" t="str">
        <f>IF(AG45="","",SUM(AF45:AG45))</f>
        <v/>
      </c>
      <c r="AI45" s="51">
        <f>SUM(G45,J45,M45,P45,S45,V45,Y45,AB45,AE45,AH45)</f>
        <v>167</v>
      </c>
      <c r="AJ45" s="17">
        <f>+COUNT(G45,J45,M45,P45,S45,V45,Y45,AB45,AE45,AH45)</f>
        <v>4</v>
      </c>
      <c r="AK45" s="17">
        <f>IF(AJ45&lt;6,0,+SMALL(($G45,$J45,$M45,$P45,$S45,$V45,$Y45,$AB45,$AE45,$AH45),1))</f>
        <v>0</v>
      </c>
      <c r="AL45" s="17">
        <f>IF(AJ45&lt;7,0,+SMALL(($G45,$J45,$M45,$P45,$S45,$V45,$Y45,$AB45,$AE45,$AH45),2))</f>
        <v>0</v>
      </c>
      <c r="AM45" s="17">
        <f>IF(AJ45&lt;8,0,+SMALL(($G45,$J45,$M45,$P45,$S45,$V45,$Y45,$AB45,$AE45,$AH45),3))</f>
        <v>0</v>
      </c>
      <c r="AN45" s="17">
        <f>IF(AJ45&lt;9,0,+SMALL(($G45,$J45,$M45,$P45,$S45,$V45,$Y45,$AB45,$AE45,$AH45),4))</f>
        <v>0</v>
      </c>
      <c r="AO45" s="17">
        <f>AI45-AK45-AL45-AM45-AN45</f>
        <v>167</v>
      </c>
      <c r="AP45" s="17">
        <f>RANK(AO45,$AO$6:$AO$88,0)</f>
        <v>40</v>
      </c>
      <c r="AR45" s="19"/>
      <c r="AS45" s="19"/>
      <c r="AT45" s="19"/>
      <c r="AU45" s="13"/>
    </row>
    <row r="46" spans="1:47" s="3" customFormat="1">
      <c r="B46" s="42" t="s">
        <v>163</v>
      </c>
      <c r="C46" s="33"/>
      <c r="D46" s="64" t="s">
        <v>9</v>
      </c>
      <c r="E46" s="105">
        <f>IF(VLOOKUP($B46,'S 3 H BRUT'!$B$6:$E$88,4,FALSE)="","",(VLOOKUP($B46,'S 3 H BRUT'!$B$6:$E$88,4,FALSE)))</f>
        <v>3</v>
      </c>
      <c r="F46" s="105">
        <f>IF(VLOOKUP($B46,'S 3 H NET'!$B$6:E$688,4,FALSE)="","",(VLOOKUP($B46,'S 3 H NET'!$B$6:$E$88,4,FALSE)))</f>
        <v>24</v>
      </c>
      <c r="G46" s="106">
        <f>IF(F46="","",SUM(E46:F46))</f>
        <v>27</v>
      </c>
      <c r="H46" s="105">
        <f>IF(VLOOKUP($B46,'S 3 H BRUT'!$B$6:$F$88,5,FALSE)="","",(VLOOKUP($B46,'S 3 H BRUT'!$B$6:$F$88,5,FALSE)))</f>
        <v>5</v>
      </c>
      <c r="I46" s="105">
        <f>IF(VLOOKUP($B46,'S 3 H NET'!$B$6:$F$88,5,FALSE)="","",(VLOOKUP($B46,'S 3 H NET'!$B$6:$F$88,5,FALSE)))</f>
        <v>31</v>
      </c>
      <c r="J46" s="106">
        <f>IF(I46="","",SUM(H46:I46))</f>
        <v>36</v>
      </c>
      <c r="K46" s="105">
        <f>IF(VLOOKUP($B46,'S 3 H BRUT'!$B$6:$G$88,6,FALSE)="","",(VLOOKUP($B46,'S 3 H BRUT'!$B$6:$G$88,6,FALSE)))</f>
        <v>3</v>
      </c>
      <c r="L46" s="105">
        <f>IF(VLOOKUP($B46,'S 3 H NET'!$B$6:$G$88,6,FALSE)="","",(VLOOKUP($B46,'S 3 H NET'!$B$6:$G$88,6,FALSE)))</f>
        <v>23</v>
      </c>
      <c r="M46" s="106">
        <f>IF(L46="","",SUM(K46:L46))</f>
        <v>26</v>
      </c>
      <c r="N46" s="105">
        <f>IF(VLOOKUP($B46,'S 3 H BRUT'!$B$6:$H$88,7,FALSE)="","",(VLOOKUP($B46,'S 3 H BRUT'!$B$6:$H$88,7,FALSE)))</f>
        <v>5</v>
      </c>
      <c r="O46" s="105">
        <f>IF(VLOOKUP($B46,'S 3 H NET'!$B$6:$H$88,7,FALSE)="","",(VLOOKUP($B46,'S 3 H NET'!$B$6:$H$88,7,FALSE)))</f>
        <v>37</v>
      </c>
      <c r="P46" s="106">
        <f>IF(O46="","",SUM(N46:O46))</f>
        <v>42</v>
      </c>
      <c r="Q46" s="105">
        <f>IF(VLOOKUP($B46,'S 3 H BRUT'!$B$6:$J$88,8,FALSE)="","",(VLOOKUP($B46,'S 3 H BRUT'!$B$6:$J$88,8,FALSE)))</f>
        <v>4</v>
      </c>
      <c r="R46" s="105">
        <f>IF(VLOOKUP($B46,'S 3 H NET'!$B$6:$I$88,8,FALSE)="","",(VLOOKUP($B46,'S 3 H NET'!$B$6:$I$88,8,FALSE)))</f>
        <v>20</v>
      </c>
      <c r="S46" s="106">
        <f>IF(R46="","",SUM(Q46:R46))</f>
        <v>24</v>
      </c>
      <c r="T46" s="105">
        <f>IF(VLOOKUP($B46,'S 3 H BRUT'!$B$6:$J$88,9,FALSE)="","",(VLOOKUP($B46,'S 3 H BRUT'!$B$6:$J$88,9,FALSE)))</f>
        <v>3</v>
      </c>
      <c r="U46" s="105">
        <f>IF(VLOOKUP($B46,'S 3 H NET'!$B$6:$J$88,9,FALSE)="","",(VLOOKUP($B46,'S 3 H NET'!$B$6:$J$88,9,FALSE)))</f>
        <v>20</v>
      </c>
      <c r="V46" s="106">
        <f>IF(U46="","",SUM(T46:U46))</f>
        <v>23</v>
      </c>
      <c r="W46" s="105">
        <f>IF(VLOOKUP($B46,'S 3 H BRUT'!$B$6:$M$88,10,FALSE)="","",(VLOOKUP($B46,'S 3 H BRUT'!$B$6:$M$88,10,FALSE)))</f>
        <v>4</v>
      </c>
      <c r="X46" s="105">
        <f>IF(VLOOKUP($B46,'S 3 H NET'!$B$6:$K$88,10,FALSE)="","",(VLOOKUP($B46,'S 3 H NET'!$B$6:$K$88,10,FALSE)))</f>
        <v>24</v>
      </c>
      <c r="Y46" s="106">
        <f>IF(X46="","",SUM(W46:X46))</f>
        <v>28</v>
      </c>
      <c r="Z46" s="105">
        <f>IF(VLOOKUP($B46,'S 3 H BRUT'!$B$6:$L$88,11,FALSE)="","",(VLOOKUP($B46,'S 3 H BRUT'!$B$6:$L$88,11,FALSE)))</f>
        <v>3</v>
      </c>
      <c r="AA46" s="105">
        <f>IF(VLOOKUP($B46,'S 3 H NET'!$B$6:$L$88,11,FALSE)="","",(VLOOKUP($B46,'S 3 H NET'!$B$6:$L$88,11,FALSE)))</f>
        <v>23</v>
      </c>
      <c r="AB46" s="106">
        <f>IF(AA46="","",SUM(Z46:AA46))</f>
        <v>26</v>
      </c>
      <c r="AC46" s="105" t="str">
        <f>IF(VLOOKUP($B46,'S 3 H BRUT'!$B$6:$M$88,12,FALSE)="","",(VLOOKUP($B46,'S 3 H BRUT'!$B$6:$M$88,12,FALSE)))</f>
        <v/>
      </c>
      <c r="AD46" s="105" t="str">
        <f>IF(VLOOKUP($B46,'S 3 H NET'!$B$6:$M$88,12,FALSE)="","",(VLOOKUP($B46,'S 3 H NET'!$B$6:$M$88,12,FALSE)))</f>
        <v/>
      </c>
      <c r="AE46" s="106" t="str">
        <f>IF(AD46="","",SUM(AC46:AD46))</f>
        <v/>
      </c>
      <c r="AF46" s="105" t="str">
        <f>IF(VLOOKUP($B46,'S 3 H BRUT'!$B$6:$N$88,13,FALSE)="","",(VLOOKUP($B46,'S 3 H BRUT'!$B$6:$N$88,13,FALSE)))</f>
        <v/>
      </c>
      <c r="AG46" s="105" t="str">
        <f>IF(VLOOKUP($B46,'S 3 H NET'!$B$6:$N$88,13,FALSE)="","",(VLOOKUP($B46,'S 3 H NET'!$B$6:$N$88,13,FALSE)))</f>
        <v/>
      </c>
      <c r="AH46" s="106" t="str">
        <f>IF(AG46="","",SUM(AF46:AG46))</f>
        <v/>
      </c>
      <c r="AI46" s="51">
        <f>SUM(G46,J46,M46,P46,S46,V46,Y46,AB46,AE46,AH46)</f>
        <v>232</v>
      </c>
      <c r="AJ46" s="17">
        <f>+COUNT(G46,J46,M46,P46,S46,V46,Y46,AB46,AE46,AH46)</f>
        <v>8</v>
      </c>
      <c r="AK46" s="17">
        <f>IF(AJ46&lt;6,0,+SMALL(($G46,$J46,$M46,$P46,$S46,$V46,$Y46,$AB46,$AE46,$AH46),1))</f>
        <v>23</v>
      </c>
      <c r="AL46" s="17">
        <f>IF(AJ46&lt;7,0,+SMALL(($G46,$J46,$M46,$P46,$S46,$V46,$Y46,$AB46,$AE46,$AH46),2))</f>
        <v>24</v>
      </c>
      <c r="AM46" s="17">
        <f>IF(AJ46&lt;8,0,+SMALL(($G46,$J46,$M46,$P46,$S46,$V46,$Y46,$AB46,$AE46,$AH46),3))</f>
        <v>26</v>
      </c>
      <c r="AN46" s="17">
        <f>IF(AJ46&lt;9,0,+SMALL(($G46,$J46,$M46,$P46,$S46,$V46,$Y46,$AB46,$AE46,$AH46),4))</f>
        <v>0</v>
      </c>
      <c r="AO46" s="17">
        <f>AI46-AK46-AL46-AM46-AN46</f>
        <v>159</v>
      </c>
      <c r="AP46" s="17">
        <f>RANK(AO46,$AO$6:$AO$88,0)</f>
        <v>41</v>
      </c>
    </row>
    <row r="47" spans="1:47" s="3" customFormat="1">
      <c r="B47" s="89" t="s">
        <v>380</v>
      </c>
      <c r="C47" s="33"/>
      <c r="D47" s="57" t="s">
        <v>79</v>
      </c>
      <c r="E47" s="105">
        <f>IF(VLOOKUP($B47,'S 3 H BRUT'!$B$6:$E$88,4,FALSE)="","",(VLOOKUP($B47,'S 3 H BRUT'!$B$6:$E$88,4,FALSE)))</f>
        <v>7</v>
      </c>
      <c r="F47" s="105">
        <f>IF(VLOOKUP($B47,'S 3 H NET'!$B$6:E$688,4,FALSE)="","",(VLOOKUP($B47,'S 3 H NET'!$B$6:$E$88,4,FALSE)))</f>
        <v>31</v>
      </c>
      <c r="G47" s="106">
        <f>IF(F47="","",SUM(E47:F47))</f>
        <v>38</v>
      </c>
      <c r="H47" s="105">
        <f>IF(VLOOKUP($B47,'S 3 H BRUT'!$B$6:$F$88,5,FALSE)="","",(VLOOKUP($B47,'S 3 H BRUT'!$B$6:$F$88,5,FALSE)))</f>
        <v>6</v>
      </c>
      <c r="I47" s="105">
        <f>IF(VLOOKUP($B47,'S 3 H NET'!$B$6:$F$88,5,FALSE)="","",(VLOOKUP($B47,'S 3 H NET'!$B$6:$F$88,5,FALSE)))</f>
        <v>34</v>
      </c>
      <c r="J47" s="106">
        <f>IF(I47="","",SUM(H47:I47))</f>
        <v>40</v>
      </c>
      <c r="K47" s="105">
        <f>IF(VLOOKUP($B47,'S 3 H BRUT'!$B$6:$G$88,6,FALSE)="","",(VLOOKUP($B47,'S 3 H BRUT'!$B$6:$G$88,6,FALSE)))</f>
        <v>9</v>
      </c>
      <c r="L47" s="105">
        <f>IF(VLOOKUP($B47,'S 3 H NET'!$B$6:$G$88,6,FALSE)="","",(VLOOKUP($B47,'S 3 H NET'!$B$6:$G$88,6,FALSE)))</f>
        <v>33</v>
      </c>
      <c r="M47" s="106">
        <f>IF(L47="","",SUM(K47:L47))</f>
        <v>42</v>
      </c>
      <c r="N47" s="105" t="str">
        <f>IF(VLOOKUP($B47,'S 3 H BRUT'!$B$6:$H$88,7,FALSE)="","",(VLOOKUP($B47,'S 3 H BRUT'!$B$6:$H$88,7,FALSE)))</f>
        <v/>
      </c>
      <c r="O47" s="105" t="str">
        <f>IF(VLOOKUP($B47,'S 3 H NET'!$B$6:$H$88,7,FALSE)="","",(VLOOKUP($B47,'S 3 H NET'!$B$6:$H$88,7,FALSE)))</f>
        <v/>
      </c>
      <c r="P47" s="106" t="str">
        <f>IF(O47="","",SUM(N47:O47))</f>
        <v/>
      </c>
      <c r="Q47" s="105">
        <f>IF(VLOOKUP($B47,'S 3 H BRUT'!$B$6:$J$88,8,FALSE)="","",(VLOOKUP($B47,'S 3 H BRUT'!$B$6:$J$88,8,FALSE)))</f>
        <v>8</v>
      </c>
      <c r="R47" s="105">
        <f>IF(VLOOKUP($B47,'S 3 H NET'!$B$6:$I$88,8,FALSE)="","",(VLOOKUP($B47,'S 3 H NET'!$B$6:$I$88,8,FALSE)))</f>
        <v>30</v>
      </c>
      <c r="S47" s="106">
        <f>IF(R47="","",SUM(Q47:R47))</f>
        <v>38</v>
      </c>
      <c r="T47" s="105" t="str">
        <f>IF(VLOOKUP($B47,'S 3 H BRUT'!$B$6:$J$88,9,FALSE)="","",(VLOOKUP($B47,'S 3 H BRUT'!$B$6:$J$88,9,FALSE)))</f>
        <v/>
      </c>
      <c r="U47" s="105" t="str">
        <f>IF(VLOOKUP($B47,'S 3 H NET'!$B$6:$J$88,9,FALSE)="","",(VLOOKUP($B47,'S 3 H NET'!$B$6:$J$88,9,FALSE)))</f>
        <v/>
      </c>
      <c r="V47" s="106" t="str">
        <f>IF(U47="","",SUM(T47:U47))</f>
        <v/>
      </c>
      <c r="W47" s="105" t="str">
        <f>IF(VLOOKUP($B47,'S 3 H BRUT'!$B$6:$M$88,10,FALSE)="","",(VLOOKUP($B47,'S 3 H BRUT'!$B$6:$M$88,10,FALSE)))</f>
        <v/>
      </c>
      <c r="X47" s="105" t="str">
        <f>IF(VLOOKUP($B47,'S 3 H NET'!$B$6:$K$88,10,FALSE)="","",(VLOOKUP($B47,'S 3 H NET'!$B$6:$K$88,10,FALSE)))</f>
        <v/>
      </c>
      <c r="Y47" s="106" t="str">
        <f>IF(X47="","",SUM(W47:X47))</f>
        <v/>
      </c>
      <c r="Z47" s="105" t="str">
        <f>IF(VLOOKUP($B47,'S 3 H BRUT'!$B$6:$L$88,11,FALSE)="","",(VLOOKUP($B47,'S 3 H BRUT'!$B$6:$L$88,11,FALSE)))</f>
        <v/>
      </c>
      <c r="AA47" s="105" t="str">
        <f>IF(VLOOKUP($B47,'S 3 H NET'!$B$6:$L$88,11,FALSE)="","",(VLOOKUP($B47,'S 3 H NET'!$B$6:$L$88,11,FALSE)))</f>
        <v/>
      </c>
      <c r="AB47" s="106" t="str">
        <f>IF(AA47="","",SUM(Z47:AA47))</f>
        <v/>
      </c>
      <c r="AC47" s="105" t="str">
        <f>IF(VLOOKUP($B47,'S 3 H BRUT'!$B$6:$M$88,12,FALSE)="","",(VLOOKUP($B47,'S 3 H BRUT'!$B$6:$M$88,12,FALSE)))</f>
        <v/>
      </c>
      <c r="AD47" s="105" t="str">
        <f>IF(VLOOKUP($B47,'S 3 H NET'!$B$6:$M$88,12,FALSE)="","",(VLOOKUP($B47,'S 3 H NET'!$B$6:$M$88,12,FALSE)))</f>
        <v/>
      </c>
      <c r="AE47" s="106" t="str">
        <f>IF(AD47="","",SUM(AC47:AD47))</f>
        <v/>
      </c>
      <c r="AF47" s="105" t="str">
        <f>IF(VLOOKUP($B47,'S 3 H BRUT'!$B$6:$N$88,13,FALSE)="","",(VLOOKUP($B47,'S 3 H BRUT'!$B$6:$N$88,13,FALSE)))</f>
        <v/>
      </c>
      <c r="AG47" s="105" t="str">
        <f>IF(VLOOKUP($B47,'S 3 H NET'!$B$6:$N$88,13,FALSE)="","",(VLOOKUP($B47,'S 3 H NET'!$B$6:$N$88,13,FALSE)))</f>
        <v/>
      </c>
      <c r="AH47" s="106" t="str">
        <f>IF(AG47="","",SUM(AF47:AG47))</f>
        <v/>
      </c>
      <c r="AI47" s="51">
        <f>SUM(G47,J47,M47,P47,S47,V47,Y47,AB47,AE47,AH47)</f>
        <v>158</v>
      </c>
      <c r="AJ47" s="17">
        <f>+COUNT(G47,J47,M47,P47,S47,V47,Y47,AB47,AE47,AH47)</f>
        <v>4</v>
      </c>
      <c r="AK47" s="17">
        <f>IF(AJ47&lt;6,0,+SMALL(($G47,$J47,$M47,$P47,$S47,$V47,$Y47,$AB47,$AE47,$AH47),1))</f>
        <v>0</v>
      </c>
      <c r="AL47" s="17">
        <f>IF(AJ47&lt;7,0,+SMALL(($G47,$J47,$M47,$P47,$S47,$V47,$Y47,$AB47,$AE47,$AH47),2))</f>
        <v>0</v>
      </c>
      <c r="AM47" s="17">
        <f>IF(AJ47&lt;8,0,+SMALL(($G47,$J47,$M47,$P47,$S47,$V47,$Y47,$AB47,$AE47,$AH47),3))</f>
        <v>0</v>
      </c>
      <c r="AN47" s="17">
        <f>IF(AJ47&lt;9,0,+SMALL(($G47,$J47,$M47,$P47,$S47,$V47,$Y47,$AB47,$AE47,$AH47),4))</f>
        <v>0</v>
      </c>
      <c r="AO47" s="17">
        <f>AI47-AK47-AL47-AM47-AN47</f>
        <v>158</v>
      </c>
      <c r="AP47" s="17">
        <f>RANK(AO47,$AO$6:$AO$88,0)</f>
        <v>42</v>
      </c>
    </row>
    <row r="48" spans="1:47" s="3" customFormat="1">
      <c r="B48" s="89" t="s">
        <v>247</v>
      </c>
      <c r="C48" s="33"/>
      <c r="D48" s="82" t="s">
        <v>125</v>
      </c>
      <c r="E48" s="105" t="str">
        <f>IF(VLOOKUP($B48,'S 3 H BRUT'!$B$6:$E$88,4,FALSE)="","",(VLOOKUP($B48,'S 3 H BRUT'!$B$6:$E$88,4,FALSE)))</f>
        <v/>
      </c>
      <c r="F48" s="105" t="str">
        <f>IF(VLOOKUP($B48,'S 3 H NET'!$B$6:E$688,4,FALSE)="","",(VLOOKUP($B48,'S 3 H NET'!$B$6:$E$88,4,FALSE)))</f>
        <v/>
      </c>
      <c r="G48" s="106" t="str">
        <f>IF(F48="","",SUM(E48:F48))</f>
        <v/>
      </c>
      <c r="H48" s="105" t="str">
        <f>IF(VLOOKUP($B48,'S 3 H BRUT'!$B$6:$F$88,5,FALSE)="","",(VLOOKUP($B48,'S 3 H BRUT'!$B$6:$F$88,5,FALSE)))</f>
        <v/>
      </c>
      <c r="I48" s="105" t="str">
        <f>IF(VLOOKUP($B48,'S 3 H NET'!$B$6:$F$88,5,FALSE)="","",(VLOOKUP($B48,'S 3 H NET'!$B$6:$F$88,5,FALSE)))</f>
        <v/>
      </c>
      <c r="J48" s="106" t="str">
        <f>IF(I48="","",SUM(H48:I48))</f>
        <v/>
      </c>
      <c r="K48" s="105">
        <f>IF(VLOOKUP($B48,'S 3 H BRUT'!$B$6:$G$88,6,FALSE)="","",(VLOOKUP($B48,'S 3 H BRUT'!$B$6:$G$88,6,FALSE)))</f>
        <v>14</v>
      </c>
      <c r="L48" s="105">
        <f>IF(VLOOKUP($B48,'S 3 H NET'!$B$6:$G$88,6,FALSE)="","",(VLOOKUP($B48,'S 3 H NET'!$B$6:$G$88,6,FALSE)))</f>
        <v>30</v>
      </c>
      <c r="M48" s="106">
        <f>IF(L48="","",SUM(K48:L48))</f>
        <v>44</v>
      </c>
      <c r="N48" s="105">
        <f>IF(VLOOKUP($B48,'S 3 H BRUT'!$B$6:$H$88,7,FALSE)="","",(VLOOKUP($B48,'S 3 H BRUT'!$B$6:$H$88,7,FALSE)))</f>
        <v>13</v>
      </c>
      <c r="O48" s="105">
        <f>IF(VLOOKUP($B48,'S 3 H NET'!$B$6:$H$88,7,FALSE)="","",(VLOOKUP($B48,'S 3 H NET'!$B$6:$H$88,7,FALSE)))</f>
        <v>29</v>
      </c>
      <c r="P48" s="106">
        <f>IF(O48="","",SUM(N48:O48))</f>
        <v>42</v>
      </c>
      <c r="Q48" s="105" t="str">
        <f>IF(VLOOKUP($B48,'S 3 H BRUT'!$B$6:$J$88,8,FALSE)="","",(VLOOKUP($B48,'S 3 H BRUT'!$B$6:$J$88,8,FALSE)))</f>
        <v/>
      </c>
      <c r="R48" s="105" t="str">
        <f>IF(VLOOKUP($B48,'S 3 H NET'!$B$6:$I$88,8,FALSE)="","",(VLOOKUP($B48,'S 3 H NET'!$B$6:$I$88,8,FALSE)))</f>
        <v/>
      </c>
      <c r="S48" s="106" t="str">
        <f>IF(R48="","",SUM(Q48:R48))</f>
        <v/>
      </c>
      <c r="T48" s="105" t="str">
        <f>IF(VLOOKUP($B48,'S 3 H BRUT'!$B$6:$J$88,9,FALSE)="","",(VLOOKUP($B48,'S 3 H BRUT'!$B$6:$J$88,9,FALSE)))</f>
        <v/>
      </c>
      <c r="U48" s="105" t="str">
        <f>IF(VLOOKUP($B48,'S 3 H NET'!$B$6:$J$88,9,FALSE)="","",(VLOOKUP($B48,'S 3 H NET'!$B$6:$J$88,9,FALSE)))</f>
        <v/>
      </c>
      <c r="V48" s="106" t="str">
        <f>IF(U48="","",SUM(T48:U48))</f>
        <v/>
      </c>
      <c r="W48" s="105">
        <f>IF(VLOOKUP($B48,'S 3 H BRUT'!$B$6:$M$88,10,FALSE)="","",(VLOOKUP($B48,'S 3 H BRUT'!$B$6:$M$88,10,FALSE)))</f>
        <v>14</v>
      </c>
      <c r="X48" s="105">
        <f>IF(VLOOKUP($B48,'S 3 H NET'!$B$6:$K$88,10,FALSE)="","",(VLOOKUP($B48,'S 3 H NET'!$B$6:$K$88,10,FALSE)))</f>
        <v>32</v>
      </c>
      <c r="Y48" s="106">
        <f>IF(X48="","",SUM(W48:X48))</f>
        <v>46</v>
      </c>
      <c r="Z48" s="105">
        <f>IF(VLOOKUP($B48,'S 3 H BRUT'!$B$6:$L$88,11,FALSE)="","",(VLOOKUP($B48,'S 3 H BRUT'!$B$6:$L$88,11,FALSE)))</f>
        <v>6</v>
      </c>
      <c r="AA48" s="105">
        <f>IF(VLOOKUP($B48,'S 3 H NET'!$B$6:$L$88,11,FALSE)="","",(VLOOKUP($B48,'S 3 H NET'!$B$6:$L$88,11,FALSE)))</f>
        <v>20</v>
      </c>
      <c r="AB48" s="106">
        <f>IF(AA48="","",SUM(Z48:AA48))</f>
        <v>26</v>
      </c>
      <c r="AC48" s="105" t="str">
        <f>IF(VLOOKUP($B48,'S 3 H BRUT'!$B$6:$M$88,12,FALSE)="","",(VLOOKUP($B48,'S 3 H BRUT'!$B$6:$M$88,12,FALSE)))</f>
        <v/>
      </c>
      <c r="AD48" s="105" t="str">
        <f>IF(VLOOKUP($B48,'S 3 H NET'!$B$6:$M$88,12,FALSE)="","",(VLOOKUP($B48,'S 3 H NET'!$B$6:$M$88,12,FALSE)))</f>
        <v/>
      </c>
      <c r="AE48" s="106" t="str">
        <f>IF(AD48="","",SUM(AC48:AD48))</f>
        <v/>
      </c>
      <c r="AF48" s="105" t="str">
        <f>IF(VLOOKUP($B48,'S 3 H BRUT'!$B$6:$N$88,13,FALSE)="","",(VLOOKUP($B48,'S 3 H BRUT'!$B$6:$N$88,13,FALSE)))</f>
        <v/>
      </c>
      <c r="AG48" s="105" t="str">
        <f>IF(VLOOKUP($B48,'S 3 H NET'!$B$6:$N$88,13,FALSE)="","",(VLOOKUP($B48,'S 3 H NET'!$B$6:$N$88,13,FALSE)))</f>
        <v/>
      </c>
      <c r="AH48" s="106" t="str">
        <f>IF(AG48="","",SUM(AF48:AG48))</f>
        <v/>
      </c>
      <c r="AI48" s="51">
        <f>SUM(G48,J48,M48,P48,S48,V48,Y48,AB48,AE48,AH48)</f>
        <v>158</v>
      </c>
      <c r="AJ48" s="17">
        <f>+COUNT(G48,J48,M48,P48,S48,V48,Y48,AB48,AE48,AH48)</f>
        <v>4</v>
      </c>
      <c r="AK48" s="17">
        <f>IF(AJ48&lt;6,0,+SMALL(($G48,$J48,$M48,$P48,$S48,$V48,$Y48,$AB48,$AE48,$AH48),1))</f>
        <v>0</v>
      </c>
      <c r="AL48" s="17">
        <f>IF(AJ48&lt;7,0,+SMALL(($G48,$J48,$M48,$P48,$S48,$V48,$Y48,$AB48,$AE48,$AH48),2))</f>
        <v>0</v>
      </c>
      <c r="AM48" s="17">
        <f>IF(AJ48&lt;8,0,+SMALL(($G48,$J48,$M48,$P48,$S48,$V48,$Y48,$AB48,$AE48,$AH48),3))</f>
        <v>0</v>
      </c>
      <c r="AN48" s="17">
        <f>IF(AJ48&lt;9,0,+SMALL(($G48,$J48,$M48,$P48,$S48,$V48,$Y48,$AB48,$AE48,$AH48),4))</f>
        <v>0</v>
      </c>
      <c r="AO48" s="17">
        <f>AI48-AK48-AL48-AM48-AN48</f>
        <v>158</v>
      </c>
      <c r="AP48" s="17">
        <f>RANK(AO48,$AO$6:$AO$88,0)</f>
        <v>42</v>
      </c>
    </row>
    <row r="49" spans="1:47" s="11" customFormat="1">
      <c r="A49" s="3"/>
      <c r="B49" s="89" t="s">
        <v>402</v>
      </c>
      <c r="C49" s="33"/>
      <c r="D49" s="158" t="s">
        <v>334</v>
      </c>
      <c r="E49" s="105">
        <f>IF(VLOOKUP($B49,'S 3 H BRUT'!$B$6:$E$88,4,FALSE)="","",(VLOOKUP($B49,'S 3 H BRUT'!$B$6:$E$88,4,FALSE)))</f>
        <v>7</v>
      </c>
      <c r="F49" s="105">
        <f>IF(VLOOKUP($B49,'S 3 H NET'!$B$6:E$688,4,FALSE)="","",(VLOOKUP($B49,'S 3 H NET'!$B$6:$E$88,4,FALSE)))</f>
        <v>23</v>
      </c>
      <c r="G49" s="106">
        <f>IF(F49="","",SUM(E49:F49))</f>
        <v>30</v>
      </c>
      <c r="H49" s="105" t="str">
        <f>IF(VLOOKUP($B49,'S 3 H BRUT'!$B$6:$F$88,5,FALSE)="","",(VLOOKUP($B49,'S 3 H BRUT'!$B$6:$F$88,5,FALSE)))</f>
        <v/>
      </c>
      <c r="I49" s="105" t="str">
        <f>IF(VLOOKUP($B49,'S 3 H NET'!$B$6:$F$88,5,FALSE)="","",(VLOOKUP($B49,'S 3 H NET'!$B$6:$F$88,5,FALSE)))</f>
        <v/>
      </c>
      <c r="J49" s="106" t="str">
        <f>IF(I49="","",SUM(H49:I49))</f>
        <v/>
      </c>
      <c r="K49" s="105">
        <f>IF(VLOOKUP($B49,'S 3 H BRUT'!$B$6:$G$88,6,FALSE)="","",(VLOOKUP($B49,'S 3 H BRUT'!$B$6:$G$88,6,FALSE)))</f>
        <v>11</v>
      </c>
      <c r="L49" s="105">
        <f>IF(VLOOKUP($B49,'S 3 H NET'!$B$6:$G$88,6,FALSE)="","",(VLOOKUP($B49,'S 3 H NET'!$B$6:$G$88,6,FALSE)))</f>
        <v>29</v>
      </c>
      <c r="M49" s="106">
        <f>IF(L49="","",SUM(K49:L49))</f>
        <v>40</v>
      </c>
      <c r="N49" s="105">
        <f>IF(VLOOKUP($B49,'S 3 H BRUT'!$B$6:$H$88,7,FALSE)="","",(VLOOKUP($B49,'S 3 H BRUT'!$B$6:$H$88,7,FALSE)))</f>
        <v>9</v>
      </c>
      <c r="O49" s="105">
        <f>IF(VLOOKUP($B49,'S 3 H NET'!$B$6:$H$88,7,FALSE)="","",(VLOOKUP($B49,'S 3 H NET'!$B$6:$H$88,7,FALSE)))</f>
        <v>27</v>
      </c>
      <c r="P49" s="106">
        <f>IF(O49="","",SUM(N49:O49))</f>
        <v>36</v>
      </c>
      <c r="Q49" s="105">
        <f>IF(VLOOKUP($B49,'S 3 H BRUT'!$B$6:$J$88,8,FALSE)="","",(VLOOKUP($B49,'S 3 H BRUT'!$B$6:$J$88,8,FALSE)))</f>
        <v>16</v>
      </c>
      <c r="R49" s="105">
        <f>IF(VLOOKUP($B49,'S 3 H NET'!$B$6:$I$88,8,FALSE)="","",(VLOOKUP($B49,'S 3 H NET'!$B$6:$I$88,8,FALSE)))</f>
        <v>36</v>
      </c>
      <c r="S49" s="106">
        <f>IF(R49="","",SUM(Q49:R49))</f>
        <v>52</v>
      </c>
      <c r="T49" s="105" t="str">
        <f>IF(VLOOKUP($B49,'S 3 H BRUT'!$B$6:$J$88,9,FALSE)="","",(VLOOKUP($B49,'S 3 H BRUT'!$B$6:$J$88,9,FALSE)))</f>
        <v/>
      </c>
      <c r="U49" s="105" t="str">
        <f>IF(VLOOKUP($B49,'S 3 H NET'!$B$6:$J$88,9,FALSE)="","",(VLOOKUP($B49,'S 3 H NET'!$B$6:$J$88,9,FALSE)))</f>
        <v/>
      </c>
      <c r="V49" s="106" t="str">
        <f>IF(U49="","",SUM(T49:U49))</f>
        <v/>
      </c>
      <c r="W49" s="105" t="str">
        <f>IF(VLOOKUP($B49,'S 3 H BRUT'!$B$6:$M$88,10,FALSE)="","",(VLOOKUP($B49,'S 3 H BRUT'!$B$6:$M$88,10,FALSE)))</f>
        <v/>
      </c>
      <c r="X49" s="105" t="str">
        <f>IF(VLOOKUP($B49,'S 3 H NET'!$B$6:$K$88,10,FALSE)="","",(VLOOKUP($B49,'S 3 H NET'!$B$6:$K$88,10,FALSE)))</f>
        <v/>
      </c>
      <c r="Y49" s="106" t="str">
        <f>IF(X49="","",SUM(W49:X49))</f>
        <v/>
      </c>
      <c r="Z49" s="105" t="str">
        <f>IF(VLOOKUP($B49,'S 3 H BRUT'!$B$6:$L$88,11,FALSE)="","",(VLOOKUP($B49,'S 3 H BRUT'!$B$6:$L$88,11,FALSE)))</f>
        <v/>
      </c>
      <c r="AA49" s="105" t="str">
        <f>IF(VLOOKUP($B49,'S 3 H NET'!$B$6:$L$88,11,FALSE)="","",(VLOOKUP($B49,'S 3 H NET'!$B$6:$L$88,11,FALSE)))</f>
        <v/>
      </c>
      <c r="AB49" s="106" t="str">
        <f>IF(AA49="","",SUM(Z49:AA49))</f>
        <v/>
      </c>
      <c r="AC49" s="105" t="str">
        <f>IF(VLOOKUP($B49,'S 3 H BRUT'!$B$6:$M$88,12,FALSE)="","",(VLOOKUP($B49,'S 3 H BRUT'!$B$6:$M$88,12,FALSE)))</f>
        <v/>
      </c>
      <c r="AD49" s="105" t="str">
        <f>IF(VLOOKUP($B49,'S 3 H NET'!$B$6:$M$88,12,FALSE)="","",(VLOOKUP($B49,'S 3 H NET'!$B$6:$M$88,12,FALSE)))</f>
        <v/>
      </c>
      <c r="AE49" s="106" t="str">
        <f>IF(AD49="","",SUM(AC49:AD49))</f>
        <v/>
      </c>
      <c r="AF49" s="105" t="str">
        <f>IF(VLOOKUP($B49,'S 3 H BRUT'!$B$6:$N$88,13,FALSE)="","",(VLOOKUP($B49,'S 3 H BRUT'!$B$6:$N$88,13,FALSE)))</f>
        <v/>
      </c>
      <c r="AG49" s="105" t="str">
        <f>IF(VLOOKUP($B49,'S 3 H NET'!$B$6:$N$88,13,FALSE)="","",(VLOOKUP($B49,'S 3 H NET'!$B$6:$N$88,13,FALSE)))</f>
        <v/>
      </c>
      <c r="AH49" s="106" t="str">
        <f>IF(AG49="","",SUM(AF49:AG49))</f>
        <v/>
      </c>
      <c r="AI49" s="51">
        <f>SUM(G49,J49,M49,P49,S49,V49,Y49,AB49,AE49,AH49)</f>
        <v>158</v>
      </c>
      <c r="AJ49" s="17">
        <f>+COUNT(G49,J49,M49,P49,S49,V49,Y49,AB49,AE49,AH49)</f>
        <v>4</v>
      </c>
      <c r="AK49" s="17">
        <f>IF(AJ49&lt;6,0,+SMALL(($G49,$J49,$M49,$P49,$S49,$V49,$Y49,$AB49,$AE49,$AH49),1))</f>
        <v>0</v>
      </c>
      <c r="AL49" s="17">
        <f>IF(AJ49&lt;7,0,+SMALL(($G49,$J49,$M49,$P49,$S49,$V49,$Y49,$AB49,$AE49,$AH49),2))</f>
        <v>0</v>
      </c>
      <c r="AM49" s="17">
        <f>IF(AJ49&lt;8,0,+SMALL(($G49,$J49,$M49,$P49,$S49,$V49,$Y49,$AB49,$AE49,$AH49),3))</f>
        <v>0</v>
      </c>
      <c r="AN49" s="17">
        <f>IF(AJ49&lt;9,0,+SMALL(($G49,$J49,$M49,$P49,$S49,$V49,$Y49,$AB49,$AE49,$AH49),4))</f>
        <v>0</v>
      </c>
      <c r="AO49" s="17">
        <f>AI49-AK49-AL49-AM49-AN49</f>
        <v>158</v>
      </c>
      <c r="AP49" s="17">
        <f>RANK(AO49,$AO$6:$AO$88,0)</f>
        <v>42</v>
      </c>
      <c r="AR49" s="19"/>
      <c r="AS49" s="19"/>
      <c r="AT49" s="19"/>
      <c r="AU49" s="13"/>
    </row>
    <row r="50" spans="1:47" s="11" customFormat="1">
      <c r="A50" s="3"/>
      <c r="B50" s="89" t="s">
        <v>148</v>
      </c>
      <c r="C50" s="33"/>
      <c r="D50" s="82" t="s">
        <v>125</v>
      </c>
      <c r="E50" s="105" t="str">
        <f>IF(VLOOKUP($B50,'S 3 H BRUT'!$B$6:$E$88,4,FALSE)="","",(VLOOKUP($B50,'S 3 H BRUT'!$B$6:$E$88,4,FALSE)))</f>
        <v/>
      </c>
      <c r="F50" s="105" t="str">
        <f>IF(VLOOKUP($B50,'S 3 H NET'!$B$6:E$688,4,FALSE)="","",(VLOOKUP($B50,'S 3 H NET'!$B$6:$E$88,4,FALSE)))</f>
        <v/>
      </c>
      <c r="G50" s="106" t="str">
        <f>IF(F50="","",SUM(E50:F50))</f>
        <v/>
      </c>
      <c r="H50" s="105" t="str">
        <f>IF(VLOOKUP($B50,'S 3 H BRUT'!$B$6:$F$88,5,FALSE)="","",(VLOOKUP($B50,'S 3 H BRUT'!$B$6:$F$88,5,FALSE)))</f>
        <v/>
      </c>
      <c r="I50" s="105" t="str">
        <f>IF(VLOOKUP($B50,'S 3 H NET'!$B$6:$F$88,5,FALSE)="","",(VLOOKUP($B50,'S 3 H NET'!$B$6:$F$88,5,FALSE)))</f>
        <v/>
      </c>
      <c r="J50" s="106" t="str">
        <f>IF(I50="","",SUM(H50:I50))</f>
        <v/>
      </c>
      <c r="K50" s="105">
        <f>IF(VLOOKUP($B50,'S 3 H BRUT'!$B$6:$G$88,6,FALSE)="","",(VLOOKUP($B50,'S 3 H BRUT'!$B$6:$G$88,6,FALSE)))</f>
        <v>15</v>
      </c>
      <c r="L50" s="105">
        <f>IF(VLOOKUP($B50,'S 3 H NET'!$B$6:$G$88,6,FALSE)="","",(VLOOKUP($B50,'S 3 H NET'!$B$6:$G$88,6,FALSE)))</f>
        <v>32</v>
      </c>
      <c r="M50" s="106">
        <f>IF(L50="","",SUM(K50:L50))</f>
        <v>47</v>
      </c>
      <c r="N50" s="105" t="str">
        <f>IF(VLOOKUP($B50,'S 3 H BRUT'!$B$6:$H$88,7,FALSE)="","",(VLOOKUP($B50,'S 3 H BRUT'!$B$6:$H$88,7,FALSE)))</f>
        <v/>
      </c>
      <c r="O50" s="105" t="str">
        <f>IF(VLOOKUP($B50,'S 3 H NET'!$B$6:$H$88,7,FALSE)="","",(VLOOKUP($B50,'S 3 H NET'!$B$6:$H$88,7,FALSE)))</f>
        <v/>
      </c>
      <c r="P50" s="106" t="str">
        <f>IF(O50="","",SUM(N50:O50))</f>
        <v/>
      </c>
      <c r="Q50" s="105" t="str">
        <f>IF(VLOOKUP($B50,'S 3 H BRUT'!$B$6:$J$88,8,FALSE)="","",(VLOOKUP($B50,'S 3 H BRUT'!$B$6:$J$88,8,FALSE)))</f>
        <v/>
      </c>
      <c r="R50" s="105" t="str">
        <f>IF(VLOOKUP($B50,'S 3 H NET'!$B$6:$I$88,8,FALSE)="","",(VLOOKUP($B50,'S 3 H NET'!$B$6:$I$88,8,FALSE)))</f>
        <v/>
      </c>
      <c r="S50" s="106" t="str">
        <f>IF(R50="","",SUM(Q50:R50))</f>
        <v/>
      </c>
      <c r="T50" s="105">
        <f>IF(VLOOKUP($B50,'S 3 H BRUT'!$B$6:$J$88,9,FALSE)="","",(VLOOKUP($B50,'S 3 H BRUT'!$B$6:$J$88,9,FALSE)))</f>
        <v>10</v>
      </c>
      <c r="U50" s="105">
        <f>IF(VLOOKUP($B50,'S 3 H NET'!$B$6:$J$88,9,FALSE)="","",(VLOOKUP($B50,'S 3 H NET'!$B$6:$J$88,9,FALSE)))</f>
        <v>27</v>
      </c>
      <c r="V50" s="106">
        <f>IF(U50="","",SUM(T50:U50))</f>
        <v>37</v>
      </c>
      <c r="W50" s="105">
        <f>IF(VLOOKUP($B50,'S 3 H BRUT'!$B$6:$M$88,10,FALSE)="","",(VLOOKUP($B50,'S 3 H BRUT'!$B$6:$M$88,10,FALSE)))</f>
        <v>11</v>
      </c>
      <c r="X50" s="105">
        <f>IF(VLOOKUP($B50,'S 3 H NET'!$B$6:$K$88,10,FALSE)="","",(VLOOKUP($B50,'S 3 H NET'!$B$6:$K$88,10,FALSE)))</f>
        <v>29</v>
      </c>
      <c r="Y50" s="106">
        <f>IF(X50="","",SUM(W50:X50))</f>
        <v>40</v>
      </c>
      <c r="Z50" s="105">
        <f>IF(VLOOKUP($B50,'S 3 H BRUT'!$B$6:$L$88,11,FALSE)="","",(VLOOKUP($B50,'S 3 H BRUT'!$B$6:$L$88,11,FALSE)))</f>
        <v>8</v>
      </c>
      <c r="AA50" s="105">
        <f>IF(VLOOKUP($B50,'S 3 H NET'!$B$6:$L$88,11,FALSE)="","",(VLOOKUP($B50,'S 3 H NET'!$B$6:$L$88,11,FALSE)))</f>
        <v>24</v>
      </c>
      <c r="AB50" s="106">
        <f>IF(AA50="","",SUM(Z50:AA50))</f>
        <v>32</v>
      </c>
      <c r="AC50" s="105" t="str">
        <f>IF(VLOOKUP($B50,'S 3 H BRUT'!$B$6:$M$88,12,FALSE)="","",(VLOOKUP($B50,'S 3 H BRUT'!$B$6:$M$88,12,FALSE)))</f>
        <v/>
      </c>
      <c r="AD50" s="105" t="str">
        <f>IF(VLOOKUP($B50,'S 3 H NET'!$B$6:$M$88,12,FALSE)="","",(VLOOKUP($B50,'S 3 H NET'!$B$6:$M$88,12,FALSE)))</f>
        <v/>
      </c>
      <c r="AE50" s="106" t="str">
        <f>IF(AD50="","",SUM(AC50:AD50))</f>
        <v/>
      </c>
      <c r="AF50" s="105" t="str">
        <f>IF(VLOOKUP($B50,'S 3 H BRUT'!$B$6:$N$88,13,FALSE)="","",(VLOOKUP($B50,'S 3 H BRUT'!$B$6:$N$88,13,FALSE)))</f>
        <v/>
      </c>
      <c r="AG50" s="105" t="str">
        <f>IF(VLOOKUP($B50,'S 3 H NET'!$B$6:$N$88,13,FALSE)="","",(VLOOKUP($B50,'S 3 H NET'!$B$6:$N$88,13,FALSE)))</f>
        <v/>
      </c>
      <c r="AH50" s="106" t="str">
        <f>IF(AG50="","",SUM(AF50:AG50))</f>
        <v/>
      </c>
      <c r="AI50" s="51">
        <f>SUM(G50,J50,M50,P50,S50,V50,Y50,AB50,AE50,AH50)</f>
        <v>156</v>
      </c>
      <c r="AJ50" s="17">
        <f>+COUNT(G50,J50,M50,P50,S50,V50,Y50,AB50,AE50,AH50)</f>
        <v>4</v>
      </c>
      <c r="AK50" s="17">
        <f>IF(AJ50&lt;6,0,+SMALL(($G50,$J50,$M50,$P50,$S50,$V50,$Y50,$AB50,$AE50,$AH50),1))</f>
        <v>0</v>
      </c>
      <c r="AL50" s="17">
        <f>IF(AJ50&lt;7,0,+SMALL(($G50,$J50,$M50,$P50,$S50,$V50,$Y50,$AB50,$AE50,$AH50),2))</f>
        <v>0</v>
      </c>
      <c r="AM50" s="17">
        <f>IF(AJ50&lt;8,0,+SMALL(($G50,$J50,$M50,$P50,$S50,$V50,$Y50,$AB50,$AE50,$AH50),3))</f>
        <v>0</v>
      </c>
      <c r="AN50" s="17">
        <f>IF(AJ50&lt;9,0,+SMALL(($G50,$J50,$M50,$P50,$S50,$V50,$Y50,$AB50,$AE50,$AH50),4))</f>
        <v>0</v>
      </c>
      <c r="AO50" s="17">
        <f>AI50-AK50-AL50-AM50-AN50</f>
        <v>156</v>
      </c>
      <c r="AP50" s="17">
        <f>RANK(AO50,$AO$6:$AO$88,0)</f>
        <v>45</v>
      </c>
      <c r="AR50" s="19"/>
      <c r="AS50" s="19"/>
      <c r="AT50" s="19"/>
      <c r="AU50" s="13"/>
    </row>
    <row r="51" spans="1:47" s="11" customFormat="1">
      <c r="A51" s="3"/>
      <c r="B51" s="89" t="s">
        <v>365</v>
      </c>
      <c r="C51" s="33"/>
      <c r="D51" s="158" t="s">
        <v>334</v>
      </c>
      <c r="E51" s="105">
        <f>IF(VLOOKUP($B51,'S 3 H BRUT'!$B$6:$E$88,4,FALSE)="","",(VLOOKUP($B51,'S 3 H BRUT'!$B$6:$E$88,4,FALSE)))</f>
        <v>7</v>
      </c>
      <c r="F51" s="105">
        <f>IF(VLOOKUP($B51,'S 3 H NET'!$B$6:E$688,4,FALSE)="","",(VLOOKUP($B51,'S 3 H NET'!$B$6:$E$88,4,FALSE)))</f>
        <v>30</v>
      </c>
      <c r="G51" s="106">
        <f>IF(F51="","",SUM(E51:F51))</f>
        <v>37</v>
      </c>
      <c r="H51" s="105" t="str">
        <f>IF(VLOOKUP($B51,'S 3 H BRUT'!$B$6:$F$88,5,FALSE)="","",(VLOOKUP($B51,'S 3 H BRUT'!$B$6:$F$88,5,FALSE)))</f>
        <v/>
      </c>
      <c r="I51" s="105" t="str">
        <f>IF(VLOOKUP($B51,'S 3 H NET'!$B$6:$F$88,5,FALSE)="","",(VLOOKUP($B51,'S 3 H NET'!$B$6:$F$88,5,FALSE)))</f>
        <v/>
      </c>
      <c r="J51" s="106" t="str">
        <f>IF(I51="","",SUM(H51:I51))</f>
        <v/>
      </c>
      <c r="K51" s="105">
        <f>IF(VLOOKUP($B51,'S 3 H BRUT'!$B$6:$G$88,6,FALSE)="","",(VLOOKUP($B51,'S 3 H BRUT'!$B$6:$G$88,6,FALSE)))</f>
        <v>6</v>
      </c>
      <c r="L51" s="105">
        <f>IF(VLOOKUP($B51,'S 3 H NET'!$B$6:$G$88,6,FALSE)="","",(VLOOKUP($B51,'S 3 H NET'!$B$6:$G$88,6,FALSE)))</f>
        <v>26</v>
      </c>
      <c r="M51" s="106">
        <f>IF(L51="","",SUM(K51:L51))</f>
        <v>32</v>
      </c>
      <c r="N51" s="105" t="str">
        <f>IF(VLOOKUP($B51,'S 3 H BRUT'!$B$6:$H$88,7,FALSE)="","",(VLOOKUP($B51,'S 3 H BRUT'!$B$6:$H$88,7,FALSE)))</f>
        <v/>
      </c>
      <c r="O51" s="105" t="str">
        <f>IF(VLOOKUP($B51,'S 3 H NET'!$B$6:$H$88,7,FALSE)="","",(VLOOKUP($B51,'S 3 H NET'!$B$6:$H$88,7,FALSE)))</f>
        <v/>
      </c>
      <c r="P51" s="106" t="str">
        <f>IF(O51="","",SUM(N51:O51))</f>
        <v/>
      </c>
      <c r="Q51" s="105">
        <f>IF(VLOOKUP($B51,'S 3 H BRUT'!$B$6:$J$88,8,FALSE)="","",(VLOOKUP($B51,'S 3 H BRUT'!$B$6:$J$88,8,FALSE)))</f>
        <v>5</v>
      </c>
      <c r="R51" s="105">
        <f>IF(VLOOKUP($B51,'S 3 H NET'!$B$6:$I$88,8,FALSE)="","",(VLOOKUP($B51,'S 3 H NET'!$B$6:$I$88,8,FALSE)))</f>
        <v>27</v>
      </c>
      <c r="S51" s="106">
        <f>IF(R51="","",SUM(Q51:R51))</f>
        <v>32</v>
      </c>
      <c r="T51" s="105">
        <f>IF(VLOOKUP($B51,'S 3 H BRUT'!$B$6:$J$88,9,FALSE)="","",(VLOOKUP($B51,'S 3 H BRUT'!$B$6:$J$88,9,FALSE)))</f>
        <v>6</v>
      </c>
      <c r="U51" s="105">
        <f>IF(VLOOKUP($B51,'S 3 H NET'!$B$6:$J$88,9,FALSE)="","",(VLOOKUP($B51,'S 3 H NET'!$B$6:$J$88,9,FALSE)))</f>
        <v>24</v>
      </c>
      <c r="V51" s="106">
        <f>IF(U51="","",SUM(T51:U51))</f>
        <v>30</v>
      </c>
      <c r="W51" s="105">
        <f>IF(VLOOKUP($B51,'S 3 H BRUT'!$B$6:$M$88,10,FALSE)="","",(VLOOKUP($B51,'S 3 H BRUT'!$B$6:$M$88,10,FALSE)))</f>
        <v>3</v>
      </c>
      <c r="X51" s="105">
        <f>IF(VLOOKUP($B51,'S 3 H NET'!$B$6:$K$88,10,FALSE)="","",(VLOOKUP($B51,'S 3 H NET'!$B$6:$K$88,10,FALSE)))</f>
        <v>18</v>
      </c>
      <c r="Y51" s="106">
        <f>IF(X51="","",SUM(W51:X51))</f>
        <v>21</v>
      </c>
      <c r="Z51" s="105">
        <f>IF(VLOOKUP($B51,'S 3 H BRUT'!$B$6:$L$88,11,FALSE)="","",(VLOOKUP($B51,'S 3 H BRUT'!$B$6:$L$88,11,FALSE)))</f>
        <v>4</v>
      </c>
      <c r="AA51" s="105">
        <f>IF(VLOOKUP($B51,'S 3 H NET'!$B$6:$L$88,11,FALSE)="","",(VLOOKUP($B51,'S 3 H NET'!$B$6:$L$88,11,FALSE)))</f>
        <v>18</v>
      </c>
      <c r="AB51" s="106">
        <f>IF(AA51="","",SUM(Z51:AA51))</f>
        <v>22</v>
      </c>
      <c r="AC51" s="105" t="str">
        <f>IF(VLOOKUP($B51,'S 3 H BRUT'!$B$6:$M$88,12,FALSE)="","",(VLOOKUP($B51,'S 3 H BRUT'!$B$6:$M$88,12,FALSE)))</f>
        <v/>
      </c>
      <c r="AD51" s="105" t="str">
        <f>IF(VLOOKUP($B51,'S 3 H NET'!$B$6:$M$88,12,FALSE)="","",(VLOOKUP($B51,'S 3 H NET'!$B$6:$M$88,12,FALSE)))</f>
        <v/>
      </c>
      <c r="AE51" s="106" t="str">
        <f>IF(AD51="","",SUM(AC51:AD51))</f>
        <v/>
      </c>
      <c r="AF51" s="105" t="str">
        <f>IF(VLOOKUP($B51,'S 3 H BRUT'!$B$6:$N$88,13,FALSE)="","",(VLOOKUP($B51,'S 3 H BRUT'!$B$6:$N$88,13,FALSE)))</f>
        <v/>
      </c>
      <c r="AG51" s="105" t="str">
        <f>IF(VLOOKUP($B51,'S 3 H NET'!$B$6:$N$88,13,FALSE)="","",(VLOOKUP($B51,'S 3 H NET'!$B$6:$N$88,13,FALSE)))</f>
        <v/>
      </c>
      <c r="AH51" s="106" t="str">
        <f>IF(AG51="","",SUM(AF51:AG51))</f>
        <v/>
      </c>
      <c r="AI51" s="51">
        <f>SUM(G51,J51,M51,P51,S51,V51,Y51,AB51,AE51,AH51)</f>
        <v>174</v>
      </c>
      <c r="AJ51" s="17">
        <f>+COUNT(G51,J51,M51,P51,S51,V51,Y51,AB51,AE51,AH51)</f>
        <v>6</v>
      </c>
      <c r="AK51" s="17">
        <f>IF(AJ51&lt;6,0,+SMALL(($G51,$J51,$M51,$P51,$S51,$V51,$Y51,$AB51,$AE51,$AH51),1))</f>
        <v>21</v>
      </c>
      <c r="AL51" s="17">
        <f>IF(AJ51&lt;7,0,+SMALL(($G51,$J51,$M51,$P51,$S51,$V51,$Y51,$AB51,$AE51,$AH51),2))</f>
        <v>0</v>
      </c>
      <c r="AM51" s="17">
        <f>IF(AJ51&lt;8,0,+SMALL(($G51,$J51,$M51,$P51,$S51,$V51,$Y51,$AB51,$AE51,$AH51),3))</f>
        <v>0</v>
      </c>
      <c r="AN51" s="17">
        <f>IF(AJ51&lt;9,0,+SMALL(($G51,$J51,$M51,$P51,$S51,$V51,$Y51,$AB51,$AE51,$AH51),4))</f>
        <v>0</v>
      </c>
      <c r="AO51" s="17">
        <f>AI51-AK51-AL51-AM51-AN51</f>
        <v>153</v>
      </c>
      <c r="AP51" s="17">
        <f>RANK(AO51,$AO$6:$AO$88,0)</f>
        <v>46</v>
      </c>
      <c r="AR51" s="19"/>
      <c r="AS51" s="19"/>
      <c r="AT51" s="19"/>
      <c r="AU51" s="13"/>
    </row>
    <row r="52" spans="1:47" s="11" customFormat="1">
      <c r="A52" s="3"/>
      <c r="B52" s="89" t="s">
        <v>2</v>
      </c>
      <c r="C52" s="33"/>
      <c r="D52" s="38" t="s">
        <v>5</v>
      </c>
      <c r="E52" s="105">
        <f>IF(VLOOKUP($B52,'S 3 H BRUT'!$B$6:$E$88,4,FALSE)="","",(VLOOKUP($B52,'S 3 H BRUT'!$B$6:$E$88,4,FALSE)))</f>
        <v>12</v>
      </c>
      <c r="F52" s="105">
        <f>IF(VLOOKUP($B52,'S 3 H NET'!$B$6:E$688,4,FALSE)="","",(VLOOKUP($B52,'S 3 H NET'!$B$6:$E$88,4,FALSE)))</f>
        <v>34</v>
      </c>
      <c r="G52" s="106">
        <f>IF(F52="","",SUM(E52:F52))</f>
        <v>46</v>
      </c>
      <c r="H52" s="105" t="str">
        <f>IF(VLOOKUP($B52,'S 3 H BRUT'!$B$6:$F$88,5,FALSE)="","",(VLOOKUP($B52,'S 3 H BRUT'!$B$6:$F$88,5,FALSE)))</f>
        <v/>
      </c>
      <c r="I52" s="105" t="str">
        <f>IF(VLOOKUP($B52,'S 3 H NET'!$B$6:$F$88,5,FALSE)="","",(VLOOKUP($B52,'S 3 H NET'!$B$6:$F$88,5,FALSE)))</f>
        <v/>
      </c>
      <c r="J52" s="106" t="str">
        <f>IF(I52="","",SUM(H52:I52))</f>
        <v/>
      </c>
      <c r="K52" s="105" t="str">
        <f>IF(VLOOKUP($B52,'S 3 H BRUT'!$B$6:$G$88,6,FALSE)="","",(VLOOKUP($B52,'S 3 H BRUT'!$B$6:$G$88,6,FALSE)))</f>
        <v/>
      </c>
      <c r="L52" s="105" t="str">
        <f>IF(VLOOKUP($B52,'S 3 H NET'!$B$6:$G$88,6,FALSE)="","",(VLOOKUP($B52,'S 3 H NET'!$B$6:$G$88,6,FALSE)))</f>
        <v/>
      </c>
      <c r="M52" s="106" t="str">
        <f>IF(L52="","",SUM(K52:L52))</f>
        <v/>
      </c>
      <c r="N52" s="105">
        <f>IF(VLOOKUP($B52,'S 3 H BRUT'!$B$6:$H$88,7,FALSE)="","",(VLOOKUP($B52,'S 3 H BRUT'!$B$6:$H$88,7,FALSE)))</f>
        <v>4</v>
      </c>
      <c r="O52" s="105">
        <f>IF(VLOOKUP($B52,'S 3 H NET'!$B$6:$H$88,7,FALSE)="","",(VLOOKUP($B52,'S 3 H NET'!$B$6:$H$88,7,FALSE)))</f>
        <v>24</v>
      </c>
      <c r="P52" s="106">
        <f>IF(O52="","",SUM(N52:O52))</f>
        <v>28</v>
      </c>
      <c r="Q52" s="105">
        <f>IF(VLOOKUP($B52,'S 3 H BRUT'!$B$6:$J$88,8,FALSE)="","",(VLOOKUP($B52,'S 3 H BRUT'!$B$6:$J$88,8,FALSE)))</f>
        <v>6</v>
      </c>
      <c r="R52" s="105">
        <f>IF(VLOOKUP($B52,'S 3 H NET'!$B$6:$I$88,8,FALSE)="","",(VLOOKUP($B52,'S 3 H NET'!$B$6:$I$88,8,FALSE)))</f>
        <v>23</v>
      </c>
      <c r="S52" s="106">
        <f>IF(R52="","",SUM(Q52:R52))</f>
        <v>29</v>
      </c>
      <c r="T52" s="105" t="str">
        <f>IF(VLOOKUP($B52,'S 3 H BRUT'!$B$6:$J$88,9,FALSE)="","",(VLOOKUP($B52,'S 3 H BRUT'!$B$6:$J$88,9,FALSE)))</f>
        <v/>
      </c>
      <c r="U52" s="105" t="str">
        <f>IF(VLOOKUP($B52,'S 3 H NET'!$B$6:$J$88,9,FALSE)="","",(VLOOKUP($B52,'S 3 H NET'!$B$6:$J$88,9,FALSE)))</f>
        <v/>
      </c>
      <c r="V52" s="106" t="str">
        <f>IF(U52="","",SUM(T52:U52))</f>
        <v/>
      </c>
      <c r="W52" s="105">
        <f>IF(VLOOKUP($B52,'S 3 H BRUT'!$B$6:$M$88,10,FALSE)="","",(VLOOKUP($B52,'S 3 H BRUT'!$B$6:$M$88,10,FALSE)))</f>
        <v>9</v>
      </c>
      <c r="X52" s="105">
        <f>IF(VLOOKUP($B52,'S 3 H NET'!$B$6:$K$88,10,FALSE)="","",(VLOOKUP($B52,'S 3 H NET'!$B$6:$K$88,10,FALSE)))</f>
        <v>33</v>
      </c>
      <c r="Y52" s="106">
        <f>IF(X52="","",SUM(W52:X52))</f>
        <v>42</v>
      </c>
      <c r="Z52" s="105" t="str">
        <f>IF(VLOOKUP($B52,'S 3 H BRUT'!$B$6:$L$88,11,FALSE)="","",(VLOOKUP($B52,'S 3 H BRUT'!$B$6:$L$88,11,FALSE)))</f>
        <v/>
      </c>
      <c r="AA52" s="105" t="str">
        <f>IF(VLOOKUP($B52,'S 3 H NET'!$B$6:$L$88,11,FALSE)="","",(VLOOKUP($B52,'S 3 H NET'!$B$6:$L$88,11,FALSE)))</f>
        <v/>
      </c>
      <c r="AB52" s="106" t="str">
        <f>IF(AA52="","",SUM(Z52:AA52))</f>
        <v/>
      </c>
      <c r="AC52" s="105" t="str">
        <f>IF(VLOOKUP($B52,'S 3 H BRUT'!$B$6:$M$88,12,FALSE)="","",(VLOOKUP($B52,'S 3 H BRUT'!$B$6:$M$88,12,FALSE)))</f>
        <v/>
      </c>
      <c r="AD52" s="105" t="str">
        <f>IF(VLOOKUP($B52,'S 3 H NET'!$B$6:$M$88,12,FALSE)="","",(VLOOKUP($B52,'S 3 H NET'!$B$6:$M$88,12,FALSE)))</f>
        <v/>
      </c>
      <c r="AE52" s="106" t="str">
        <f>IF(AD52="","",SUM(AC52:AD52))</f>
        <v/>
      </c>
      <c r="AF52" s="105" t="str">
        <f>IF(VLOOKUP($B52,'S 3 H BRUT'!$B$6:$N$88,13,FALSE)="","",(VLOOKUP($B52,'S 3 H BRUT'!$B$6:$N$88,13,FALSE)))</f>
        <v/>
      </c>
      <c r="AG52" s="105" t="str">
        <f>IF(VLOOKUP($B52,'S 3 H NET'!$B$6:$N$88,13,FALSE)="","",(VLOOKUP($B52,'S 3 H NET'!$B$6:$N$88,13,FALSE)))</f>
        <v/>
      </c>
      <c r="AH52" s="106" t="str">
        <f>IF(AG52="","",SUM(AF52:AG52))</f>
        <v/>
      </c>
      <c r="AI52" s="51">
        <f>SUM(G52,J52,M52,P52,S52,V52,Y52,AB52,AE52,AH52)</f>
        <v>145</v>
      </c>
      <c r="AJ52" s="17">
        <f>+COUNT(G52,J52,M52,P52,S52,V52,Y52,AB52,AE52,AH52)</f>
        <v>4</v>
      </c>
      <c r="AK52" s="17">
        <f>IF(AJ52&lt;6,0,+SMALL(($G52,$J52,$M52,$P52,$S52,$V52,$Y52,$AB52,$AE52,$AH52),1))</f>
        <v>0</v>
      </c>
      <c r="AL52" s="17">
        <f>IF(AJ52&lt;7,0,+SMALL(($G52,$J52,$M52,$P52,$S52,$V52,$Y52,$AB52,$AE52,$AH52),2))</f>
        <v>0</v>
      </c>
      <c r="AM52" s="17">
        <f>IF(AJ52&lt;8,0,+SMALL(($G52,$J52,$M52,$P52,$S52,$V52,$Y52,$AB52,$AE52,$AH52),3))</f>
        <v>0</v>
      </c>
      <c r="AN52" s="17">
        <f>IF(AJ52&lt;9,0,+SMALL(($G52,$J52,$M52,$P52,$S52,$V52,$Y52,$AB52,$AE52,$AH52),4))</f>
        <v>0</v>
      </c>
      <c r="AO52" s="17">
        <f>AI52-AK52-AL52-AM52-AN52</f>
        <v>145</v>
      </c>
      <c r="AP52" s="17">
        <f>RANK(AO52,$AO$6:$AO$88,0)</f>
        <v>47</v>
      </c>
      <c r="AR52" s="19"/>
      <c r="AS52" s="19"/>
      <c r="AT52" s="19"/>
      <c r="AU52" s="13"/>
    </row>
    <row r="53" spans="1:47" s="11" customFormat="1">
      <c r="A53" s="3"/>
      <c r="B53" s="42" t="s">
        <v>99</v>
      </c>
      <c r="C53" s="43"/>
      <c r="D53" s="63" t="s">
        <v>14</v>
      </c>
      <c r="E53" s="105">
        <f>IF(VLOOKUP($B53,'S 3 H BRUT'!$B$6:$E$88,4,FALSE)="","",(VLOOKUP($B53,'S 3 H BRUT'!$B$6:$E$88,4,FALSE)))</f>
        <v>4</v>
      </c>
      <c r="F53" s="105">
        <f>IF(VLOOKUP($B53,'S 3 H NET'!$B$6:E$688,4,FALSE)="","",(VLOOKUP($B53,'S 3 H NET'!$B$6:$E$88,4,FALSE)))</f>
        <v>26</v>
      </c>
      <c r="G53" s="106">
        <f>IF(F53="","",SUM(E53:F53))</f>
        <v>30</v>
      </c>
      <c r="H53" s="105">
        <f>IF(VLOOKUP($B53,'S 3 H BRUT'!$B$6:$F$88,5,FALSE)="","",(VLOOKUP($B53,'S 3 H BRUT'!$B$6:$F$88,5,FALSE)))</f>
        <v>3</v>
      </c>
      <c r="I53" s="105">
        <f>IF(VLOOKUP($B53,'S 3 H NET'!$B$6:$F$88,5,FALSE)="","",(VLOOKUP($B53,'S 3 H NET'!$B$6:$F$88,5,FALSE)))</f>
        <v>26</v>
      </c>
      <c r="J53" s="106">
        <f>IF(I53="","",SUM(H53:I53))</f>
        <v>29</v>
      </c>
      <c r="K53" s="105">
        <f>IF(VLOOKUP($B53,'S 3 H BRUT'!$B$6:$G$88,6,FALSE)="","",(VLOOKUP($B53,'S 3 H BRUT'!$B$6:$G$88,6,FALSE)))</f>
        <v>8</v>
      </c>
      <c r="L53" s="105">
        <f>IF(VLOOKUP($B53,'S 3 H NET'!$B$6:$G$88,6,FALSE)="","",(VLOOKUP($B53,'S 3 H NET'!$B$6:$G$88,6,FALSE)))</f>
        <v>34</v>
      </c>
      <c r="M53" s="106">
        <f>IF(L53="","",SUM(K53:L53))</f>
        <v>42</v>
      </c>
      <c r="N53" s="105" t="str">
        <f>IF(VLOOKUP($B53,'S 3 H BRUT'!$B$6:$H$88,7,FALSE)="","",(VLOOKUP($B53,'S 3 H BRUT'!$B$6:$H$88,7,FALSE)))</f>
        <v/>
      </c>
      <c r="O53" s="105" t="str">
        <f>IF(VLOOKUP($B53,'S 3 H NET'!$B$6:$H$88,7,FALSE)="","",(VLOOKUP($B53,'S 3 H NET'!$B$6:$H$88,7,FALSE)))</f>
        <v/>
      </c>
      <c r="P53" s="106" t="str">
        <f>IF(O53="","",SUM(N53:O53))</f>
        <v/>
      </c>
      <c r="Q53" s="105" t="str">
        <f>IF(VLOOKUP($B53,'S 3 H BRUT'!$B$6:$J$88,8,FALSE)="","",(VLOOKUP($B53,'S 3 H BRUT'!$B$6:$J$88,8,FALSE)))</f>
        <v/>
      </c>
      <c r="R53" s="105" t="str">
        <f>IF(VLOOKUP($B53,'S 3 H NET'!$B$6:$I$88,8,FALSE)="","",(VLOOKUP($B53,'S 3 H NET'!$B$6:$I$88,8,FALSE)))</f>
        <v/>
      </c>
      <c r="S53" s="106" t="str">
        <f>IF(R53="","",SUM(Q53:R53))</f>
        <v/>
      </c>
      <c r="T53" s="105" t="str">
        <f>IF(VLOOKUP($B53,'S 3 H BRUT'!$B$6:$J$88,9,FALSE)="","",(VLOOKUP($B53,'S 3 H BRUT'!$B$6:$J$88,9,FALSE)))</f>
        <v/>
      </c>
      <c r="U53" s="105" t="str">
        <f>IF(VLOOKUP($B53,'S 3 H NET'!$B$6:$J$88,9,FALSE)="","",(VLOOKUP($B53,'S 3 H NET'!$B$6:$J$88,9,FALSE)))</f>
        <v/>
      </c>
      <c r="V53" s="106" t="str">
        <f>IF(U53="","",SUM(T53:U53))</f>
        <v/>
      </c>
      <c r="W53" s="105" t="str">
        <f>IF(VLOOKUP($B53,'S 3 H BRUT'!$B$6:$M$88,10,FALSE)="","",(VLOOKUP($B53,'S 3 H BRUT'!$B$6:$M$88,10,FALSE)))</f>
        <v/>
      </c>
      <c r="X53" s="105" t="str">
        <f>IF(VLOOKUP($B53,'S 3 H NET'!$B$6:$K$88,10,FALSE)="","",(VLOOKUP($B53,'S 3 H NET'!$B$6:$K$88,10,FALSE)))</f>
        <v/>
      </c>
      <c r="Y53" s="106" t="str">
        <f>IF(X53="","",SUM(W53:X53))</f>
        <v/>
      </c>
      <c r="Z53" s="105" t="str">
        <f>IF(VLOOKUP($B53,'S 3 H BRUT'!$B$6:$L$88,11,FALSE)="","",(VLOOKUP($B53,'S 3 H BRUT'!$B$6:$L$88,11,FALSE)))</f>
        <v/>
      </c>
      <c r="AA53" s="105" t="str">
        <f>IF(VLOOKUP($B53,'S 3 H NET'!$B$6:$L$88,11,FALSE)="","",(VLOOKUP($B53,'S 3 H NET'!$B$6:$L$88,11,FALSE)))</f>
        <v/>
      </c>
      <c r="AB53" s="106" t="str">
        <f>IF(AA53="","",SUM(Z53:AA53))</f>
        <v/>
      </c>
      <c r="AC53" s="105">
        <f>IF(VLOOKUP($B53,'S 3 H BRUT'!$B$6:$M$88,12,FALSE)="","",(VLOOKUP($B53,'S 3 H BRUT'!$B$6:$M$88,12,FALSE)))</f>
        <v>9</v>
      </c>
      <c r="AD53" s="105">
        <f>IF(VLOOKUP($B53,'S 3 H NET'!$B$6:$M$88,12,FALSE)="","",(VLOOKUP($B53,'S 3 H NET'!$B$6:$M$88,12,FALSE)))</f>
        <v>33</v>
      </c>
      <c r="AE53" s="106">
        <f>IF(AD53="","",SUM(AC53:AD53))</f>
        <v>42</v>
      </c>
      <c r="AF53" s="105" t="str">
        <f>IF(VLOOKUP($B53,'S 3 H BRUT'!$B$6:$N$88,13,FALSE)="","",(VLOOKUP($B53,'S 3 H BRUT'!$B$6:$N$88,13,FALSE)))</f>
        <v/>
      </c>
      <c r="AG53" s="105" t="str">
        <f>IF(VLOOKUP($B53,'S 3 H NET'!$B$6:$N$88,13,FALSE)="","",(VLOOKUP($B53,'S 3 H NET'!$B$6:$N$88,13,FALSE)))</f>
        <v/>
      </c>
      <c r="AH53" s="106" t="str">
        <f>IF(AG53="","",SUM(AF53:AG53))</f>
        <v/>
      </c>
      <c r="AI53" s="51">
        <f>SUM(G53,J53,M53,P53,S53,V53,Y53,AB53,AE53,AH53)</f>
        <v>143</v>
      </c>
      <c r="AJ53" s="17">
        <f>+COUNT(G53,J53,M53,P53,S53,V53,Y53,AB53,AE53,AH53)</f>
        <v>4</v>
      </c>
      <c r="AK53" s="17">
        <f>IF(AJ53&lt;6,0,+SMALL(($G53,$J53,$M53,$P53,$S53,$V53,$Y53,$AB53,$AE53,$AH53),1))</f>
        <v>0</v>
      </c>
      <c r="AL53" s="17">
        <f>IF(AJ53&lt;7,0,+SMALL(($G53,$J53,$M53,$P53,$S53,$V53,$Y53,$AB53,$AE53,$AH53),2))</f>
        <v>0</v>
      </c>
      <c r="AM53" s="17">
        <f>IF(AJ53&lt;8,0,+SMALL(($G53,$J53,$M53,$P53,$S53,$V53,$Y53,$AB53,$AE53,$AH53),3))</f>
        <v>0</v>
      </c>
      <c r="AN53" s="17">
        <f>IF(AJ53&lt;9,0,+SMALL(($G53,$J53,$M53,$P53,$S53,$V53,$Y53,$AB53,$AE53,$AH53),4))</f>
        <v>0</v>
      </c>
      <c r="AO53" s="17">
        <f>AI53-AK53-AL53-AM53-AN53</f>
        <v>143</v>
      </c>
      <c r="AP53" s="17">
        <f>RANK(AO53,$AO$6:$AO$88,0)</f>
        <v>48</v>
      </c>
      <c r="AR53" s="19"/>
      <c r="AS53" s="19"/>
      <c r="AT53" s="19"/>
      <c r="AU53" s="13"/>
    </row>
    <row r="54" spans="1:47" s="11" customFormat="1">
      <c r="A54" s="3"/>
      <c r="B54" s="89" t="s">
        <v>182</v>
      </c>
      <c r="C54" s="33"/>
      <c r="D54" s="82" t="s">
        <v>125</v>
      </c>
      <c r="E54" s="105" t="str">
        <f>IF(VLOOKUP($B54,'S 3 H BRUT'!$B$6:$E$88,4,FALSE)="","",(VLOOKUP($B54,'S 3 H BRUT'!$B$6:$E$88,4,FALSE)))</f>
        <v/>
      </c>
      <c r="F54" s="105" t="str">
        <f>IF(VLOOKUP($B54,'S 3 H NET'!$B$6:E$688,4,FALSE)="","",(VLOOKUP($B54,'S 3 H NET'!$B$6:$E$88,4,FALSE)))</f>
        <v/>
      </c>
      <c r="G54" s="106" t="str">
        <f>IF(F54="","",SUM(E54:F54))</f>
        <v/>
      </c>
      <c r="H54" s="105">
        <f>IF(VLOOKUP($B54,'S 3 H BRUT'!$B$6:$F$88,5,FALSE)="","",(VLOOKUP($B54,'S 3 H BRUT'!$B$6:$F$88,5,FALSE)))</f>
        <v>11</v>
      </c>
      <c r="I54" s="105">
        <f>IF(VLOOKUP($B54,'S 3 H NET'!$B$6:$F$88,5,FALSE)="","",(VLOOKUP($B54,'S 3 H NET'!$B$6:$F$88,5,FALSE)))</f>
        <v>28</v>
      </c>
      <c r="J54" s="106">
        <f>IF(I54="","",SUM(H54:I54))</f>
        <v>39</v>
      </c>
      <c r="K54" s="105">
        <f>IF(VLOOKUP($B54,'S 3 H BRUT'!$B$6:$G$88,6,FALSE)="","",(VLOOKUP($B54,'S 3 H BRUT'!$B$6:$G$88,6,FALSE)))</f>
        <v>22</v>
      </c>
      <c r="L54" s="105">
        <f>IF(VLOOKUP($B54,'S 3 H NET'!$B$6:$G$88,6,FALSE)="","",(VLOOKUP($B54,'S 3 H NET'!$B$6:$G$88,6,FALSE)))</f>
        <v>39</v>
      </c>
      <c r="M54" s="106">
        <f>IF(L54="","",SUM(K54:L54))</f>
        <v>61</v>
      </c>
      <c r="N54" s="105" t="str">
        <f>IF(VLOOKUP($B54,'S 3 H BRUT'!$B$6:$H$88,7,FALSE)="","",(VLOOKUP($B54,'S 3 H BRUT'!$B$6:$H$88,7,FALSE)))</f>
        <v/>
      </c>
      <c r="O54" s="105" t="str">
        <f>IF(VLOOKUP($B54,'S 3 H NET'!$B$6:$H$88,7,FALSE)="","",(VLOOKUP($B54,'S 3 H NET'!$B$6:$H$88,7,FALSE)))</f>
        <v/>
      </c>
      <c r="P54" s="106" t="str">
        <f>IF(O54="","",SUM(N54:O54))</f>
        <v/>
      </c>
      <c r="Q54" s="105" t="str">
        <f>IF(VLOOKUP($B54,'S 3 H BRUT'!$B$6:$J$88,8,FALSE)="","",(VLOOKUP($B54,'S 3 H BRUT'!$B$6:$J$88,8,FALSE)))</f>
        <v/>
      </c>
      <c r="R54" s="105" t="str">
        <f>IF(VLOOKUP($B54,'S 3 H NET'!$B$6:$I$88,8,FALSE)="","",(VLOOKUP($B54,'S 3 H NET'!$B$6:$I$88,8,FALSE)))</f>
        <v/>
      </c>
      <c r="S54" s="106" t="str">
        <f>IF(R54="","",SUM(Q54:R54))</f>
        <v/>
      </c>
      <c r="T54" s="105" t="str">
        <f>IF(VLOOKUP($B54,'S 3 H BRUT'!$B$6:$J$88,9,FALSE)="","",(VLOOKUP($B54,'S 3 H BRUT'!$B$6:$J$88,9,FALSE)))</f>
        <v/>
      </c>
      <c r="U54" s="105" t="str">
        <f>IF(VLOOKUP($B54,'S 3 H NET'!$B$6:$J$88,9,FALSE)="","",(VLOOKUP($B54,'S 3 H NET'!$B$6:$J$88,9,FALSE)))</f>
        <v/>
      </c>
      <c r="V54" s="106" t="str">
        <f>IF(U54="","",SUM(T54:U54))</f>
        <v/>
      </c>
      <c r="W54" s="105" t="str">
        <f>IF(VLOOKUP($B54,'S 3 H BRUT'!$B$6:$M$88,10,FALSE)="","",(VLOOKUP($B54,'S 3 H BRUT'!$B$6:$M$88,10,FALSE)))</f>
        <v/>
      </c>
      <c r="X54" s="105" t="str">
        <f>IF(VLOOKUP($B54,'S 3 H NET'!$B$6:$K$88,10,FALSE)="","",(VLOOKUP($B54,'S 3 H NET'!$B$6:$K$88,10,FALSE)))</f>
        <v/>
      </c>
      <c r="Y54" s="106" t="str">
        <f>IF(X54="","",SUM(W54:X54))</f>
        <v/>
      </c>
      <c r="Z54" s="105">
        <f>IF(VLOOKUP($B54,'S 3 H BRUT'!$B$6:$L$88,11,FALSE)="","",(VLOOKUP($B54,'S 3 H BRUT'!$B$6:$L$88,11,FALSE)))</f>
        <v>12</v>
      </c>
      <c r="AA54" s="105">
        <f>IF(VLOOKUP($B54,'S 3 H NET'!$B$6:$L$88,11,FALSE)="","",(VLOOKUP($B54,'S 3 H NET'!$B$6:$L$88,11,FALSE)))</f>
        <v>31</v>
      </c>
      <c r="AB54" s="106">
        <f>IF(AA54="","",SUM(Z54:AA54))</f>
        <v>43</v>
      </c>
      <c r="AC54" s="105" t="str">
        <f>IF(VLOOKUP($B54,'S 3 H BRUT'!$B$6:$M$88,12,FALSE)="","",(VLOOKUP($B54,'S 3 H BRUT'!$B$6:$M$88,12,FALSE)))</f>
        <v/>
      </c>
      <c r="AD54" s="105" t="str">
        <f>IF(VLOOKUP($B54,'S 3 H NET'!$B$6:$M$88,12,FALSE)="","",(VLOOKUP($B54,'S 3 H NET'!$B$6:$M$88,12,FALSE)))</f>
        <v/>
      </c>
      <c r="AE54" s="106" t="str">
        <f>IF(AD54="","",SUM(AC54:AD54))</f>
        <v/>
      </c>
      <c r="AF54" s="105" t="str">
        <f>IF(VLOOKUP($B54,'S 3 H BRUT'!$B$6:$N$88,13,FALSE)="","",(VLOOKUP($B54,'S 3 H BRUT'!$B$6:$N$88,13,FALSE)))</f>
        <v/>
      </c>
      <c r="AG54" s="105" t="str">
        <f>IF(VLOOKUP($B54,'S 3 H NET'!$B$6:$N$88,13,FALSE)="","",(VLOOKUP($B54,'S 3 H NET'!$B$6:$N$88,13,FALSE)))</f>
        <v/>
      </c>
      <c r="AH54" s="106" t="str">
        <f>IF(AG54="","",SUM(AF54:AG54))</f>
        <v/>
      </c>
      <c r="AI54" s="51">
        <f>SUM(G54,J54,M54,P54,S54,V54,Y54,AB54,AE54,AH54)</f>
        <v>143</v>
      </c>
      <c r="AJ54" s="17">
        <f>+COUNT(G54,J54,M54,P54,S54,V54,Y54,AB54,AE54,AH54)</f>
        <v>3</v>
      </c>
      <c r="AK54" s="17">
        <f>IF(AJ54&lt;6,0,+SMALL(($G54,$J54,$M54,$P54,$S54,$V54,$Y54,$AB54,$AE54,$AH54),1))</f>
        <v>0</v>
      </c>
      <c r="AL54" s="17">
        <f>IF(AJ54&lt;7,0,+SMALL(($G54,$J54,$M54,$P54,$S54,$V54,$Y54,$AB54,$AE54,$AH54),2))</f>
        <v>0</v>
      </c>
      <c r="AM54" s="17">
        <f>IF(AJ54&lt;8,0,+SMALL(($G54,$J54,$M54,$P54,$S54,$V54,$Y54,$AB54,$AE54,$AH54),3))</f>
        <v>0</v>
      </c>
      <c r="AN54" s="17">
        <f>IF(AJ54&lt;9,0,+SMALL(($G54,$J54,$M54,$P54,$S54,$V54,$Y54,$AB54,$AE54,$AH54),4))</f>
        <v>0</v>
      </c>
      <c r="AO54" s="17">
        <f>AI54-AK54-AL54-AM54-AN54</f>
        <v>143</v>
      </c>
      <c r="AP54" s="17">
        <f>RANK(AO54,$AO$6:$AO$88,0)</f>
        <v>48</v>
      </c>
      <c r="AR54" s="19"/>
      <c r="AS54" s="19"/>
      <c r="AT54" s="19"/>
      <c r="AU54" s="13"/>
    </row>
    <row r="55" spans="1:47" s="11" customFormat="1">
      <c r="A55" s="3"/>
      <c r="B55" s="89" t="s">
        <v>361</v>
      </c>
      <c r="C55" s="33"/>
      <c r="D55" s="39" t="s">
        <v>7</v>
      </c>
      <c r="E55" s="105">
        <f>IF(VLOOKUP($B55,'S 3 H BRUT'!$B$6:$E$88,4,FALSE)="","",(VLOOKUP($B55,'S 3 H BRUT'!$B$6:$E$88,4,FALSE)))</f>
        <v>0</v>
      </c>
      <c r="F55" s="105">
        <f>IF(VLOOKUP($B55,'S 3 H NET'!$B$6:E$688,4,FALSE)="","",(VLOOKUP($B55,'S 3 H NET'!$B$6:$E$88,4,FALSE)))</f>
        <v>0</v>
      </c>
      <c r="G55" s="106">
        <f>IF(F55="","",SUM(E55:F55))</f>
        <v>0</v>
      </c>
      <c r="H55" s="105">
        <f>IF(VLOOKUP($B55,'S 3 H BRUT'!$B$6:$F$88,5,FALSE)="","",(VLOOKUP($B55,'S 3 H BRUT'!$B$6:$F$88,5,FALSE)))</f>
        <v>15</v>
      </c>
      <c r="I55" s="105">
        <f>IF(VLOOKUP($B55,'S 3 H NET'!$B$6:$F$88,5,FALSE)="","",(VLOOKUP($B55,'S 3 H NET'!$B$6:$F$88,5,FALSE)))</f>
        <v>24</v>
      </c>
      <c r="J55" s="106">
        <f>IF(I55="","",SUM(H55:I55))</f>
        <v>39</v>
      </c>
      <c r="K55" s="105">
        <f>IF(VLOOKUP($B55,'S 3 H BRUT'!$B$6:$G$88,6,FALSE)="","",(VLOOKUP($B55,'S 3 H BRUT'!$B$6:$G$88,6,FALSE)))</f>
        <v>27</v>
      </c>
      <c r="L55" s="105">
        <f>IF(VLOOKUP($B55,'S 3 H NET'!$B$6:$G$88,6,FALSE)="","",(VLOOKUP($B55,'S 3 H NET'!$B$6:$G$88,6,FALSE)))</f>
        <v>38</v>
      </c>
      <c r="M55" s="106">
        <f>IF(L55="","",SUM(K55:L55))</f>
        <v>65</v>
      </c>
      <c r="N55" s="105" t="str">
        <f>IF(VLOOKUP($B55,'S 3 H BRUT'!$B$6:$H$88,7,FALSE)="","",(VLOOKUP($B55,'S 3 H BRUT'!$B$6:$H$88,7,FALSE)))</f>
        <v/>
      </c>
      <c r="O55" s="105" t="str">
        <f>IF(VLOOKUP($B55,'S 3 H NET'!$B$6:$H$88,7,FALSE)="","",(VLOOKUP($B55,'S 3 H NET'!$B$6:$H$88,7,FALSE)))</f>
        <v/>
      </c>
      <c r="P55" s="106" t="str">
        <f>IF(O55="","",SUM(N55:O55))</f>
        <v/>
      </c>
      <c r="Q55" s="105" t="str">
        <f>IF(VLOOKUP($B55,'S 3 H BRUT'!$B$6:$J$88,8,FALSE)="","",(VLOOKUP($B55,'S 3 H BRUT'!$B$6:$J$88,8,FALSE)))</f>
        <v/>
      </c>
      <c r="R55" s="105" t="str">
        <f>IF(VLOOKUP($B55,'S 3 H NET'!$B$6:$I$88,8,FALSE)="","",(VLOOKUP($B55,'S 3 H NET'!$B$6:$I$88,8,FALSE)))</f>
        <v/>
      </c>
      <c r="S55" s="106" t="str">
        <f>IF(R55="","",SUM(Q55:R55))</f>
        <v/>
      </c>
      <c r="T55" s="105">
        <f>IF(VLOOKUP($B55,'S 3 H BRUT'!$B$6:$J$88,9,FALSE)="","",(VLOOKUP($B55,'S 3 H BRUT'!$B$6:$J$88,9,FALSE)))</f>
        <v>14</v>
      </c>
      <c r="U55" s="105">
        <f>IF(VLOOKUP($B55,'S 3 H NET'!$B$6:$J$88,9,FALSE)="","",(VLOOKUP($B55,'S 3 H NET'!$B$6:$J$88,9,FALSE)))</f>
        <v>25</v>
      </c>
      <c r="V55" s="106">
        <f>IF(U55="","",SUM(T55:U55))</f>
        <v>39</v>
      </c>
      <c r="W55" s="105" t="str">
        <f>IF(VLOOKUP($B55,'S 3 H BRUT'!$B$6:$M$88,10,FALSE)="","",(VLOOKUP($B55,'S 3 H BRUT'!$B$6:$M$88,10,FALSE)))</f>
        <v/>
      </c>
      <c r="X55" s="105" t="str">
        <f>IF(VLOOKUP($B55,'S 3 H NET'!$B$6:$K$88,10,FALSE)="","",(VLOOKUP($B55,'S 3 H NET'!$B$6:$K$88,10,FALSE)))</f>
        <v/>
      </c>
      <c r="Y55" s="106" t="str">
        <f>IF(X55="","",SUM(W55:X55))</f>
        <v/>
      </c>
      <c r="Z55" s="105" t="str">
        <f>IF(VLOOKUP($B55,'S 3 H BRUT'!$B$6:$L$88,11,FALSE)="","",(VLOOKUP($B55,'S 3 H BRUT'!$B$6:$L$88,11,FALSE)))</f>
        <v/>
      </c>
      <c r="AA55" s="105" t="str">
        <f>IF(VLOOKUP($B55,'S 3 H NET'!$B$6:$L$88,11,FALSE)="","",(VLOOKUP($B55,'S 3 H NET'!$B$6:$L$88,11,FALSE)))</f>
        <v/>
      </c>
      <c r="AB55" s="106" t="str">
        <f>IF(AA55="","",SUM(Z55:AA55))</f>
        <v/>
      </c>
      <c r="AC55" s="105" t="str">
        <f>IF(VLOOKUP($B55,'S 3 H BRUT'!$B$6:$M$88,12,FALSE)="","",(VLOOKUP($B55,'S 3 H BRUT'!$B$6:$M$88,12,FALSE)))</f>
        <v/>
      </c>
      <c r="AD55" s="105" t="str">
        <f>IF(VLOOKUP($B55,'S 3 H NET'!$B$6:$M$88,12,FALSE)="","",(VLOOKUP($B55,'S 3 H NET'!$B$6:$M$88,12,FALSE)))</f>
        <v/>
      </c>
      <c r="AE55" s="106" t="str">
        <f>IF(AD55="","",SUM(AC55:AD55))</f>
        <v/>
      </c>
      <c r="AF55" s="105" t="str">
        <f>IF(VLOOKUP($B55,'S 3 H BRUT'!$B$6:$N$88,13,FALSE)="","",(VLOOKUP($B55,'S 3 H BRUT'!$B$6:$N$88,13,FALSE)))</f>
        <v/>
      </c>
      <c r="AG55" s="105" t="str">
        <f>IF(VLOOKUP($B55,'S 3 H NET'!$B$6:$N$88,13,FALSE)="","",(VLOOKUP($B55,'S 3 H NET'!$B$6:$N$88,13,FALSE)))</f>
        <v/>
      </c>
      <c r="AH55" s="106" t="str">
        <f>IF(AG55="","",SUM(AF55:AG55))</f>
        <v/>
      </c>
      <c r="AI55" s="51">
        <f>SUM(G55,J55,M55,P55,S55,V55,Y55,AB55,AE55,AH55)</f>
        <v>143</v>
      </c>
      <c r="AJ55" s="17">
        <f>+COUNT(G55,J55,M55,P55,S55,V55,Y55,AB55,AE55,AH55)</f>
        <v>4</v>
      </c>
      <c r="AK55" s="17">
        <f>IF(AJ55&lt;6,0,+SMALL(($G55,$J55,$M55,$P55,$S55,$V55,$Y55,$AB55,$AE55,$AH55),1))</f>
        <v>0</v>
      </c>
      <c r="AL55" s="17">
        <f>IF(AJ55&lt;7,0,+SMALL(($G55,$J55,$M55,$P55,$S55,$V55,$Y55,$AB55,$AE55,$AH55),2))</f>
        <v>0</v>
      </c>
      <c r="AM55" s="17">
        <f>IF(AJ55&lt;8,0,+SMALL(($G55,$J55,$M55,$P55,$S55,$V55,$Y55,$AB55,$AE55,$AH55),3))</f>
        <v>0</v>
      </c>
      <c r="AN55" s="17">
        <f>IF(AJ55&lt;9,0,+SMALL(($G55,$J55,$M55,$P55,$S55,$V55,$Y55,$AB55,$AE55,$AH55),4))</f>
        <v>0</v>
      </c>
      <c r="AO55" s="17">
        <f>AI55-AK55-AL55-AM55-AN55</f>
        <v>143</v>
      </c>
      <c r="AP55" s="17">
        <f>RANK(AO55,$AO$6:$AO$88,0)</f>
        <v>48</v>
      </c>
      <c r="AR55" s="19"/>
      <c r="AS55" s="19"/>
      <c r="AT55" s="19"/>
      <c r="AU55" s="13"/>
    </row>
    <row r="56" spans="1:47" s="11" customFormat="1">
      <c r="A56" s="3"/>
      <c r="B56" s="89" t="s">
        <v>331</v>
      </c>
      <c r="C56" s="33"/>
      <c r="D56" s="62" t="s">
        <v>14</v>
      </c>
      <c r="E56" s="105" t="str">
        <f>IF(VLOOKUP($B56,'S 3 H BRUT'!$B$6:$E$88,4,FALSE)="","",(VLOOKUP($B56,'S 3 H BRUT'!$B$6:$E$88,4,FALSE)))</f>
        <v/>
      </c>
      <c r="F56" s="105" t="str">
        <f>IF(VLOOKUP($B56,'S 3 H NET'!$B$6:E$688,4,FALSE)="","",(VLOOKUP($B56,'S 3 H NET'!$B$6:$E$88,4,FALSE)))</f>
        <v/>
      </c>
      <c r="G56" s="106" t="str">
        <f>IF(F56="","",SUM(E56:F56))</f>
        <v/>
      </c>
      <c r="H56" s="105">
        <f>IF(VLOOKUP($B56,'S 3 H BRUT'!$B$6:$F$88,5,FALSE)="","",(VLOOKUP($B56,'S 3 H BRUT'!$B$6:$F$88,5,FALSE)))</f>
        <v>11</v>
      </c>
      <c r="I56" s="105">
        <f>IF(VLOOKUP($B56,'S 3 H NET'!$B$6:$F$88,5,FALSE)="","",(VLOOKUP($B56,'S 3 H NET'!$B$6:$F$88,5,FALSE)))</f>
        <v>29</v>
      </c>
      <c r="J56" s="106">
        <f>IF(I56="","",SUM(H56:I56))</f>
        <v>40</v>
      </c>
      <c r="K56" s="105">
        <f>IF(VLOOKUP($B56,'S 3 H BRUT'!$B$6:$G$88,6,FALSE)="","",(VLOOKUP($B56,'S 3 H BRUT'!$B$6:$G$88,6,FALSE)))</f>
        <v>8</v>
      </c>
      <c r="L56" s="105">
        <f>IF(VLOOKUP($B56,'S 3 H NET'!$B$6:$G$88,6,FALSE)="","",(VLOOKUP($B56,'S 3 H NET'!$B$6:$G$88,6,FALSE)))</f>
        <v>23</v>
      </c>
      <c r="M56" s="106">
        <f>IF(L56="","",SUM(K56:L56))</f>
        <v>31</v>
      </c>
      <c r="N56" s="105" t="str">
        <f>IF(VLOOKUP($B56,'S 3 H BRUT'!$B$6:$H$88,7,FALSE)="","",(VLOOKUP($B56,'S 3 H BRUT'!$B$6:$H$88,7,FALSE)))</f>
        <v/>
      </c>
      <c r="O56" s="105" t="str">
        <f>IF(VLOOKUP($B56,'S 3 H NET'!$B$6:$H$88,7,FALSE)="","",(VLOOKUP($B56,'S 3 H NET'!$B$6:$H$88,7,FALSE)))</f>
        <v/>
      </c>
      <c r="P56" s="106" t="str">
        <f>IF(O56="","",SUM(N56:O56))</f>
        <v/>
      </c>
      <c r="Q56" s="105">
        <f>IF(VLOOKUP($B56,'S 3 H BRUT'!$B$6:$J$88,8,FALSE)="","",(VLOOKUP($B56,'S 3 H BRUT'!$B$6:$J$88,8,FALSE)))</f>
        <v>7</v>
      </c>
      <c r="R56" s="105">
        <f>IF(VLOOKUP($B56,'S 3 H NET'!$B$6:$I$88,8,FALSE)="","",(VLOOKUP($B56,'S 3 H NET'!$B$6:$I$88,8,FALSE)))</f>
        <v>25</v>
      </c>
      <c r="S56" s="106">
        <f>IF(R56="","",SUM(Q56:R56))</f>
        <v>32</v>
      </c>
      <c r="T56" s="105" t="str">
        <f>IF(VLOOKUP($B56,'S 3 H BRUT'!$B$6:$J$88,9,FALSE)="","",(VLOOKUP($B56,'S 3 H BRUT'!$B$6:$J$88,9,FALSE)))</f>
        <v/>
      </c>
      <c r="U56" s="105" t="str">
        <f>IF(VLOOKUP($B56,'S 3 H NET'!$B$6:$J$88,9,FALSE)="","",(VLOOKUP($B56,'S 3 H NET'!$B$6:$J$88,9,FALSE)))</f>
        <v/>
      </c>
      <c r="V56" s="106" t="str">
        <f>IF(U56="","",SUM(T56:U56))</f>
        <v/>
      </c>
      <c r="W56" s="105" t="str">
        <f>IF(VLOOKUP($B56,'S 3 H BRUT'!$B$6:$M$88,10,FALSE)="","",(VLOOKUP($B56,'S 3 H BRUT'!$B$6:$M$88,10,FALSE)))</f>
        <v/>
      </c>
      <c r="X56" s="105" t="str">
        <f>IF(VLOOKUP($B56,'S 3 H NET'!$B$6:$K$88,10,FALSE)="","",(VLOOKUP($B56,'S 3 H NET'!$B$6:$K$88,10,FALSE)))</f>
        <v/>
      </c>
      <c r="Y56" s="106" t="str">
        <f>IF(X56="","",SUM(W56:X56))</f>
        <v/>
      </c>
      <c r="Z56" s="105" t="str">
        <f>IF(VLOOKUP($B56,'S 3 H BRUT'!$B$6:$L$88,11,FALSE)="","",(VLOOKUP($B56,'S 3 H BRUT'!$B$6:$L$88,11,FALSE)))</f>
        <v/>
      </c>
      <c r="AA56" s="105" t="str">
        <f>IF(VLOOKUP($B56,'S 3 H NET'!$B$6:$L$88,11,FALSE)="","",(VLOOKUP($B56,'S 3 H NET'!$B$6:$L$88,11,FALSE)))</f>
        <v/>
      </c>
      <c r="AB56" s="106" t="str">
        <f>IF(AA56="","",SUM(Z56:AA56))</f>
        <v/>
      </c>
      <c r="AC56" s="105">
        <f>IF(VLOOKUP($B56,'S 3 H BRUT'!$B$6:$M$88,12,FALSE)="","",(VLOOKUP($B56,'S 3 H BRUT'!$B$6:$M$88,12,FALSE)))</f>
        <v>10</v>
      </c>
      <c r="AD56" s="105">
        <f>IF(VLOOKUP($B56,'S 3 H NET'!$B$6:$M$88,12,FALSE)="","",(VLOOKUP($B56,'S 3 H NET'!$B$6:$M$88,12,FALSE)))</f>
        <v>26</v>
      </c>
      <c r="AE56" s="106">
        <f>IF(AD56="","",SUM(AC56:AD56))</f>
        <v>36</v>
      </c>
      <c r="AF56" s="105" t="str">
        <f>IF(VLOOKUP($B56,'S 3 H BRUT'!$B$6:$N$88,13,FALSE)="","",(VLOOKUP($B56,'S 3 H BRUT'!$B$6:$N$88,13,FALSE)))</f>
        <v/>
      </c>
      <c r="AG56" s="105" t="str">
        <f>IF(VLOOKUP($B56,'S 3 H NET'!$B$6:$N$88,13,FALSE)="","",(VLOOKUP($B56,'S 3 H NET'!$B$6:$N$88,13,FALSE)))</f>
        <v/>
      </c>
      <c r="AH56" s="106" t="str">
        <f>IF(AG56="","",SUM(AF56:AG56))</f>
        <v/>
      </c>
      <c r="AI56" s="51">
        <f>SUM(G56,J56,M56,P56,S56,V56,Y56,AB56,AE56,AH56)</f>
        <v>139</v>
      </c>
      <c r="AJ56" s="17">
        <f>+COUNT(G56,J56,M56,P56,S56,V56,Y56,AB56,AE56,AH56)</f>
        <v>4</v>
      </c>
      <c r="AK56" s="17">
        <f>IF(AJ56&lt;6,0,+SMALL(($G56,$J56,$M56,$P56,$S56,$V56,$Y56,$AB56,$AE56,$AH56),1))</f>
        <v>0</v>
      </c>
      <c r="AL56" s="17">
        <f>IF(AJ56&lt;7,0,+SMALL(($G56,$J56,$M56,$P56,$S56,$V56,$Y56,$AB56,$AE56,$AH56),2))</f>
        <v>0</v>
      </c>
      <c r="AM56" s="17">
        <f>IF(AJ56&lt;8,0,+SMALL(($G56,$J56,$M56,$P56,$S56,$V56,$Y56,$AB56,$AE56,$AH56),3))</f>
        <v>0</v>
      </c>
      <c r="AN56" s="17">
        <f>IF(AJ56&lt;9,0,+SMALL(($G56,$J56,$M56,$P56,$S56,$V56,$Y56,$AB56,$AE56,$AH56),4))</f>
        <v>0</v>
      </c>
      <c r="AO56" s="17">
        <f>AI56-AK56-AL56-AM56-AN56</f>
        <v>139</v>
      </c>
      <c r="AP56" s="17">
        <f>RANK(AO56,$AO$6:$AO$88,0)</f>
        <v>51</v>
      </c>
      <c r="AR56" s="19"/>
      <c r="AS56" s="19"/>
      <c r="AT56" s="19"/>
      <c r="AU56" s="13"/>
    </row>
    <row r="57" spans="1:47" s="11" customFormat="1">
      <c r="A57" s="3"/>
      <c r="B57" s="42" t="s">
        <v>76</v>
      </c>
      <c r="C57" s="33"/>
      <c r="D57" s="41" t="s">
        <v>35</v>
      </c>
      <c r="E57" s="105" t="str">
        <f>IF(VLOOKUP($B57,'S 3 H BRUT'!$B$6:$E$88,4,FALSE)="","",(VLOOKUP($B57,'S 3 H BRUT'!$B$6:$E$88,4,FALSE)))</f>
        <v/>
      </c>
      <c r="F57" s="105" t="str">
        <f>IF(VLOOKUP($B57,'S 3 H NET'!$B$6:E$688,4,FALSE)="","",(VLOOKUP($B57,'S 3 H NET'!$B$6:$E$88,4,FALSE)))</f>
        <v/>
      </c>
      <c r="G57" s="106" t="str">
        <f>IF(F57="","",SUM(E57:F57))</f>
        <v/>
      </c>
      <c r="H57" s="105">
        <f>IF(VLOOKUP($B57,'S 3 H BRUT'!$B$6:$F$88,5,FALSE)="","",(VLOOKUP($B57,'S 3 H BRUT'!$B$6:$F$88,5,FALSE)))</f>
        <v>17</v>
      </c>
      <c r="I57" s="105">
        <f>IF(VLOOKUP($B57,'S 3 H NET'!$B$6:$F$88,5,FALSE)="","",(VLOOKUP($B57,'S 3 H NET'!$B$6:$F$88,5,FALSE)))</f>
        <v>33</v>
      </c>
      <c r="J57" s="106">
        <f>IF(I57="","",SUM(H57:I57))</f>
        <v>50</v>
      </c>
      <c r="K57" s="105" t="str">
        <f>IF(VLOOKUP($B57,'S 3 H BRUT'!$B$6:$G$88,6,FALSE)="","",(VLOOKUP($B57,'S 3 H BRUT'!$B$6:$G$88,6,FALSE)))</f>
        <v/>
      </c>
      <c r="L57" s="105" t="str">
        <f>IF(VLOOKUP($B57,'S 3 H NET'!$B$6:$G$88,6,FALSE)="","",(VLOOKUP($B57,'S 3 H NET'!$B$6:$G$88,6,FALSE)))</f>
        <v/>
      </c>
      <c r="M57" s="106" t="str">
        <f>IF(L57="","",SUM(K57:L57))</f>
        <v/>
      </c>
      <c r="N57" s="105" t="str">
        <f>IF(VLOOKUP($B57,'S 3 H BRUT'!$B$6:$H$88,7,FALSE)="","",(VLOOKUP($B57,'S 3 H BRUT'!$B$6:$H$88,7,FALSE)))</f>
        <v/>
      </c>
      <c r="O57" s="105" t="str">
        <f>IF(VLOOKUP($B57,'S 3 H NET'!$B$6:$H$88,7,FALSE)="","",(VLOOKUP($B57,'S 3 H NET'!$B$6:$H$88,7,FALSE)))</f>
        <v/>
      </c>
      <c r="P57" s="106" t="str">
        <f>IF(O57="","",SUM(N57:O57))</f>
        <v/>
      </c>
      <c r="Q57" s="105" t="str">
        <f>IF(VLOOKUP($B57,'S 3 H BRUT'!$B$6:$J$88,8,FALSE)="","",(VLOOKUP($B57,'S 3 H BRUT'!$B$6:$J$88,8,FALSE)))</f>
        <v/>
      </c>
      <c r="R57" s="105" t="str">
        <f>IF(VLOOKUP($B57,'S 3 H NET'!$B$6:$I$88,8,FALSE)="","",(VLOOKUP($B57,'S 3 H NET'!$B$6:$I$88,8,FALSE)))</f>
        <v/>
      </c>
      <c r="S57" s="106" t="str">
        <f>IF(R57="","",SUM(Q57:R57))</f>
        <v/>
      </c>
      <c r="T57" s="105" t="str">
        <f>IF(VLOOKUP($B57,'S 3 H BRUT'!$B$6:$J$88,9,FALSE)="","",(VLOOKUP($B57,'S 3 H BRUT'!$B$6:$J$88,9,FALSE)))</f>
        <v/>
      </c>
      <c r="U57" s="105" t="str">
        <f>IF(VLOOKUP($B57,'S 3 H NET'!$B$6:$J$88,9,FALSE)="","",(VLOOKUP($B57,'S 3 H NET'!$B$6:$J$88,9,FALSE)))</f>
        <v/>
      </c>
      <c r="V57" s="106" t="str">
        <f>IF(U57="","",SUM(T57:U57))</f>
        <v/>
      </c>
      <c r="W57" s="105">
        <f>IF(VLOOKUP($B57,'S 3 H BRUT'!$B$6:$M$88,10,FALSE)="","",(VLOOKUP($B57,'S 3 H BRUT'!$B$6:$M$88,10,FALSE)))</f>
        <v>17</v>
      </c>
      <c r="X57" s="105">
        <f>IF(VLOOKUP($B57,'S 3 H NET'!$B$6:$K$88,10,FALSE)="","",(VLOOKUP($B57,'S 3 H NET'!$B$6:$K$88,10,FALSE)))</f>
        <v>30</v>
      </c>
      <c r="Y57" s="106">
        <f>IF(X57="","",SUM(W57:X57))</f>
        <v>47</v>
      </c>
      <c r="Z57" s="105">
        <f>IF(VLOOKUP($B57,'S 3 H BRUT'!$B$6:$L$88,11,FALSE)="","",(VLOOKUP($B57,'S 3 H BRUT'!$B$6:$L$88,11,FALSE)))</f>
        <v>14</v>
      </c>
      <c r="AA57" s="105">
        <f>IF(VLOOKUP($B57,'S 3 H NET'!$B$6:$L$88,11,FALSE)="","",(VLOOKUP($B57,'S 3 H NET'!$B$6:$L$88,11,FALSE)))</f>
        <v>26</v>
      </c>
      <c r="AB57" s="106">
        <f>IF(AA57="","",SUM(Z57:AA57))</f>
        <v>40</v>
      </c>
      <c r="AC57" s="105" t="str">
        <f>IF(VLOOKUP($B57,'S 3 H BRUT'!$B$6:$M$88,12,FALSE)="","",(VLOOKUP($B57,'S 3 H BRUT'!$B$6:$M$88,12,FALSE)))</f>
        <v/>
      </c>
      <c r="AD57" s="105" t="str">
        <f>IF(VLOOKUP($B57,'S 3 H NET'!$B$6:$M$88,12,FALSE)="","",(VLOOKUP($B57,'S 3 H NET'!$B$6:$M$88,12,FALSE)))</f>
        <v/>
      </c>
      <c r="AE57" s="106" t="str">
        <f>IF(AD57="","",SUM(AC57:AD57))</f>
        <v/>
      </c>
      <c r="AF57" s="105" t="str">
        <f>IF(VLOOKUP($B57,'S 3 H BRUT'!$B$6:$N$88,13,FALSE)="","",(VLOOKUP($B57,'S 3 H BRUT'!$B$6:$N$88,13,FALSE)))</f>
        <v/>
      </c>
      <c r="AG57" s="105" t="str">
        <f>IF(VLOOKUP($B57,'S 3 H NET'!$B$6:$N$88,13,FALSE)="","",(VLOOKUP($B57,'S 3 H NET'!$B$6:$N$88,13,FALSE)))</f>
        <v/>
      </c>
      <c r="AH57" s="106" t="str">
        <f>IF(AG57="","",SUM(AF57:AG57))</f>
        <v/>
      </c>
      <c r="AI57" s="51">
        <f>SUM(G57,J57,M57,P57,S57,V57,Y57,AB57,AE57,AH57)</f>
        <v>137</v>
      </c>
      <c r="AJ57" s="17">
        <f>+COUNT(G57,J57,M57,P57,S57,V57,Y57,AB57,AE57,AH57)</f>
        <v>3</v>
      </c>
      <c r="AK57" s="17">
        <f>IF(AJ57&lt;6,0,+SMALL(($G57,$J57,$M57,$P57,$S57,$V57,$Y57,$AB57,$AE57,$AH57),1))</f>
        <v>0</v>
      </c>
      <c r="AL57" s="17">
        <f>IF(AJ57&lt;7,0,+SMALL(($G57,$J57,$M57,$P57,$S57,$V57,$Y57,$AB57,$AE57,$AH57),2))</f>
        <v>0</v>
      </c>
      <c r="AM57" s="17">
        <f>IF(AJ57&lt;8,0,+SMALL(($G57,$J57,$M57,$P57,$S57,$V57,$Y57,$AB57,$AE57,$AH57),3))</f>
        <v>0</v>
      </c>
      <c r="AN57" s="17">
        <f>IF(AJ57&lt;9,0,+SMALL(($G57,$J57,$M57,$P57,$S57,$V57,$Y57,$AB57,$AE57,$AH57),4))</f>
        <v>0</v>
      </c>
      <c r="AO57" s="17">
        <f>AI57-AK57-AL57-AM57-AN57</f>
        <v>137</v>
      </c>
      <c r="AP57" s="17">
        <f>RANK(AO57,$AO$6:$AO$88,0)</f>
        <v>52</v>
      </c>
      <c r="AR57" s="19"/>
      <c r="AS57" s="19"/>
      <c r="AT57" s="19"/>
      <c r="AU57" s="13"/>
    </row>
    <row r="58" spans="1:47" s="11" customFormat="1">
      <c r="A58" s="3"/>
      <c r="B58" s="89" t="s">
        <v>150</v>
      </c>
      <c r="C58" s="33"/>
      <c r="D58" s="82" t="s">
        <v>125</v>
      </c>
      <c r="E58" s="105" t="str">
        <f>IF(VLOOKUP($B58,'S 3 H BRUT'!$B$6:$E$88,4,FALSE)="","",(VLOOKUP($B58,'S 3 H BRUT'!$B$6:$E$88,4,FALSE)))</f>
        <v/>
      </c>
      <c r="F58" s="105" t="str">
        <f>IF(VLOOKUP($B58,'S 3 H NET'!$B$6:E$688,4,FALSE)="","",(VLOOKUP($B58,'S 3 H NET'!$B$6:$E$88,4,FALSE)))</f>
        <v/>
      </c>
      <c r="G58" s="106" t="str">
        <f>IF(F58="","",SUM(E58:F58))</f>
        <v/>
      </c>
      <c r="H58" s="105" t="str">
        <f>IF(VLOOKUP($B58,'S 3 H BRUT'!$B$6:$F$88,5,FALSE)="","",(VLOOKUP($B58,'S 3 H BRUT'!$B$6:$F$88,5,FALSE)))</f>
        <v/>
      </c>
      <c r="I58" s="105" t="str">
        <f>IF(VLOOKUP($B58,'S 3 H NET'!$B$6:$F$88,5,FALSE)="","",(VLOOKUP($B58,'S 3 H NET'!$B$6:$F$88,5,FALSE)))</f>
        <v/>
      </c>
      <c r="J58" s="106" t="str">
        <f>IF(I58="","",SUM(H58:I58))</f>
        <v/>
      </c>
      <c r="K58" s="105">
        <f>IF(VLOOKUP($B58,'S 3 H BRUT'!$B$6:$G$88,6,FALSE)="","",(VLOOKUP($B58,'S 3 H BRUT'!$B$6:$G$88,6,FALSE)))</f>
        <v>3</v>
      </c>
      <c r="L58" s="105">
        <f>IF(VLOOKUP($B58,'S 3 H NET'!$B$6:$G$88,6,FALSE)="","",(VLOOKUP($B58,'S 3 H NET'!$B$6:$G$88,6,FALSE)))</f>
        <v>19</v>
      </c>
      <c r="M58" s="106">
        <f>IF(L58="","",SUM(K58:L58))</f>
        <v>22</v>
      </c>
      <c r="N58" s="105">
        <f>IF(VLOOKUP($B58,'S 3 H BRUT'!$B$6:$H$88,7,FALSE)="","",(VLOOKUP($B58,'S 3 H BRUT'!$B$6:$H$88,7,FALSE)))</f>
        <v>2</v>
      </c>
      <c r="O58" s="105">
        <f>IF(VLOOKUP($B58,'S 3 H NET'!$B$6:$H$88,7,FALSE)="","",(VLOOKUP($B58,'S 3 H NET'!$B$6:$H$88,7,FALSE)))</f>
        <v>24</v>
      </c>
      <c r="P58" s="106">
        <f>IF(O58="","",SUM(N58:O58))</f>
        <v>26</v>
      </c>
      <c r="Q58" s="105" t="str">
        <f>IF(VLOOKUP($B58,'S 3 H BRUT'!$B$6:$J$88,8,FALSE)="","",(VLOOKUP($B58,'S 3 H BRUT'!$B$6:$J$88,8,FALSE)))</f>
        <v/>
      </c>
      <c r="R58" s="105" t="str">
        <f>IF(VLOOKUP($B58,'S 3 H NET'!$B$6:$I$88,8,FALSE)="","",(VLOOKUP($B58,'S 3 H NET'!$B$6:$I$88,8,FALSE)))</f>
        <v/>
      </c>
      <c r="S58" s="106" t="str">
        <f>IF(R58="","",SUM(Q58:R58))</f>
        <v/>
      </c>
      <c r="T58" s="105" t="str">
        <f>IF(VLOOKUP($B58,'S 3 H BRUT'!$B$6:$J$88,9,FALSE)="","",(VLOOKUP($B58,'S 3 H BRUT'!$B$6:$J$88,9,FALSE)))</f>
        <v/>
      </c>
      <c r="U58" s="105" t="str">
        <f>IF(VLOOKUP($B58,'S 3 H NET'!$B$6:$J$88,9,FALSE)="","",(VLOOKUP($B58,'S 3 H NET'!$B$6:$J$88,9,FALSE)))</f>
        <v/>
      </c>
      <c r="V58" s="106" t="str">
        <f>IF(U58="","",SUM(T58:U58))</f>
        <v/>
      </c>
      <c r="W58" s="105">
        <f>IF(VLOOKUP($B58,'S 3 H BRUT'!$B$6:$M$88,10,FALSE)="","",(VLOOKUP($B58,'S 3 H BRUT'!$B$6:$M$88,10,FALSE)))</f>
        <v>4</v>
      </c>
      <c r="X58" s="105">
        <f>IF(VLOOKUP($B58,'S 3 H NET'!$B$6:$K$88,10,FALSE)="","",(VLOOKUP($B58,'S 3 H NET'!$B$6:$K$88,10,FALSE)))</f>
        <v>23</v>
      </c>
      <c r="Y58" s="106">
        <f>IF(X58="","",SUM(W58:X58))</f>
        <v>27</v>
      </c>
      <c r="Z58" s="105">
        <f>IF(VLOOKUP($B58,'S 3 H BRUT'!$B$6:$L$88,11,FALSE)="","",(VLOOKUP($B58,'S 3 H BRUT'!$B$6:$L$88,11,FALSE)))</f>
        <v>3</v>
      </c>
      <c r="AA58" s="105">
        <f>IF(VLOOKUP($B58,'S 3 H NET'!$B$6:$L$88,11,FALSE)="","",(VLOOKUP($B58,'S 3 H NET'!$B$6:$L$88,11,FALSE)))</f>
        <v>32</v>
      </c>
      <c r="AB58" s="106">
        <f>IF(AA58="","",SUM(Z58:AA58))</f>
        <v>35</v>
      </c>
      <c r="AC58" s="105" t="str">
        <f>IF(VLOOKUP($B58,'S 3 H BRUT'!$B$6:$M$88,12,FALSE)="","",(VLOOKUP($B58,'S 3 H BRUT'!$B$6:$M$88,12,FALSE)))</f>
        <v/>
      </c>
      <c r="AD58" s="105" t="str">
        <f>IF(VLOOKUP($B58,'S 3 H NET'!$B$6:$M$88,12,FALSE)="","",(VLOOKUP($B58,'S 3 H NET'!$B$6:$M$88,12,FALSE)))</f>
        <v/>
      </c>
      <c r="AE58" s="106" t="str">
        <f>IF(AD58="","",SUM(AC58:AD58))</f>
        <v/>
      </c>
      <c r="AF58" s="105" t="str">
        <f>IF(VLOOKUP($B58,'S 3 H BRUT'!$B$6:$N$88,13,FALSE)="","",(VLOOKUP($B58,'S 3 H BRUT'!$B$6:$N$88,13,FALSE)))</f>
        <v/>
      </c>
      <c r="AG58" s="105" t="str">
        <f>IF(VLOOKUP($B58,'S 3 H NET'!$B$6:$N$88,13,FALSE)="","",(VLOOKUP($B58,'S 3 H NET'!$B$6:$N$88,13,FALSE)))</f>
        <v/>
      </c>
      <c r="AH58" s="106" t="str">
        <f>IF(AG58="","",SUM(AF58:AG58))</f>
        <v/>
      </c>
      <c r="AI58" s="51">
        <f>SUM(G58,J58,M58,P58,S58,V58,Y58,AB58,AE58,AH58)</f>
        <v>110</v>
      </c>
      <c r="AJ58" s="17">
        <f>+COUNT(G58,J58,M58,P58,S58,V58,Y58,AB58,AE58,AH58)</f>
        <v>4</v>
      </c>
      <c r="AK58" s="17">
        <f>IF(AJ58&lt;6,0,+SMALL(($G58,$J58,$M58,$P58,$S58,$V58,$Y58,$AB58,$AE58,$AH58),1))</f>
        <v>0</v>
      </c>
      <c r="AL58" s="17">
        <f>IF(AJ58&lt;7,0,+SMALL(($G58,$J58,$M58,$P58,$S58,$V58,$Y58,$AB58,$AE58,$AH58),2))</f>
        <v>0</v>
      </c>
      <c r="AM58" s="17">
        <f>IF(AJ58&lt;8,0,+SMALL(($G58,$J58,$M58,$P58,$S58,$V58,$Y58,$AB58,$AE58,$AH58),3))</f>
        <v>0</v>
      </c>
      <c r="AN58" s="17">
        <f>IF(AJ58&lt;9,0,+SMALL(($G58,$J58,$M58,$P58,$S58,$V58,$Y58,$AB58,$AE58,$AH58),4))</f>
        <v>0</v>
      </c>
      <c r="AO58" s="17">
        <f>AI58-AK58-AL58-AM58-AN58</f>
        <v>110</v>
      </c>
      <c r="AP58" s="17">
        <f>RANK(AO58,$AO$6:$AO$88,0)</f>
        <v>53</v>
      </c>
      <c r="AR58" s="19"/>
      <c r="AS58" s="19"/>
      <c r="AT58" s="19"/>
      <c r="AU58" s="13"/>
    </row>
    <row r="59" spans="1:47" s="11" customFormat="1">
      <c r="A59" s="3"/>
      <c r="B59" s="89" t="s">
        <v>387</v>
      </c>
      <c r="C59" s="33"/>
      <c r="D59" s="158" t="s">
        <v>334</v>
      </c>
      <c r="E59" s="105" t="str">
        <f>IF(VLOOKUP($B59,'S 3 H BRUT'!$B$6:$E$88,4,FALSE)="","",(VLOOKUP($B59,'S 3 H BRUT'!$B$6:$E$88,4,FALSE)))</f>
        <v/>
      </c>
      <c r="F59" s="105" t="str">
        <f>IF(VLOOKUP($B59,'S 3 H NET'!$B$6:E$688,4,FALSE)="","",(VLOOKUP($B59,'S 3 H NET'!$B$6:$E$88,4,FALSE)))</f>
        <v/>
      </c>
      <c r="G59" s="106" t="str">
        <f>IF(F59="","",SUM(E59:F59))</f>
        <v/>
      </c>
      <c r="H59" s="105" t="str">
        <f>IF(VLOOKUP($B59,'S 3 H BRUT'!$B$6:$F$88,5,FALSE)="","",(VLOOKUP($B59,'S 3 H BRUT'!$B$6:$F$88,5,FALSE)))</f>
        <v/>
      </c>
      <c r="I59" s="105" t="str">
        <f>IF(VLOOKUP($B59,'S 3 H NET'!$B$6:$F$88,5,FALSE)="","",(VLOOKUP($B59,'S 3 H NET'!$B$6:$F$88,5,FALSE)))</f>
        <v/>
      </c>
      <c r="J59" s="106" t="str">
        <f>IF(I59="","",SUM(H59:I59))</f>
        <v/>
      </c>
      <c r="K59" s="105">
        <f>IF(VLOOKUP($B59,'S 3 H BRUT'!$B$6:$G$88,6,FALSE)="","",(VLOOKUP($B59,'S 3 H BRUT'!$B$6:$G$88,6,FALSE)))</f>
        <v>2</v>
      </c>
      <c r="L59" s="105">
        <f>IF(VLOOKUP($B59,'S 3 H NET'!$B$6:$G$88,6,FALSE)="","",(VLOOKUP($B59,'S 3 H NET'!$B$6:$G$88,6,FALSE)))</f>
        <v>17</v>
      </c>
      <c r="M59" s="106">
        <f>IF(L59="","",SUM(K59:L59))</f>
        <v>19</v>
      </c>
      <c r="N59" s="105">
        <f>IF(VLOOKUP($B59,'S 3 H BRUT'!$B$6:$H$88,7,FALSE)="","",(VLOOKUP($B59,'S 3 H BRUT'!$B$6:$H$88,7,FALSE)))</f>
        <v>4</v>
      </c>
      <c r="O59" s="105">
        <f>IF(VLOOKUP($B59,'S 3 H NET'!$B$6:$H$88,7,FALSE)="","",(VLOOKUP($B59,'S 3 H NET'!$B$6:$H$88,7,FALSE)))</f>
        <v>23</v>
      </c>
      <c r="P59" s="106">
        <f>IF(O59="","",SUM(N59:O59))</f>
        <v>27</v>
      </c>
      <c r="Q59" s="105">
        <f>IF(VLOOKUP($B59,'S 3 H BRUT'!$B$6:$J$88,8,FALSE)="","",(VLOOKUP($B59,'S 3 H BRUT'!$B$6:$J$88,8,FALSE)))</f>
        <v>4</v>
      </c>
      <c r="R59" s="105">
        <f>IF(VLOOKUP($B59,'S 3 H NET'!$B$6:$I$88,8,FALSE)="","",(VLOOKUP($B59,'S 3 H NET'!$B$6:$I$88,8,FALSE)))</f>
        <v>28</v>
      </c>
      <c r="S59" s="106">
        <f>IF(R59="","",SUM(Q59:R59))</f>
        <v>32</v>
      </c>
      <c r="T59" s="105" t="str">
        <f>IF(VLOOKUP($B59,'S 3 H BRUT'!$B$6:$J$88,9,FALSE)="","",(VLOOKUP($B59,'S 3 H BRUT'!$B$6:$J$88,9,FALSE)))</f>
        <v/>
      </c>
      <c r="U59" s="105" t="str">
        <f>IF(VLOOKUP($B59,'S 3 H NET'!$B$6:$J$88,9,FALSE)="","",(VLOOKUP($B59,'S 3 H NET'!$B$6:$J$88,9,FALSE)))</f>
        <v/>
      </c>
      <c r="V59" s="106" t="str">
        <f>IF(U59="","",SUM(T59:U59))</f>
        <v/>
      </c>
      <c r="W59" s="105" t="str">
        <f>IF(VLOOKUP($B59,'S 3 H BRUT'!$B$6:$M$88,10,FALSE)="","",(VLOOKUP($B59,'S 3 H BRUT'!$B$6:$M$88,10,FALSE)))</f>
        <v/>
      </c>
      <c r="X59" s="105" t="str">
        <f>IF(VLOOKUP($B59,'S 3 H NET'!$B$6:$K$88,10,FALSE)="","",(VLOOKUP($B59,'S 3 H NET'!$B$6:$K$88,10,FALSE)))</f>
        <v/>
      </c>
      <c r="Y59" s="106" t="str">
        <f>IF(X59="","",SUM(W59:X59))</f>
        <v/>
      </c>
      <c r="Z59" s="105">
        <f>IF(VLOOKUP($B59,'S 3 H BRUT'!$B$6:$L$88,11,FALSE)="","",(VLOOKUP($B59,'S 3 H BRUT'!$B$6:$L$88,11,FALSE)))</f>
        <v>4</v>
      </c>
      <c r="AA59" s="105">
        <f>IF(VLOOKUP($B59,'S 3 H NET'!$B$6:$L$88,11,FALSE)="","",(VLOOKUP($B59,'S 3 H NET'!$B$6:$L$88,11,FALSE)))</f>
        <v>23</v>
      </c>
      <c r="AB59" s="106">
        <f>IF(AA59="","",SUM(Z59:AA59))</f>
        <v>27</v>
      </c>
      <c r="AC59" s="105" t="str">
        <f>IF(VLOOKUP($B59,'S 3 H BRUT'!$B$6:$M$88,12,FALSE)="","",(VLOOKUP($B59,'S 3 H BRUT'!$B$6:$M$88,12,FALSE)))</f>
        <v/>
      </c>
      <c r="AD59" s="105" t="str">
        <f>IF(VLOOKUP($B59,'S 3 H NET'!$B$6:$M$88,12,FALSE)="","",(VLOOKUP($B59,'S 3 H NET'!$B$6:$M$88,12,FALSE)))</f>
        <v/>
      </c>
      <c r="AE59" s="106" t="str">
        <f>IF(AD59="","",SUM(AC59:AD59))</f>
        <v/>
      </c>
      <c r="AF59" s="105" t="str">
        <f>IF(VLOOKUP($B59,'S 3 H BRUT'!$B$6:$N$88,13,FALSE)="","",(VLOOKUP($B59,'S 3 H BRUT'!$B$6:$N$88,13,FALSE)))</f>
        <v/>
      </c>
      <c r="AG59" s="105" t="str">
        <f>IF(VLOOKUP($B59,'S 3 H NET'!$B$6:$N$88,13,FALSE)="","",(VLOOKUP($B59,'S 3 H NET'!$B$6:$N$88,13,FALSE)))</f>
        <v/>
      </c>
      <c r="AH59" s="106" t="str">
        <f>IF(AG59="","",SUM(AF59:AG59))</f>
        <v/>
      </c>
      <c r="AI59" s="51">
        <f>SUM(G59,J59,M59,P59,S59,V59,Y59,AB59,AE59,AH59)</f>
        <v>105</v>
      </c>
      <c r="AJ59" s="17">
        <f>+COUNT(G59,J59,M59,P59,S59,V59,Y59,AB59,AE59,AH59)</f>
        <v>4</v>
      </c>
      <c r="AK59" s="17">
        <f>IF(AJ59&lt;6,0,+SMALL(($G59,$J59,$M59,$P59,$S59,$V59,$Y59,$AB59,$AE59,$AH59),1))</f>
        <v>0</v>
      </c>
      <c r="AL59" s="17">
        <f>IF(AJ59&lt;7,0,+SMALL(($G59,$J59,$M59,$P59,$S59,$V59,$Y59,$AB59,$AE59,$AH59),2))</f>
        <v>0</v>
      </c>
      <c r="AM59" s="17">
        <f>IF(AJ59&lt;8,0,+SMALL(($G59,$J59,$M59,$P59,$S59,$V59,$Y59,$AB59,$AE59,$AH59),3))</f>
        <v>0</v>
      </c>
      <c r="AN59" s="17">
        <f>IF(AJ59&lt;9,0,+SMALL(($G59,$J59,$M59,$P59,$S59,$V59,$Y59,$AB59,$AE59,$AH59),4))</f>
        <v>0</v>
      </c>
      <c r="AO59" s="17">
        <f>AI59-AK59-AL59-AM59-AN59</f>
        <v>105</v>
      </c>
      <c r="AP59" s="17">
        <f>RANK(AO59,$AO$6:$AO$88,0)</f>
        <v>54</v>
      </c>
      <c r="AR59" s="19"/>
      <c r="AS59" s="19"/>
      <c r="AT59" s="19"/>
      <c r="AU59" s="13"/>
    </row>
    <row r="60" spans="1:47" s="11" customFormat="1">
      <c r="A60" s="3"/>
      <c r="B60" s="42" t="s">
        <v>124</v>
      </c>
      <c r="C60" s="33"/>
      <c r="D60" s="38" t="s">
        <v>33</v>
      </c>
      <c r="E60" s="105">
        <f>IF(VLOOKUP($B60,'S 3 H BRUT'!$B$6:$E$88,4,FALSE)="","",(VLOOKUP($B60,'S 3 H BRUT'!$B$6:$E$88,4,FALSE)))</f>
        <v>17</v>
      </c>
      <c r="F60" s="105">
        <f>IF(VLOOKUP($B60,'S 3 H NET'!$B$6:E$688,4,FALSE)="","",(VLOOKUP($B60,'S 3 H NET'!$B$6:$E$88,4,FALSE)))</f>
        <v>34</v>
      </c>
      <c r="G60" s="106">
        <f>IF(F60="","",SUM(E60:F60))</f>
        <v>51</v>
      </c>
      <c r="H60" s="105" t="str">
        <f>IF(VLOOKUP($B60,'S 3 H BRUT'!$B$6:$F$88,5,FALSE)="","",(VLOOKUP($B60,'S 3 H BRUT'!$B$6:$F$88,5,FALSE)))</f>
        <v/>
      </c>
      <c r="I60" s="105" t="str">
        <f>IF(VLOOKUP($B60,'S 3 H NET'!$B$6:$F$88,5,FALSE)="","",(VLOOKUP($B60,'S 3 H NET'!$B$6:$F$88,5,FALSE)))</f>
        <v/>
      </c>
      <c r="J60" s="106" t="str">
        <f>IF(I60="","",SUM(H60:I60))</f>
        <v/>
      </c>
      <c r="K60" s="105" t="str">
        <f>IF(VLOOKUP($B60,'S 3 H BRUT'!$B$6:$G$88,6,FALSE)="","",(VLOOKUP($B60,'S 3 H BRUT'!$B$6:$G$88,6,FALSE)))</f>
        <v/>
      </c>
      <c r="L60" s="105" t="str">
        <f>IF(VLOOKUP($B60,'S 3 H NET'!$B$6:$G$88,6,FALSE)="","",(VLOOKUP($B60,'S 3 H NET'!$B$6:$G$88,6,FALSE)))</f>
        <v/>
      </c>
      <c r="M60" s="106" t="str">
        <f>IF(L60="","",SUM(K60:L60))</f>
        <v/>
      </c>
      <c r="N60" s="105" t="str">
        <f>IF(VLOOKUP($B60,'S 3 H BRUT'!$B$6:$H$88,7,FALSE)="","",(VLOOKUP($B60,'S 3 H BRUT'!$B$6:$H$88,7,FALSE)))</f>
        <v/>
      </c>
      <c r="O60" s="105" t="str">
        <f>IF(VLOOKUP($B60,'S 3 H NET'!$B$6:$H$88,7,FALSE)="","",(VLOOKUP($B60,'S 3 H NET'!$B$6:$H$88,7,FALSE)))</f>
        <v/>
      </c>
      <c r="P60" s="106" t="str">
        <f>IF(O60="","",SUM(N60:O60))</f>
        <v/>
      </c>
      <c r="Q60" s="105" t="str">
        <f>IF(VLOOKUP($B60,'S 3 H BRUT'!$B$6:$J$88,8,FALSE)="","",(VLOOKUP($B60,'S 3 H BRUT'!$B$6:$J$88,8,FALSE)))</f>
        <v/>
      </c>
      <c r="R60" s="105" t="str">
        <f>IF(VLOOKUP($B60,'S 3 H NET'!$B$6:$I$88,8,FALSE)="","",(VLOOKUP($B60,'S 3 H NET'!$B$6:$I$88,8,FALSE)))</f>
        <v/>
      </c>
      <c r="S60" s="106" t="str">
        <f>IF(R60="","",SUM(Q60:R60))</f>
        <v/>
      </c>
      <c r="T60" s="105" t="str">
        <f>IF(VLOOKUP($B60,'S 3 H BRUT'!$B$6:$J$88,9,FALSE)="","",(VLOOKUP($B60,'S 3 H BRUT'!$B$6:$J$88,9,FALSE)))</f>
        <v/>
      </c>
      <c r="U60" s="105" t="str">
        <f>IF(VLOOKUP($B60,'S 3 H NET'!$B$6:$J$88,9,FALSE)="","",(VLOOKUP($B60,'S 3 H NET'!$B$6:$J$88,9,FALSE)))</f>
        <v/>
      </c>
      <c r="V60" s="106" t="str">
        <f>IF(U60="","",SUM(T60:U60))</f>
        <v/>
      </c>
      <c r="W60" s="105">
        <f>IF(VLOOKUP($B60,'S 3 H BRUT'!$B$6:$M$88,10,FALSE)="","",(VLOOKUP($B60,'S 3 H BRUT'!$B$6:$M$88,10,FALSE)))</f>
        <v>17</v>
      </c>
      <c r="X60" s="105">
        <f>IF(VLOOKUP($B60,'S 3 H NET'!$B$6:$K$88,10,FALSE)="","",(VLOOKUP($B60,'S 3 H NET'!$B$6:$K$88,10,FALSE)))</f>
        <v>33</v>
      </c>
      <c r="Y60" s="106">
        <f>IF(X60="","",SUM(W60:X60))</f>
        <v>50</v>
      </c>
      <c r="Z60" s="105" t="str">
        <f>IF(VLOOKUP($B60,'S 3 H BRUT'!$B$6:$L$88,11,FALSE)="","",(VLOOKUP($B60,'S 3 H BRUT'!$B$6:$L$88,11,FALSE)))</f>
        <v/>
      </c>
      <c r="AA60" s="105" t="str">
        <f>IF(VLOOKUP($B60,'S 3 H NET'!$B$6:$L$88,11,FALSE)="","",(VLOOKUP($B60,'S 3 H NET'!$B$6:$L$88,11,FALSE)))</f>
        <v/>
      </c>
      <c r="AB60" s="106" t="str">
        <f>IF(AA60="","",SUM(Z60:AA60))</f>
        <v/>
      </c>
      <c r="AC60" s="105" t="str">
        <f>IF(VLOOKUP($B60,'S 3 H BRUT'!$B$6:$M$88,12,FALSE)="","",(VLOOKUP($B60,'S 3 H BRUT'!$B$6:$M$88,12,FALSE)))</f>
        <v/>
      </c>
      <c r="AD60" s="105" t="str">
        <f>IF(VLOOKUP($B60,'S 3 H NET'!$B$6:$M$88,12,FALSE)="","",(VLOOKUP($B60,'S 3 H NET'!$B$6:$M$88,12,FALSE)))</f>
        <v/>
      </c>
      <c r="AE60" s="106" t="str">
        <f>IF(AD60="","",SUM(AC60:AD60))</f>
        <v/>
      </c>
      <c r="AF60" s="105" t="str">
        <f>IF(VLOOKUP($B60,'S 3 H BRUT'!$B$6:$N$88,13,FALSE)="","",(VLOOKUP($B60,'S 3 H BRUT'!$B$6:$N$88,13,FALSE)))</f>
        <v/>
      </c>
      <c r="AG60" s="105" t="str">
        <f>IF(VLOOKUP($B60,'S 3 H NET'!$B$6:$N$88,13,FALSE)="","",(VLOOKUP($B60,'S 3 H NET'!$B$6:$N$88,13,FALSE)))</f>
        <v/>
      </c>
      <c r="AH60" s="106" t="str">
        <f>IF(AG60="","",SUM(AF60:AG60))</f>
        <v/>
      </c>
      <c r="AI60" s="51">
        <f>SUM(G60,J60,M60,P60,S60,V60,Y60,AB60,AE60,AH60)</f>
        <v>101</v>
      </c>
      <c r="AJ60" s="17">
        <f>+COUNT(G60,J60,M60,P60,S60,V60,Y60,AB60,AE60,AH60)</f>
        <v>2</v>
      </c>
      <c r="AK60" s="17">
        <f>IF(AJ60&lt;6,0,+SMALL(($G60,$J60,$M60,$P60,$S60,$V60,$Y60,$AB60,$AE60,$AH60),1))</f>
        <v>0</v>
      </c>
      <c r="AL60" s="17">
        <f>IF(AJ60&lt;7,0,+SMALL(($G60,$J60,$M60,$P60,$S60,$V60,$Y60,$AB60,$AE60,$AH60),2))</f>
        <v>0</v>
      </c>
      <c r="AM60" s="17">
        <f>IF(AJ60&lt;8,0,+SMALL(($G60,$J60,$M60,$P60,$S60,$V60,$Y60,$AB60,$AE60,$AH60),3))</f>
        <v>0</v>
      </c>
      <c r="AN60" s="17">
        <f>IF(AJ60&lt;9,0,+SMALL(($G60,$J60,$M60,$P60,$S60,$V60,$Y60,$AB60,$AE60,$AH60),4))</f>
        <v>0</v>
      </c>
      <c r="AO60" s="17">
        <f>AI60-AK60-AL60-AM60-AN60</f>
        <v>101</v>
      </c>
      <c r="AP60" s="17">
        <f>RANK(AO60,$AO$6:$AO$88,0)</f>
        <v>55</v>
      </c>
      <c r="AR60" s="19"/>
      <c r="AS60" s="19"/>
      <c r="AT60" s="19"/>
      <c r="AU60" s="13"/>
    </row>
    <row r="61" spans="1:47" s="11" customFormat="1">
      <c r="A61" s="3"/>
      <c r="B61" s="89" t="s">
        <v>366</v>
      </c>
      <c r="C61" s="33"/>
      <c r="D61" s="158" t="s">
        <v>334</v>
      </c>
      <c r="E61" s="105">
        <f>IF(VLOOKUP($B61,'S 3 H BRUT'!$B$6:$E$88,4,FALSE)="","",(VLOOKUP($B61,'S 3 H BRUT'!$B$6:$E$88,4,FALSE)))</f>
        <v>2</v>
      </c>
      <c r="F61" s="105">
        <f>IF(VLOOKUP($B61,'S 3 H NET'!$B$6:E$688,4,FALSE)="","",(VLOOKUP($B61,'S 3 H NET'!$B$6:$E$88,4,FALSE)))</f>
        <v>29</v>
      </c>
      <c r="G61" s="106">
        <f>IF(F61="","",SUM(E61:F61))</f>
        <v>31</v>
      </c>
      <c r="H61" s="105" t="str">
        <f>IF(VLOOKUP($B61,'S 3 H BRUT'!$B$6:$F$88,5,FALSE)="","",(VLOOKUP($B61,'S 3 H BRUT'!$B$6:$F$88,5,FALSE)))</f>
        <v/>
      </c>
      <c r="I61" s="105" t="str">
        <f>IF(VLOOKUP($B61,'S 3 H NET'!$B$6:$F$88,5,FALSE)="","",(VLOOKUP($B61,'S 3 H NET'!$B$6:$F$88,5,FALSE)))</f>
        <v/>
      </c>
      <c r="J61" s="106" t="str">
        <f>IF(I61="","",SUM(H61:I61))</f>
        <v/>
      </c>
      <c r="K61" s="105">
        <f>IF(VLOOKUP($B61,'S 3 H BRUT'!$B$6:$G$88,6,FALSE)="","",(VLOOKUP($B61,'S 3 H BRUT'!$B$6:$G$88,6,FALSE)))</f>
        <v>1</v>
      </c>
      <c r="L61" s="105">
        <f>IF(VLOOKUP($B61,'S 3 H NET'!$B$6:$G$88,6,FALSE)="","",(VLOOKUP($B61,'S 3 H NET'!$B$6:$G$88,6,FALSE)))</f>
        <v>16</v>
      </c>
      <c r="M61" s="106">
        <f>IF(L61="","",SUM(K61:L61))</f>
        <v>17</v>
      </c>
      <c r="N61" s="105" t="str">
        <f>IF(VLOOKUP($B61,'S 3 H BRUT'!$B$6:$H$88,7,FALSE)="","",(VLOOKUP($B61,'S 3 H BRUT'!$B$6:$H$88,7,FALSE)))</f>
        <v/>
      </c>
      <c r="O61" s="105" t="str">
        <f>IF(VLOOKUP($B61,'S 3 H NET'!$B$6:$H$88,7,FALSE)="","",(VLOOKUP($B61,'S 3 H NET'!$B$6:$H$88,7,FALSE)))</f>
        <v/>
      </c>
      <c r="P61" s="106" t="str">
        <f>IF(O61="","",SUM(N61:O61))</f>
        <v/>
      </c>
      <c r="Q61" s="105" t="str">
        <f>IF(VLOOKUP($B61,'S 3 H BRUT'!$B$6:$J$88,8,FALSE)="","",(VLOOKUP($B61,'S 3 H BRUT'!$B$6:$J$88,8,FALSE)))</f>
        <v/>
      </c>
      <c r="R61" s="105" t="str">
        <f>IF(VLOOKUP($B61,'S 3 H NET'!$B$6:$I$88,8,FALSE)="","",(VLOOKUP($B61,'S 3 H NET'!$B$6:$I$88,8,FALSE)))</f>
        <v/>
      </c>
      <c r="S61" s="106" t="str">
        <f>IF(R61="","",SUM(Q61:R61))</f>
        <v/>
      </c>
      <c r="T61" s="105">
        <f>IF(VLOOKUP($B61,'S 3 H BRUT'!$B$6:$J$88,9,FALSE)="","",(VLOOKUP($B61,'S 3 H BRUT'!$B$6:$J$88,9,FALSE)))</f>
        <v>0</v>
      </c>
      <c r="U61" s="105">
        <f>IF(VLOOKUP($B61,'S 3 H NET'!$B$6:$J$88,9,FALSE)="","",(VLOOKUP($B61,'S 3 H NET'!$B$6:$J$88,9,FALSE)))</f>
        <v>9</v>
      </c>
      <c r="V61" s="106">
        <f>IF(U61="","",SUM(T61:U61))</f>
        <v>9</v>
      </c>
      <c r="W61" s="105">
        <f>IF(VLOOKUP($B61,'S 3 H BRUT'!$B$6:$M$88,10,FALSE)="","",(VLOOKUP($B61,'S 3 H BRUT'!$B$6:$M$88,10,FALSE)))</f>
        <v>4</v>
      </c>
      <c r="X61" s="105">
        <f>IF(VLOOKUP($B61,'S 3 H NET'!$B$6:$K$88,10,FALSE)="","",(VLOOKUP($B61,'S 3 H NET'!$B$6:$K$88,10,FALSE)))</f>
        <v>20</v>
      </c>
      <c r="Y61" s="106">
        <f>IF(X61="","",SUM(W61:X61))</f>
        <v>24</v>
      </c>
      <c r="Z61" s="105">
        <f>IF(VLOOKUP($B61,'S 3 H BRUT'!$B$6:$L$88,11,FALSE)="","",(VLOOKUP($B61,'S 3 H BRUT'!$B$6:$L$88,11,FALSE)))</f>
        <v>2</v>
      </c>
      <c r="AA61" s="105">
        <f>IF(VLOOKUP($B61,'S 3 H NET'!$B$6:$L$88,11,FALSE)="","",(VLOOKUP($B61,'S 3 H NET'!$B$6:$L$88,11,FALSE)))</f>
        <v>18</v>
      </c>
      <c r="AB61" s="106">
        <f>IF(AA61="","",SUM(Z61:AA61))</f>
        <v>20</v>
      </c>
      <c r="AC61" s="105" t="str">
        <f>IF(VLOOKUP($B61,'S 3 H BRUT'!$B$6:$M$88,12,FALSE)="","",(VLOOKUP($B61,'S 3 H BRUT'!$B$6:$M$88,12,FALSE)))</f>
        <v/>
      </c>
      <c r="AD61" s="105" t="str">
        <f>IF(VLOOKUP($B61,'S 3 H NET'!$B$6:$M$88,12,FALSE)="","",(VLOOKUP($B61,'S 3 H NET'!$B$6:$M$88,12,FALSE)))</f>
        <v/>
      </c>
      <c r="AE61" s="106" t="str">
        <f>IF(AD61="","",SUM(AC61:AD61))</f>
        <v/>
      </c>
      <c r="AF61" s="105" t="str">
        <f>IF(VLOOKUP($B61,'S 3 H BRUT'!$B$6:$N$88,13,FALSE)="","",(VLOOKUP($B61,'S 3 H BRUT'!$B$6:$N$88,13,FALSE)))</f>
        <v/>
      </c>
      <c r="AG61" s="105" t="str">
        <f>IF(VLOOKUP($B61,'S 3 H NET'!$B$6:$N$88,13,FALSE)="","",(VLOOKUP($B61,'S 3 H NET'!$B$6:$N$88,13,FALSE)))</f>
        <v/>
      </c>
      <c r="AH61" s="106" t="str">
        <f>IF(AG61="","",SUM(AF61:AG61))</f>
        <v/>
      </c>
      <c r="AI61" s="51">
        <f>SUM(G61,J61,M61,P61,S61,V61,Y61,AB61,AE61,AH61)</f>
        <v>101</v>
      </c>
      <c r="AJ61" s="17">
        <f>+COUNT(G61,J61,M61,P61,S61,V61,Y61,AB61,AE61,AH61)</f>
        <v>5</v>
      </c>
      <c r="AK61" s="17">
        <f>IF(AJ61&lt;6,0,+SMALL(($G61,$J61,$M61,$P61,$S61,$V61,$Y61,$AB61,$AE61,$AH61),1))</f>
        <v>0</v>
      </c>
      <c r="AL61" s="17">
        <f>IF(AJ61&lt;7,0,+SMALL(($G61,$J61,$M61,$P61,$S61,$V61,$Y61,$AB61,$AE61,$AH61),2))</f>
        <v>0</v>
      </c>
      <c r="AM61" s="17">
        <f>IF(AJ61&lt;8,0,+SMALL(($G61,$J61,$M61,$P61,$S61,$V61,$Y61,$AB61,$AE61,$AH61),3))</f>
        <v>0</v>
      </c>
      <c r="AN61" s="17">
        <f>IF(AJ61&lt;9,0,+SMALL(($G61,$J61,$M61,$P61,$S61,$V61,$Y61,$AB61,$AE61,$AH61),4))</f>
        <v>0</v>
      </c>
      <c r="AO61" s="17">
        <f>AI61-AK61-AL61-AM61-AN61</f>
        <v>101</v>
      </c>
      <c r="AP61" s="17">
        <f>RANK(AO61,$AO$6:$AO$88,0)</f>
        <v>55</v>
      </c>
      <c r="AR61" s="19"/>
      <c r="AS61" s="19"/>
      <c r="AT61" s="19"/>
      <c r="AU61" s="13"/>
    </row>
    <row r="62" spans="1:47" s="3" customFormat="1">
      <c r="B62" s="42" t="s">
        <v>217</v>
      </c>
      <c r="C62" s="33"/>
      <c r="D62" s="40" t="s">
        <v>18</v>
      </c>
      <c r="E62" s="105">
        <f>IF(VLOOKUP($B62,'S 3 H BRUT'!$B$6:$E$88,4,FALSE)="","",(VLOOKUP($B62,'S 3 H BRUT'!$B$6:$E$88,4,FALSE)))</f>
        <v>15</v>
      </c>
      <c r="F62" s="105">
        <f>IF(VLOOKUP($B62,'S 3 H NET'!$B$6:E$688,4,FALSE)="","",(VLOOKUP($B62,'S 3 H NET'!$B$6:$E$88,4,FALSE)))</f>
        <v>26</v>
      </c>
      <c r="G62" s="106">
        <f>IF(F62="","",SUM(E62:F62))</f>
        <v>41</v>
      </c>
      <c r="H62" s="105" t="str">
        <f>IF(VLOOKUP($B62,'S 3 H BRUT'!$B$6:$F$88,5,FALSE)="","",(VLOOKUP($B62,'S 3 H BRUT'!$B$6:$F$88,5,FALSE)))</f>
        <v/>
      </c>
      <c r="I62" s="105" t="str">
        <f>IF(VLOOKUP($B62,'S 3 H NET'!$B$6:$F$88,5,FALSE)="","",(VLOOKUP($B62,'S 3 H NET'!$B$6:$F$88,5,FALSE)))</f>
        <v/>
      </c>
      <c r="J62" s="106" t="str">
        <f>IF(I62="","",SUM(H62:I62))</f>
        <v/>
      </c>
      <c r="K62" s="105" t="str">
        <f>IF(VLOOKUP($B62,'S 3 H BRUT'!$B$6:$G$88,6,FALSE)="","",(VLOOKUP($B62,'S 3 H BRUT'!$B$6:$G$88,6,FALSE)))</f>
        <v/>
      </c>
      <c r="L62" s="105" t="str">
        <f>IF(VLOOKUP($B62,'S 3 H NET'!$B$6:$G$88,6,FALSE)="","",(VLOOKUP($B62,'S 3 H NET'!$B$6:$G$88,6,FALSE)))</f>
        <v/>
      </c>
      <c r="M62" s="106" t="str">
        <f>IF(L62="","",SUM(K62:L62))</f>
        <v/>
      </c>
      <c r="N62" s="105">
        <f>IF(VLOOKUP($B62,'S 3 H BRUT'!$B$6:$H$88,7,FALSE)="","",(VLOOKUP($B62,'S 3 H BRUT'!$B$6:$H$88,7,FALSE)))</f>
        <v>20</v>
      </c>
      <c r="O62" s="105">
        <f>IF(VLOOKUP($B62,'S 3 H NET'!$B$6:$H$88,7,FALSE)="","",(VLOOKUP($B62,'S 3 H NET'!$B$6:$H$88,7,FALSE)))</f>
        <v>34</v>
      </c>
      <c r="P62" s="106">
        <f>IF(O62="","",SUM(N62:O62))</f>
        <v>54</v>
      </c>
      <c r="Q62" s="105" t="str">
        <f>IF(VLOOKUP($B62,'S 3 H BRUT'!$B$6:$J$88,8,FALSE)="","",(VLOOKUP($B62,'S 3 H BRUT'!$B$6:$J$88,8,FALSE)))</f>
        <v/>
      </c>
      <c r="R62" s="105" t="str">
        <f>IF(VLOOKUP($B62,'S 3 H NET'!$B$6:$I$88,8,FALSE)="","",(VLOOKUP($B62,'S 3 H NET'!$B$6:$I$88,8,FALSE)))</f>
        <v/>
      </c>
      <c r="S62" s="106" t="str">
        <f>IF(R62="","",SUM(Q62:R62))</f>
        <v/>
      </c>
      <c r="T62" s="105" t="str">
        <f>IF(VLOOKUP($B62,'S 3 H BRUT'!$B$6:$J$88,9,FALSE)="","",(VLOOKUP($B62,'S 3 H BRUT'!$B$6:$J$88,9,FALSE)))</f>
        <v/>
      </c>
      <c r="U62" s="105" t="str">
        <f>IF(VLOOKUP($B62,'S 3 H NET'!$B$6:$J$88,9,FALSE)="","",(VLOOKUP($B62,'S 3 H NET'!$B$6:$J$88,9,FALSE)))</f>
        <v/>
      </c>
      <c r="V62" s="106" t="str">
        <f>IF(U62="","",SUM(T62:U62))</f>
        <v/>
      </c>
      <c r="W62" s="105" t="str">
        <f>IF(VLOOKUP($B62,'S 3 H BRUT'!$B$6:$M$88,10,FALSE)="","",(VLOOKUP($B62,'S 3 H BRUT'!$B$6:$M$88,10,FALSE)))</f>
        <v/>
      </c>
      <c r="X62" s="105" t="str">
        <f>IF(VLOOKUP($B62,'S 3 H NET'!$B$6:$K$88,10,FALSE)="","",(VLOOKUP($B62,'S 3 H NET'!$B$6:$K$88,10,FALSE)))</f>
        <v/>
      </c>
      <c r="Y62" s="106" t="str">
        <f>IF(X62="","",SUM(W62:X62))</f>
        <v/>
      </c>
      <c r="Z62" s="105" t="str">
        <f>IF(VLOOKUP($B62,'S 3 H BRUT'!$B$6:$L$88,11,FALSE)="","",(VLOOKUP($B62,'S 3 H BRUT'!$B$6:$L$88,11,FALSE)))</f>
        <v/>
      </c>
      <c r="AA62" s="105" t="str">
        <f>IF(VLOOKUP($B62,'S 3 H NET'!$B$6:$L$88,11,FALSE)="","",(VLOOKUP($B62,'S 3 H NET'!$B$6:$L$88,11,FALSE)))</f>
        <v/>
      </c>
      <c r="AB62" s="106" t="str">
        <f>IF(AA62="","",SUM(Z62:AA62))</f>
        <v/>
      </c>
      <c r="AC62" s="105" t="str">
        <f>IF(VLOOKUP($B62,'S 3 H BRUT'!$B$6:$M$88,12,FALSE)="","",(VLOOKUP($B62,'S 3 H BRUT'!$B$6:$M$88,12,FALSE)))</f>
        <v/>
      </c>
      <c r="AD62" s="105" t="str">
        <f>IF(VLOOKUP($B62,'S 3 H NET'!$B$6:$M$88,12,FALSE)="","",(VLOOKUP($B62,'S 3 H NET'!$B$6:$M$88,12,FALSE)))</f>
        <v/>
      </c>
      <c r="AE62" s="106" t="str">
        <f>IF(AD62="","",SUM(AC62:AD62))</f>
        <v/>
      </c>
      <c r="AF62" s="105" t="str">
        <f>IF(VLOOKUP($B62,'S 3 H BRUT'!$B$6:$N$88,13,FALSE)="","",(VLOOKUP($B62,'S 3 H BRUT'!$B$6:$N$88,13,FALSE)))</f>
        <v/>
      </c>
      <c r="AG62" s="105" t="str">
        <f>IF(VLOOKUP($B62,'S 3 H NET'!$B$6:$N$88,13,FALSE)="","",(VLOOKUP($B62,'S 3 H NET'!$B$6:$N$88,13,FALSE)))</f>
        <v/>
      </c>
      <c r="AH62" s="106" t="str">
        <f>IF(AG62="","",SUM(AF62:AG62))</f>
        <v/>
      </c>
      <c r="AI62" s="51">
        <f>SUM(G62,J62,M62,P62,S62,V62,Y62,AB62,AE62,AH62)</f>
        <v>95</v>
      </c>
      <c r="AJ62" s="17">
        <f>+COUNT(G62,J62,M62,P62,S62,V62,Y62,AB62,AE62,AH62)</f>
        <v>2</v>
      </c>
      <c r="AK62" s="17">
        <f>IF(AJ62&lt;6,0,+SMALL(($G62,$J62,$M62,$P62,$S62,$V62,$Y62,$AB62,$AE62,$AH62),1))</f>
        <v>0</v>
      </c>
      <c r="AL62" s="17">
        <f>IF(AJ62&lt;7,0,+SMALL(($G62,$J62,$M62,$P62,$S62,$V62,$Y62,$AB62,$AE62,$AH62),2))</f>
        <v>0</v>
      </c>
      <c r="AM62" s="17">
        <f>IF(AJ62&lt;8,0,+SMALL(($G62,$J62,$M62,$P62,$S62,$V62,$Y62,$AB62,$AE62,$AH62),3))</f>
        <v>0</v>
      </c>
      <c r="AN62" s="17">
        <f>IF(AJ62&lt;9,0,+SMALL(($G62,$J62,$M62,$P62,$S62,$V62,$Y62,$AB62,$AE62,$AH62),4))</f>
        <v>0</v>
      </c>
      <c r="AO62" s="17">
        <f>AI62-AK62-AL62-AM62-AN62</f>
        <v>95</v>
      </c>
      <c r="AP62" s="17">
        <f>RANK(AO62,$AO$6:$AO$88,0)</f>
        <v>57</v>
      </c>
    </row>
    <row r="63" spans="1:47" s="11" customFormat="1">
      <c r="A63" s="3"/>
      <c r="B63" s="89" t="s">
        <v>185</v>
      </c>
      <c r="C63" s="33"/>
      <c r="D63" s="57" t="s">
        <v>79</v>
      </c>
      <c r="E63" s="105" t="str">
        <f>IF(VLOOKUP($B63,'S 3 H BRUT'!$B$6:$E$88,4,FALSE)="","",(VLOOKUP($B63,'S 3 H BRUT'!$B$6:$E$88,4,FALSE)))</f>
        <v/>
      </c>
      <c r="F63" s="105" t="str">
        <f>IF(VLOOKUP($B63,'S 3 H NET'!$B$6:E$688,4,FALSE)="","",(VLOOKUP($B63,'S 3 H NET'!$B$6:$E$88,4,FALSE)))</f>
        <v/>
      </c>
      <c r="G63" s="106" t="str">
        <f>IF(F63="","",SUM(E63:F63))</f>
        <v/>
      </c>
      <c r="H63" s="105">
        <f>IF(VLOOKUP($B63,'S 3 H BRUT'!$B$6:$F$88,5,FALSE)="","",(VLOOKUP($B63,'S 3 H BRUT'!$B$6:$F$88,5,FALSE)))</f>
        <v>3</v>
      </c>
      <c r="I63" s="105">
        <f>IF(VLOOKUP($B63,'S 3 H NET'!$B$6:$F$88,5,FALSE)="","",(VLOOKUP($B63,'S 3 H NET'!$B$6:$F$88,5,FALSE)))</f>
        <v>26</v>
      </c>
      <c r="J63" s="106">
        <f>IF(I63="","",SUM(H63:I63))</f>
        <v>29</v>
      </c>
      <c r="K63" s="105" t="str">
        <f>IF(VLOOKUP($B63,'S 3 H BRUT'!$B$6:$G$88,6,FALSE)="","",(VLOOKUP($B63,'S 3 H BRUT'!$B$6:$G$88,6,FALSE)))</f>
        <v/>
      </c>
      <c r="L63" s="105" t="str">
        <f>IF(VLOOKUP($B63,'S 3 H NET'!$B$6:$G$88,6,FALSE)="","",(VLOOKUP($B63,'S 3 H NET'!$B$6:$G$88,6,FALSE)))</f>
        <v/>
      </c>
      <c r="M63" s="106" t="str">
        <f>IF(L63="","",SUM(K63:L63))</f>
        <v/>
      </c>
      <c r="N63" s="105" t="str">
        <f>IF(VLOOKUP($B63,'S 3 H BRUT'!$B$6:$H$88,7,FALSE)="","",(VLOOKUP($B63,'S 3 H BRUT'!$B$6:$H$88,7,FALSE)))</f>
        <v/>
      </c>
      <c r="O63" s="105" t="str">
        <f>IF(VLOOKUP($B63,'S 3 H NET'!$B$6:$H$88,7,FALSE)="","",(VLOOKUP($B63,'S 3 H NET'!$B$6:$H$88,7,FALSE)))</f>
        <v/>
      </c>
      <c r="P63" s="106" t="str">
        <f>IF(O63="","",SUM(N63:O63))</f>
        <v/>
      </c>
      <c r="Q63" s="105" t="str">
        <f>IF(VLOOKUP($B63,'S 3 H BRUT'!$B$6:$J$88,8,FALSE)="","",(VLOOKUP($B63,'S 3 H BRUT'!$B$6:$J$88,8,FALSE)))</f>
        <v/>
      </c>
      <c r="R63" s="105" t="str">
        <f>IF(VLOOKUP($B63,'S 3 H NET'!$B$6:$I$88,8,FALSE)="","",(VLOOKUP($B63,'S 3 H NET'!$B$6:$I$88,8,FALSE)))</f>
        <v/>
      </c>
      <c r="S63" s="106" t="str">
        <f>IF(R63="","",SUM(Q63:R63))</f>
        <v/>
      </c>
      <c r="T63" s="105">
        <f>IF(VLOOKUP($B63,'S 3 H BRUT'!$B$6:$J$88,9,FALSE)="","",(VLOOKUP($B63,'S 3 H BRUT'!$B$6:$J$88,9,FALSE)))</f>
        <v>4</v>
      </c>
      <c r="U63" s="105">
        <f>IF(VLOOKUP($B63,'S 3 H NET'!$B$6:$J$88,9,FALSE)="","",(VLOOKUP($B63,'S 3 H NET'!$B$6:$J$88,9,FALSE)))</f>
        <v>25</v>
      </c>
      <c r="V63" s="106">
        <f>IF(U63="","",SUM(T63:U63))</f>
        <v>29</v>
      </c>
      <c r="W63" s="105" t="str">
        <f>IF(VLOOKUP($B63,'S 3 H BRUT'!$B$6:$M$88,10,FALSE)="","",(VLOOKUP($B63,'S 3 H BRUT'!$B$6:$M$88,10,FALSE)))</f>
        <v/>
      </c>
      <c r="X63" s="105" t="str">
        <f>IF(VLOOKUP($B63,'S 3 H NET'!$B$6:$K$88,10,FALSE)="","",(VLOOKUP($B63,'S 3 H NET'!$B$6:$K$88,10,FALSE)))</f>
        <v/>
      </c>
      <c r="Y63" s="106" t="str">
        <f>IF(X63="","",SUM(W63:X63))</f>
        <v/>
      </c>
      <c r="Z63" s="105">
        <f>IF(VLOOKUP($B63,'S 3 H BRUT'!$B$6:$L$88,11,FALSE)="","",(VLOOKUP($B63,'S 3 H BRUT'!$B$6:$L$88,11,FALSE)))</f>
        <v>6</v>
      </c>
      <c r="AA63" s="105">
        <f>IF(VLOOKUP($B63,'S 3 H NET'!$B$6:$L$88,11,FALSE)="","",(VLOOKUP($B63,'S 3 H NET'!$B$6:$L$88,11,FALSE)))</f>
        <v>30</v>
      </c>
      <c r="AB63" s="106">
        <f>IF(AA63="","",SUM(Z63:AA63))</f>
        <v>36</v>
      </c>
      <c r="AC63" s="105" t="str">
        <f>IF(VLOOKUP($B63,'S 3 H BRUT'!$B$6:$M$88,12,FALSE)="","",(VLOOKUP($B63,'S 3 H BRUT'!$B$6:$M$88,12,FALSE)))</f>
        <v/>
      </c>
      <c r="AD63" s="105" t="str">
        <f>IF(VLOOKUP($B63,'S 3 H NET'!$B$6:$M$88,12,FALSE)="","",(VLOOKUP($B63,'S 3 H NET'!$B$6:$M$88,12,FALSE)))</f>
        <v/>
      </c>
      <c r="AE63" s="106" t="str">
        <f>IF(AD63="","",SUM(AC63:AD63))</f>
        <v/>
      </c>
      <c r="AF63" s="105" t="str">
        <f>IF(VLOOKUP($B63,'S 3 H BRUT'!$B$6:$N$88,13,FALSE)="","",(VLOOKUP($B63,'S 3 H BRUT'!$B$6:$N$88,13,FALSE)))</f>
        <v/>
      </c>
      <c r="AG63" s="105" t="str">
        <f>IF(VLOOKUP($B63,'S 3 H NET'!$B$6:$N$88,13,FALSE)="","",(VLOOKUP($B63,'S 3 H NET'!$B$6:$N$88,13,FALSE)))</f>
        <v/>
      </c>
      <c r="AH63" s="106" t="str">
        <f>IF(AG63="","",SUM(AF63:AG63))</f>
        <v/>
      </c>
      <c r="AI63" s="51">
        <f>SUM(G63,J63,M63,P63,S63,V63,Y63,AB63,AE63,AH63)</f>
        <v>94</v>
      </c>
      <c r="AJ63" s="17">
        <f>+COUNT(G63,J63,M63,P63,S63,V63,Y63,AB63,AE63,AH63)</f>
        <v>3</v>
      </c>
      <c r="AK63" s="17">
        <f>IF(AJ63&lt;6,0,+SMALL(($G63,$J63,$M63,$P63,$S63,$V63,$Y63,$AB63,$AE63,$AH63),1))</f>
        <v>0</v>
      </c>
      <c r="AL63" s="17">
        <f>IF(AJ63&lt;7,0,+SMALL(($G63,$J63,$M63,$P63,$S63,$V63,$Y63,$AB63,$AE63,$AH63),2))</f>
        <v>0</v>
      </c>
      <c r="AM63" s="17">
        <f>IF(AJ63&lt;8,0,+SMALL(($G63,$J63,$M63,$P63,$S63,$V63,$Y63,$AB63,$AE63,$AH63),3))</f>
        <v>0</v>
      </c>
      <c r="AN63" s="17">
        <f>IF(AJ63&lt;9,0,+SMALL(($G63,$J63,$M63,$P63,$S63,$V63,$Y63,$AB63,$AE63,$AH63),4))</f>
        <v>0</v>
      </c>
      <c r="AO63" s="17">
        <f>AI63-AK63-AL63-AM63-AN63</f>
        <v>94</v>
      </c>
      <c r="AP63" s="17">
        <f>RANK(AO63,$AO$6:$AO$88,0)</f>
        <v>58</v>
      </c>
      <c r="AR63" s="19"/>
      <c r="AS63" s="19"/>
      <c r="AT63" s="19"/>
      <c r="AU63" s="13"/>
    </row>
    <row r="64" spans="1:47">
      <c r="B64" s="89" t="s">
        <v>233</v>
      </c>
      <c r="C64" s="33"/>
      <c r="D64" s="82" t="s">
        <v>125</v>
      </c>
      <c r="E64" s="105" t="str">
        <f>IF(VLOOKUP($B64,'S 3 H BRUT'!$B$6:$E$88,4,FALSE)="","",(VLOOKUP($B64,'S 3 H BRUT'!$B$6:$E$88,4,FALSE)))</f>
        <v/>
      </c>
      <c r="F64" s="105" t="str">
        <f>IF(VLOOKUP($B64,'S 3 H NET'!$B$6:E$688,4,FALSE)="","",(VLOOKUP($B64,'S 3 H NET'!$B$6:$E$88,4,FALSE)))</f>
        <v/>
      </c>
      <c r="G64" s="106" t="str">
        <f>IF(F64="","",SUM(E64:F64))</f>
        <v/>
      </c>
      <c r="H64" s="105">
        <f>IF(VLOOKUP($B64,'S 3 H BRUT'!$B$6:$F$88,5,FALSE)="","",(VLOOKUP($B64,'S 3 H BRUT'!$B$6:$F$88,5,FALSE)))</f>
        <v>13</v>
      </c>
      <c r="I64" s="105">
        <f>IF(VLOOKUP($B64,'S 3 H NET'!$B$6:$F$88,5,FALSE)="","",(VLOOKUP($B64,'S 3 H NET'!$B$6:$F$88,5,FALSE)))</f>
        <v>21</v>
      </c>
      <c r="J64" s="106">
        <f>IF(I64="","",SUM(H64:I64))</f>
        <v>34</v>
      </c>
      <c r="K64" s="105" t="str">
        <f>IF(VLOOKUP($B64,'S 3 H BRUT'!$B$6:$G$88,6,FALSE)="","",(VLOOKUP($B64,'S 3 H BRUT'!$B$6:$G$88,6,FALSE)))</f>
        <v/>
      </c>
      <c r="L64" s="105" t="str">
        <f>IF(VLOOKUP($B64,'S 3 H NET'!$B$6:$G$88,6,FALSE)="","",(VLOOKUP($B64,'S 3 H NET'!$B$6:$G$88,6,FALSE)))</f>
        <v/>
      </c>
      <c r="M64" s="106" t="str">
        <f>IF(L64="","",SUM(K64:L64))</f>
        <v/>
      </c>
      <c r="N64" s="105" t="str">
        <f>IF(VLOOKUP($B64,'S 3 H BRUT'!$B$6:$H$88,7,FALSE)="","",(VLOOKUP($B64,'S 3 H BRUT'!$B$6:$H$88,7,FALSE)))</f>
        <v/>
      </c>
      <c r="O64" s="105" t="str">
        <f>IF(VLOOKUP($B64,'S 3 H NET'!$B$6:$H$88,7,FALSE)="","",(VLOOKUP($B64,'S 3 H NET'!$B$6:$H$88,7,FALSE)))</f>
        <v/>
      </c>
      <c r="P64" s="106" t="str">
        <f>IF(O64="","",SUM(N64:O64))</f>
        <v/>
      </c>
      <c r="Q64" s="105" t="str">
        <f>IF(VLOOKUP($B64,'S 3 H BRUT'!$B$6:$J$88,8,FALSE)="","",(VLOOKUP($B64,'S 3 H BRUT'!$B$6:$J$88,8,FALSE)))</f>
        <v/>
      </c>
      <c r="R64" s="105" t="str">
        <f>IF(VLOOKUP($B64,'S 3 H NET'!$B$6:$I$88,8,FALSE)="","",(VLOOKUP($B64,'S 3 H NET'!$B$6:$I$88,8,FALSE)))</f>
        <v/>
      </c>
      <c r="S64" s="106" t="str">
        <f>IF(R64="","",SUM(Q64:R64))</f>
        <v/>
      </c>
      <c r="T64" s="105" t="str">
        <f>IF(VLOOKUP($B64,'S 3 H BRUT'!$B$6:$J$88,9,FALSE)="","",(VLOOKUP($B64,'S 3 H BRUT'!$B$6:$J$88,9,FALSE)))</f>
        <v/>
      </c>
      <c r="U64" s="105" t="str">
        <f>IF(VLOOKUP($B64,'S 3 H NET'!$B$6:$J$88,9,FALSE)="","",(VLOOKUP($B64,'S 3 H NET'!$B$6:$J$88,9,FALSE)))</f>
        <v/>
      </c>
      <c r="V64" s="106" t="str">
        <f>IF(U64="","",SUM(T64:U64))</f>
        <v/>
      </c>
      <c r="W64" s="105">
        <f>IF(VLOOKUP($B64,'S 3 H BRUT'!$B$6:$M$88,10,FALSE)="","",(VLOOKUP($B64,'S 3 H BRUT'!$B$6:$M$88,10,FALSE)))</f>
        <v>24</v>
      </c>
      <c r="X64" s="105">
        <f>IF(VLOOKUP($B64,'S 3 H NET'!$B$6:$K$88,10,FALSE)="","",(VLOOKUP($B64,'S 3 H NET'!$B$6:$K$88,10,FALSE)))</f>
        <v>32</v>
      </c>
      <c r="Y64" s="106">
        <f>IF(X64="","",SUM(W64:X64))</f>
        <v>56</v>
      </c>
      <c r="Z64" s="105" t="str">
        <f>IF(VLOOKUP($B64,'S 3 H BRUT'!$B$6:$L$88,11,FALSE)="","",(VLOOKUP($B64,'S 3 H BRUT'!$B$6:$L$88,11,FALSE)))</f>
        <v/>
      </c>
      <c r="AA64" s="105" t="str">
        <f>IF(VLOOKUP($B64,'S 3 H NET'!$B$6:$L$88,11,FALSE)="","",(VLOOKUP($B64,'S 3 H NET'!$B$6:$L$88,11,FALSE)))</f>
        <v/>
      </c>
      <c r="AB64" s="106" t="str">
        <f>IF(AA64="","",SUM(Z64:AA64))</f>
        <v/>
      </c>
      <c r="AC64" s="105" t="str">
        <f>IF(VLOOKUP($B64,'S 3 H BRUT'!$B$6:$M$88,12,FALSE)="","",(VLOOKUP($B64,'S 3 H BRUT'!$B$6:$M$88,12,FALSE)))</f>
        <v/>
      </c>
      <c r="AD64" s="105" t="str">
        <f>IF(VLOOKUP($B64,'S 3 H NET'!$B$6:$M$88,12,FALSE)="","",(VLOOKUP($B64,'S 3 H NET'!$B$6:$M$88,12,FALSE)))</f>
        <v/>
      </c>
      <c r="AE64" s="106" t="str">
        <f>IF(AD64="","",SUM(AC64:AD64))</f>
        <v/>
      </c>
      <c r="AF64" s="105" t="str">
        <f>IF(VLOOKUP($B64,'S 3 H BRUT'!$B$6:$N$88,13,FALSE)="","",(VLOOKUP($B64,'S 3 H BRUT'!$B$6:$N$88,13,FALSE)))</f>
        <v/>
      </c>
      <c r="AG64" s="105" t="str">
        <f>IF(VLOOKUP($B64,'S 3 H NET'!$B$6:$N$88,13,FALSE)="","",(VLOOKUP($B64,'S 3 H NET'!$B$6:$N$88,13,FALSE)))</f>
        <v/>
      </c>
      <c r="AH64" s="106" t="str">
        <f>IF(AG64="","",SUM(AF64:AG64))</f>
        <v/>
      </c>
      <c r="AI64" s="51">
        <f>SUM(G64,J64,M64,P64,S64,V64,Y64,AB64,AE64,AH64)</f>
        <v>90</v>
      </c>
      <c r="AJ64" s="17">
        <f>+COUNT(G64,J64,M64,P64,S64,V64,Y64,AB64,AE64,AH64)</f>
        <v>2</v>
      </c>
      <c r="AK64" s="17">
        <f>IF(AJ64&lt;6,0,+SMALL(($G64,$J64,$M64,$P64,$S64,$V64,$Y64,$AB64,$AE64,$AH64),1))</f>
        <v>0</v>
      </c>
      <c r="AL64" s="17">
        <f>IF(AJ64&lt;7,0,+SMALL(($G64,$J64,$M64,$P64,$S64,$V64,$Y64,$AB64,$AE64,$AH64),2))</f>
        <v>0</v>
      </c>
      <c r="AM64" s="17">
        <f>IF(AJ64&lt;8,0,+SMALL(($G64,$J64,$M64,$P64,$S64,$V64,$Y64,$AB64,$AE64,$AH64),3))</f>
        <v>0</v>
      </c>
      <c r="AN64" s="17">
        <f>IF(AJ64&lt;9,0,+SMALL(($G64,$J64,$M64,$P64,$S64,$V64,$Y64,$AB64,$AE64,$AH64),4))</f>
        <v>0</v>
      </c>
      <c r="AO64" s="17">
        <f>AI64-AK64-AL64-AM64-AN64</f>
        <v>90</v>
      </c>
      <c r="AP64" s="17">
        <f>RANK(AO64,$AO$6:$AO$88,0)</f>
        <v>59</v>
      </c>
      <c r="AR64" s="19"/>
      <c r="AS64" s="19"/>
      <c r="AT64" s="19"/>
      <c r="AU64" s="13"/>
    </row>
    <row r="65" spans="1:47" s="11" customFormat="1">
      <c r="A65" s="3"/>
      <c r="B65" s="89" t="s">
        <v>170</v>
      </c>
      <c r="C65" s="33"/>
      <c r="D65" s="82" t="s">
        <v>125</v>
      </c>
      <c r="E65" s="105" t="str">
        <f>IF(VLOOKUP($B65,'S 3 H BRUT'!$B$6:$E$88,4,FALSE)="","",(VLOOKUP($B65,'S 3 H BRUT'!$B$6:$E$88,4,FALSE)))</f>
        <v/>
      </c>
      <c r="F65" s="105" t="str">
        <f>IF(VLOOKUP($B65,'S 3 H NET'!$B$6:E$688,4,FALSE)="","",(VLOOKUP($B65,'S 3 H NET'!$B$6:$E$88,4,FALSE)))</f>
        <v/>
      </c>
      <c r="G65" s="106" t="str">
        <f>IF(F65="","",SUM(E65:F65))</f>
        <v/>
      </c>
      <c r="H65" s="105" t="str">
        <f>IF(VLOOKUP($B65,'S 3 H BRUT'!$B$6:$F$88,5,FALSE)="","",(VLOOKUP($B65,'S 3 H BRUT'!$B$6:$F$88,5,FALSE)))</f>
        <v/>
      </c>
      <c r="I65" s="105" t="str">
        <f>IF(VLOOKUP($B65,'S 3 H NET'!$B$6:$F$88,5,FALSE)="","",(VLOOKUP($B65,'S 3 H NET'!$B$6:$F$88,5,FALSE)))</f>
        <v/>
      </c>
      <c r="J65" s="106" t="str">
        <f>IF(I65="","",SUM(H65:I65))</f>
        <v/>
      </c>
      <c r="K65" s="105" t="str">
        <f>IF(VLOOKUP($B65,'S 3 H BRUT'!$B$6:$G$88,6,FALSE)="","",(VLOOKUP($B65,'S 3 H BRUT'!$B$6:$G$88,6,FALSE)))</f>
        <v/>
      </c>
      <c r="L65" s="105" t="str">
        <f>IF(VLOOKUP($B65,'S 3 H NET'!$B$6:$G$88,6,FALSE)="","",(VLOOKUP($B65,'S 3 H NET'!$B$6:$G$88,6,FALSE)))</f>
        <v/>
      </c>
      <c r="M65" s="106" t="str">
        <f>IF(L65="","",SUM(K65:L65))</f>
        <v/>
      </c>
      <c r="N65" s="105" t="str">
        <f>IF(VLOOKUP($B65,'S 3 H BRUT'!$B$6:$H$88,7,FALSE)="","",(VLOOKUP($B65,'S 3 H BRUT'!$B$6:$H$88,7,FALSE)))</f>
        <v/>
      </c>
      <c r="O65" s="105" t="str">
        <f>IF(VLOOKUP($B65,'S 3 H NET'!$B$6:$H$88,7,FALSE)="","",(VLOOKUP($B65,'S 3 H NET'!$B$6:$H$88,7,FALSE)))</f>
        <v/>
      </c>
      <c r="P65" s="106" t="str">
        <f>IF(O65="","",SUM(N65:O65))</f>
        <v/>
      </c>
      <c r="Q65" s="105" t="str">
        <f>IF(VLOOKUP($B65,'S 3 H BRUT'!$B$6:$J$88,8,FALSE)="","",(VLOOKUP($B65,'S 3 H BRUT'!$B$6:$J$88,8,FALSE)))</f>
        <v/>
      </c>
      <c r="R65" s="105" t="str">
        <f>IF(VLOOKUP($B65,'S 3 H NET'!$B$6:$I$88,8,FALSE)="","",(VLOOKUP($B65,'S 3 H NET'!$B$6:$I$88,8,FALSE)))</f>
        <v/>
      </c>
      <c r="S65" s="106" t="str">
        <f>IF(R65="","",SUM(Q65:R65))</f>
        <v/>
      </c>
      <c r="T65" s="105" t="str">
        <f>IF(VLOOKUP($B65,'S 3 H BRUT'!$B$6:$J$88,9,FALSE)="","",(VLOOKUP($B65,'S 3 H BRUT'!$B$6:$J$88,9,FALSE)))</f>
        <v/>
      </c>
      <c r="U65" s="105" t="str">
        <f>IF(VLOOKUP($B65,'S 3 H NET'!$B$6:$J$88,9,FALSE)="","",(VLOOKUP($B65,'S 3 H NET'!$B$6:$J$88,9,FALSE)))</f>
        <v/>
      </c>
      <c r="V65" s="106" t="str">
        <f>IF(U65="","",SUM(T65:U65))</f>
        <v/>
      </c>
      <c r="W65" s="105">
        <f>IF(VLOOKUP($B65,'S 3 H BRUT'!$B$6:$M$88,10,FALSE)="","",(VLOOKUP($B65,'S 3 H BRUT'!$B$6:$M$88,10,FALSE)))</f>
        <v>16</v>
      </c>
      <c r="X65" s="105">
        <f>IF(VLOOKUP($B65,'S 3 H NET'!$B$6:$K$88,10,FALSE)="","",(VLOOKUP($B65,'S 3 H NET'!$B$6:$K$88,10,FALSE)))</f>
        <v>35</v>
      </c>
      <c r="Y65" s="106">
        <f>IF(X65="","",SUM(W65:X65))</f>
        <v>51</v>
      </c>
      <c r="Z65" s="105">
        <f>IF(VLOOKUP($B65,'S 3 H BRUT'!$B$6:$L$88,11,FALSE)="","",(VLOOKUP($B65,'S 3 H BRUT'!$B$6:$L$88,11,FALSE)))</f>
        <v>12</v>
      </c>
      <c r="AA65" s="105">
        <f>IF(VLOOKUP($B65,'S 3 H NET'!$B$6:$L$88,11,FALSE)="","",(VLOOKUP($B65,'S 3 H NET'!$B$6:$L$88,11,FALSE)))</f>
        <v>27</v>
      </c>
      <c r="AB65" s="106">
        <f>IF(AA65="","",SUM(Z65:AA65))</f>
        <v>39</v>
      </c>
      <c r="AC65" s="105" t="str">
        <f>IF(VLOOKUP($B65,'S 3 H BRUT'!$B$6:$M$88,12,FALSE)="","",(VLOOKUP($B65,'S 3 H BRUT'!$B$6:$M$88,12,FALSE)))</f>
        <v/>
      </c>
      <c r="AD65" s="105" t="str">
        <f>IF(VLOOKUP($B65,'S 3 H NET'!$B$6:$M$88,12,FALSE)="","",(VLOOKUP($B65,'S 3 H NET'!$B$6:$M$88,12,FALSE)))</f>
        <v/>
      </c>
      <c r="AE65" s="106" t="str">
        <f>IF(AD65="","",SUM(AC65:AD65))</f>
        <v/>
      </c>
      <c r="AF65" s="105" t="str">
        <f>IF(VLOOKUP($B65,'S 3 H BRUT'!$B$6:$N$88,13,FALSE)="","",(VLOOKUP($B65,'S 3 H BRUT'!$B$6:$N$88,13,FALSE)))</f>
        <v/>
      </c>
      <c r="AG65" s="105" t="str">
        <f>IF(VLOOKUP($B65,'S 3 H NET'!$B$6:$N$88,13,FALSE)="","",(VLOOKUP($B65,'S 3 H NET'!$B$6:$N$88,13,FALSE)))</f>
        <v/>
      </c>
      <c r="AH65" s="106" t="str">
        <f>IF(AG65="","",SUM(AF65:AG65))</f>
        <v/>
      </c>
      <c r="AI65" s="51">
        <f>SUM(G65,J65,M65,P65,S65,V65,Y65,AB65,AE65,AH65)</f>
        <v>90</v>
      </c>
      <c r="AJ65" s="17">
        <f>+COUNT(G65,J65,M65,P65,S65,V65,Y65,AB65,AE65,AH65)</f>
        <v>2</v>
      </c>
      <c r="AK65" s="17">
        <f>IF(AJ65&lt;6,0,+SMALL(($G65,$J65,$M65,$P65,$S65,$V65,$Y65,$AB65,$AE65,$AH65),1))</f>
        <v>0</v>
      </c>
      <c r="AL65" s="17">
        <f>IF(AJ65&lt;7,0,+SMALL(($G65,$J65,$M65,$P65,$S65,$V65,$Y65,$AB65,$AE65,$AH65),2))</f>
        <v>0</v>
      </c>
      <c r="AM65" s="17">
        <f>IF(AJ65&lt;8,0,+SMALL(($G65,$J65,$M65,$P65,$S65,$V65,$Y65,$AB65,$AE65,$AH65),3))</f>
        <v>0</v>
      </c>
      <c r="AN65" s="17">
        <f>IF(AJ65&lt;9,0,+SMALL(($G65,$J65,$M65,$P65,$S65,$V65,$Y65,$AB65,$AE65,$AH65),4))</f>
        <v>0</v>
      </c>
      <c r="AO65" s="17">
        <f>AI65-AK65-AL65-AM65-AN65</f>
        <v>90</v>
      </c>
      <c r="AP65" s="17">
        <f>RANK(AO65,$AO$6:$AO$88,0)</f>
        <v>59</v>
      </c>
      <c r="AR65" s="19"/>
      <c r="AS65" s="19"/>
      <c r="AT65" s="19"/>
      <c r="AU65" s="13"/>
    </row>
    <row r="66" spans="1:47" s="3" customFormat="1">
      <c r="B66" s="89" t="s">
        <v>360</v>
      </c>
      <c r="C66" s="33"/>
      <c r="D66" s="40" t="s">
        <v>18</v>
      </c>
      <c r="E66" s="105">
        <f>IF(VLOOKUP($B66,'S 3 H BRUT'!$B$6:$E$88,4,FALSE)="","",(VLOOKUP($B66,'S 3 H BRUT'!$B$6:$E$88,4,FALSE)))</f>
        <v>11</v>
      </c>
      <c r="F66" s="105">
        <f>IF(VLOOKUP($B66,'S 3 H NET'!$B$6:E$688,4,FALSE)="","",(VLOOKUP($B66,'S 3 H NET'!$B$6:$E$88,4,FALSE)))</f>
        <v>25</v>
      </c>
      <c r="G66" s="106">
        <f>IF(F66="","",SUM(E66:F66))</f>
        <v>36</v>
      </c>
      <c r="H66" s="105" t="str">
        <f>IF(VLOOKUP($B66,'S 3 H BRUT'!$B$6:$F$88,5,FALSE)="","",(VLOOKUP($B66,'S 3 H BRUT'!$B$6:$F$88,5,FALSE)))</f>
        <v/>
      </c>
      <c r="I66" s="105" t="str">
        <f>IF(VLOOKUP($B66,'S 3 H NET'!$B$6:$F$88,5,FALSE)="","",(VLOOKUP($B66,'S 3 H NET'!$B$6:$F$88,5,FALSE)))</f>
        <v/>
      </c>
      <c r="J66" s="106" t="str">
        <f>IF(I66="","",SUM(H66:I66))</f>
        <v/>
      </c>
      <c r="K66" s="105">
        <f>IF(VLOOKUP($B66,'S 3 H BRUT'!$B$6:$G$88,6,FALSE)="","",(VLOOKUP($B66,'S 3 H BRUT'!$B$6:$G$88,6,FALSE)))</f>
        <v>11</v>
      </c>
      <c r="L66" s="105">
        <f>IF(VLOOKUP($B66,'S 3 H NET'!$B$6:$G$88,6,FALSE)="","",(VLOOKUP($B66,'S 3 H NET'!$B$6:$G$88,6,FALSE)))</f>
        <v>33</v>
      </c>
      <c r="M66" s="106">
        <f>IF(L66="","",SUM(K66:L66))</f>
        <v>44</v>
      </c>
      <c r="N66" s="105" t="str">
        <f>IF(VLOOKUP($B66,'S 3 H BRUT'!$B$6:$H$88,7,FALSE)="","",(VLOOKUP($B66,'S 3 H BRUT'!$B$6:$H$88,7,FALSE)))</f>
        <v/>
      </c>
      <c r="O66" s="105" t="str">
        <f>IF(VLOOKUP($B66,'S 3 H NET'!$B$6:$H$88,7,FALSE)="","",(VLOOKUP($B66,'S 3 H NET'!$B$6:$H$88,7,FALSE)))</f>
        <v/>
      </c>
      <c r="P66" s="106" t="str">
        <f>IF(O66="","",SUM(N66:O66))</f>
        <v/>
      </c>
      <c r="Q66" s="105" t="str">
        <f>IF(VLOOKUP($B66,'S 3 H BRUT'!$B$6:$J$88,8,FALSE)="","",(VLOOKUP($B66,'S 3 H BRUT'!$B$6:$J$88,8,FALSE)))</f>
        <v/>
      </c>
      <c r="R66" s="105" t="str">
        <f>IF(VLOOKUP($B66,'S 3 H NET'!$B$6:$I$88,8,FALSE)="","",(VLOOKUP($B66,'S 3 H NET'!$B$6:$I$88,8,FALSE)))</f>
        <v/>
      </c>
      <c r="S66" s="106" t="str">
        <f>IF(R66="","",SUM(Q66:R66))</f>
        <v/>
      </c>
      <c r="T66" s="105" t="str">
        <f>IF(VLOOKUP($B66,'S 3 H BRUT'!$B$6:$J$88,9,FALSE)="","",(VLOOKUP($B66,'S 3 H BRUT'!$B$6:$J$88,9,FALSE)))</f>
        <v/>
      </c>
      <c r="U66" s="105" t="str">
        <f>IF(VLOOKUP($B66,'S 3 H NET'!$B$6:$J$88,9,FALSE)="","",(VLOOKUP($B66,'S 3 H NET'!$B$6:$J$88,9,FALSE)))</f>
        <v/>
      </c>
      <c r="V66" s="106" t="str">
        <f>IF(U66="","",SUM(T66:U66))</f>
        <v/>
      </c>
      <c r="W66" s="105" t="str">
        <f>IF(VLOOKUP($B66,'S 3 H BRUT'!$B$6:$M$88,10,FALSE)="","",(VLOOKUP($B66,'S 3 H BRUT'!$B$6:$M$88,10,FALSE)))</f>
        <v/>
      </c>
      <c r="X66" s="105" t="str">
        <f>IF(VLOOKUP($B66,'S 3 H NET'!$B$6:$K$88,10,FALSE)="","",(VLOOKUP($B66,'S 3 H NET'!$B$6:$K$88,10,FALSE)))</f>
        <v/>
      </c>
      <c r="Y66" s="106" t="str">
        <f>IF(X66="","",SUM(W66:X66))</f>
        <v/>
      </c>
      <c r="Z66" s="105" t="str">
        <f>IF(VLOOKUP($B66,'S 3 H BRUT'!$B$6:$L$88,11,FALSE)="","",(VLOOKUP($B66,'S 3 H BRUT'!$B$6:$L$88,11,FALSE)))</f>
        <v/>
      </c>
      <c r="AA66" s="105" t="str">
        <f>IF(VLOOKUP($B66,'S 3 H NET'!$B$6:$L$88,11,FALSE)="","",(VLOOKUP($B66,'S 3 H NET'!$B$6:$L$88,11,FALSE)))</f>
        <v/>
      </c>
      <c r="AB66" s="106" t="str">
        <f>IF(AA66="","",SUM(Z66:AA66))</f>
        <v/>
      </c>
      <c r="AC66" s="105" t="str">
        <f>IF(VLOOKUP($B66,'S 3 H BRUT'!$B$6:$M$88,12,FALSE)="","",(VLOOKUP($B66,'S 3 H BRUT'!$B$6:$M$88,12,FALSE)))</f>
        <v/>
      </c>
      <c r="AD66" s="105" t="str">
        <f>IF(VLOOKUP($B66,'S 3 H NET'!$B$6:$M$88,12,FALSE)="","",(VLOOKUP($B66,'S 3 H NET'!$B$6:$M$88,12,FALSE)))</f>
        <v/>
      </c>
      <c r="AE66" s="106" t="str">
        <f>IF(AD66="","",SUM(AC66:AD66))</f>
        <v/>
      </c>
      <c r="AF66" s="105" t="str">
        <f>IF(VLOOKUP($B66,'S 3 H BRUT'!$B$6:$N$88,13,FALSE)="","",(VLOOKUP($B66,'S 3 H BRUT'!$B$6:$N$88,13,FALSE)))</f>
        <v/>
      </c>
      <c r="AG66" s="105" t="str">
        <f>IF(VLOOKUP($B66,'S 3 H NET'!$B$6:$N$88,13,FALSE)="","",(VLOOKUP($B66,'S 3 H NET'!$B$6:$N$88,13,FALSE)))</f>
        <v/>
      </c>
      <c r="AH66" s="106" t="str">
        <f>IF(AG66="","",SUM(AF66:AG66))</f>
        <v/>
      </c>
      <c r="AI66" s="51">
        <f>SUM(G66,J66,M66,P66,S66,V66,Y66,AB66,AE66,AH66)</f>
        <v>80</v>
      </c>
      <c r="AJ66" s="17">
        <f>+COUNT(G66,J66,M66,P66,S66,V66,Y66,AB66,AE66,AH66)</f>
        <v>2</v>
      </c>
      <c r="AK66" s="17">
        <f>IF(AJ66&lt;6,0,+SMALL(($G66,$J66,$M66,$P66,$S66,$V66,$Y66,$AB66,$AE66,$AH66),1))</f>
        <v>0</v>
      </c>
      <c r="AL66" s="17">
        <f>IF(AJ66&lt;7,0,+SMALL(($G66,$J66,$M66,$P66,$S66,$V66,$Y66,$AB66,$AE66,$AH66),2))</f>
        <v>0</v>
      </c>
      <c r="AM66" s="17">
        <f>IF(AJ66&lt;8,0,+SMALL(($G66,$J66,$M66,$P66,$S66,$V66,$Y66,$AB66,$AE66,$AH66),3))</f>
        <v>0</v>
      </c>
      <c r="AN66" s="17">
        <f>IF(AJ66&lt;9,0,+SMALL(($G66,$J66,$M66,$P66,$S66,$V66,$Y66,$AB66,$AE66,$AH66),4))</f>
        <v>0</v>
      </c>
      <c r="AO66" s="17">
        <f>AI66-AK66-AL66-AM66-AN66</f>
        <v>80</v>
      </c>
      <c r="AP66" s="17">
        <f>RANK(AO66,$AO$6:$AO$88,0)</f>
        <v>61</v>
      </c>
    </row>
    <row r="67" spans="1:47" s="3" customFormat="1">
      <c r="B67" s="89" t="s">
        <v>174</v>
      </c>
      <c r="C67" s="33"/>
      <c r="D67" s="39" t="s">
        <v>7</v>
      </c>
      <c r="E67" s="105" t="str">
        <f>IF(VLOOKUP($B67,'S 3 H BRUT'!$B$6:$E$88,4,FALSE)="","",(VLOOKUP($B67,'S 3 H BRUT'!$B$6:$E$88,4,FALSE)))</f>
        <v/>
      </c>
      <c r="F67" s="105" t="str">
        <f>IF(VLOOKUP($B67,'S 3 H NET'!$B$6:E$688,4,FALSE)="","",(VLOOKUP($B67,'S 3 H NET'!$B$6:$E$88,4,FALSE)))</f>
        <v/>
      </c>
      <c r="G67" s="106" t="str">
        <f>IF(F67="","",SUM(E67:F67))</f>
        <v/>
      </c>
      <c r="H67" s="105">
        <f>IF(VLOOKUP($B67,'S 3 H BRUT'!$B$6:$F$88,5,FALSE)="","",(VLOOKUP($B67,'S 3 H BRUT'!$B$6:$F$88,5,FALSE)))</f>
        <v>0</v>
      </c>
      <c r="I67" s="105">
        <f>IF(VLOOKUP($B67,'S 3 H NET'!$B$6:$F$88,5,FALSE)="","",(VLOOKUP($B67,'S 3 H NET'!$B$6:$F$88,5,FALSE)))</f>
        <v>22</v>
      </c>
      <c r="J67" s="106">
        <f>IF(I67="","",SUM(H67:I67))</f>
        <v>22</v>
      </c>
      <c r="K67" s="105">
        <f>IF(VLOOKUP($B67,'S 3 H BRUT'!$B$6:$G$88,6,FALSE)="","",(VLOOKUP($B67,'S 3 H BRUT'!$B$6:$G$88,6,FALSE)))</f>
        <v>4</v>
      </c>
      <c r="L67" s="105">
        <f>IF(VLOOKUP($B67,'S 3 H NET'!$B$6:$G$88,6,FALSE)="","",(VLOOKUP($B67,'S 3 H NET'!$B$6:$G$88,6,FALSE)))</f>
        <v>24</v>
      </c>
      <c r="M67" s="106">
        <f>IF(L67="","",SUM(K67:L67))</f>
        <v>28</v>
      </c>
      <c r="N67" s="105" t="str">
        <f>IF(VLOOKUP($B67,'S 3 H BRUT'!$B$6:$H$88,7,FALSE)="","",(VLOOKUP($B67,'S 3 H BRUT'!$B$6:$H$88,7,FALSE)))</f>
        <v/>
      </c>
      <c r="O67" s="105" t="str">
        <f>IF(VLOOKUP($B67,'S 3 H NET'!$B$6:$H$88,7,FALSE)="","",(VLOOKUP($B67,'S 3 H NET'!$B$6:$H$88,7,FALSE)))</f>
        <v/>
      </c>
      <c r="P67" s="106" t="str">
        <f>IF(O67="","",SUM(N67:O67))</f>
        <v/>
      </c>
      <c r="Q67" s="105" t="str">
        <f>IF(VLOOKUP($B67,'S 3 H BRUT'!$B$6:$J$88,8,FALSE)="","",(VLOOKUP($B67,'S 3 H BRUT'!$B$6:$J$88,8,FALSE)))</f>
        <v/>
      </c>
      <c r="R67" s="105" t="str">
        <f>IF(VLOOKUP($B67,'S 3 H NET'!$B$6:$I$88,8,FALSE)="","",(VLOOKUP($B67,'S 3 H NET'!$B$6:$I$88,8,FALSE)))</f>
        <v/>
      </c>
      <c r="S67" s="106" t="str">
        <f>IF(R67="","",SUM(Q67:R67))</f>
        <v/>
      </c>
      <c r="T67" s="105">
        <f>IF(VLOOKUP($B67,'S 3 H BRUT'!$B$6:$J$88,9,FALSE)="","",(VLOOKUP($B67,'S 3 H BRUT'!$B$6:$J$88,9,FALSE)))</f>
        <v>4</v>
      </c>
      <c r="U67" s="105">
        <f>IF(VLOOKUP($B67,'S 3 H NET'!$B$6:$J$88,9,FALSE)="","",(VLOOKUP($B67,'S 3 H NET'!$B$6:$J$88,9,FALSE)))</f>
        <v>25</v>
      </c>
      <c r="V67" s="106">
        <f>IF(U67="","",SUM(T67:U67))</f>
        <v>29</v>
      </c>
      <c r="W67" s="105" t="str">
        <f>IF(VLOOKUP($B67,'S 3 H BRUT'!$B$6:$M$88,10,FALSE)="","",(VLOOKUP($B67,'S 3 H BRUT'!$B$6:$M$88,10,FALSE)))</f>
        <v/>
      </c>
      <c r="X67" s="105" t="str">
        <f>IF(VLOOKUP($B67,'S 3 H NET'!$B$6:$K$88,10,FALSE)="","",(VLOOKUP($B67,'S 3 H NET'!$B$6:$K$88,10,FALSE)))</f>
        <v/>
      </c>
      <c r="Y67" s="106" t="str">
        <f>IF(X67="","",SUM(W67:X67))</f>
        <v/>
      </c>
      <c r="Z67" s="105" t="str">
        <f>IF(VLOOKUP($B67,'S 3 H BRUT'!$B$6:$L$88,11,FALSE)="","",(VLOOKUP($B67,'S 3 H BRUT'!$B$6:$L$88,11,FALSE)))</f>
        <v/>
      </c>
      <c r="AA67" s="105" t="str">
        <f>IF(VLOOKUP($B67,'S 3 H NET'!$B$6:$L$88,11,FALSE)="","",(VLOOKUP($B67,'S 3 H NET'!$B$6:$L$88,11,FALSE)))</f>
        <v/>
      </c>
      <c r="AB67" s="106" t="str">
        <f>IF(AA67="","",SUM(Z67:AA67))</f>
        <v/>
      </c>
      <c r="AC67" s="105" t="str">
        <f>IF(VLOOKUP($B67,'S 3 H BRUT'!$B$6:$M$88,12,FALSE)="","",(VLOOKUP($B67,'S 3 H BRUT'!$B$6:$M$88,12,FALSE)))</f>
        <v/>
      </c>
      <c r="AD67" s="105" t="str">
        <f>IF(VLOOKUP($B67,'S 3 H NET'!$B$6:$M$88,12,FALSE)="","",(VLOOKUP($B67,'S 3 H NET'!$B$6:$M$88,12,FALSE)))</f>
        <v/>
      </c>
      <c r="AE67" s="106" t="str">
        <f>IF(AD67="","",SUM(AC67:AD67))</f>
        <v/>
      </c>
      <c r="AF67" s="105" t="str">
        <f>IF(VLOOKUP($B67,'S 3 H BRUT'!$B$6:$N$88,13,FALSE)="","",(VLOOKUP($B67,'S 3 H BRUT'!$B$6:$N$88,13,FALSE)))</f>
        <v/>
      </c>
      <c r="AG67" s="105" t="str">
        <f>IF(VLOOKUP($B67,'S 3 H NET'!$B$6:$N$88,13,FALSE)="","",(VLOOKUP($B67,'S 3 H NET'!$B$6:$N$88,13,FALSE)))</f>
        <v/>
      </c>
      <c r="AH67" s="106" t="str">
        <f>IF(AG67="","",SUM(AF67:AG67))</f>
        <v/>
      </c>
      <c r="AI67" s="51">
        <f>SUM(G67,J67,M67,P67,S67,V67,Y67,AB67,AE67,AH67)</f>
        <v>79</v>
      </c>
      <c r="AJ67" s="17">
        <f>+COUNT(G67,J67,M67,P67,S67,V67,Y67,AB67,AE67,AH67)</f>
        <v>3</v>
      </c>
      <c r="AK67" s="17">
        <f>IF(AJ67&lt;6,0,+SMALL(($G67,$J67,$M67,$P67,$S67,$V67,$Y67,$AB67,$AE67,$AH67),1))</f>
        <v>0</v>
      </c>
      <c r="AL67" s="17">
        <f>IF(AJ67&lt;7,0,+SMALL(($G67,$J67,$M67,$P67,$S67,$V67,$Y67,$AB67,$AE67,$AH67),2))</f>
        <v>0</v>
      </c>
      <c r="AM67" s="17">
        <f>IF(AJ67&lt;8,0,+SMALL(($G67,$J67,$M67,$P67,$S67,$V67,$Y67,$AB67,$AE67,$AH67),3))</f>
        <v>0</v>
      </c>
      <c r="AN67" s="17">
        <f>IF(AJ67&lt;9,0,+SMALL(($G67,$J67,$M67,$P67,$S67,$V67,$Y67,$AB67,$AE67,$AH67),4))</f>
        <v>0</v>
      </c>
      <c r="AO67" s="17">
        <f>AI67-AK67-AL67-AM67-AN67</f>
        <v>79</v>
      </c>
      <c r="AP67" s="17">
        <f>RANK(AO67,$AO$6:$AO$88,0)</f>
        <v>62</v>
      </c>
    </row>
    <row r="68" spans="1:47" s="3" customFormat="1">
      <c r="B68" s="89" t="s">
        <v>403</v>
      </c>
      <c r="C68" s="33"/>
      <c r="D68" s="61" t="s">
        <v>81</v>
      </c>
      <c r="E68" s="105" t="str">
        <f>IF(VLOOKUP($B68,'S 3 H BRUT'!$B$6:$E$88,4,FALSE)="","",(VLOOKUP($B68,'S 3 H BRUT'!$B$6:$E$88,4,FALSE)))</f>
        <v/>
      </c>
      <c r="F68" s="105" t="str">
        <f>IF(VLOOKUP($B68,'S 3 H NET'!$B$6:E$688,4,FALSE)="","",(VLOOKUP($B68,'S 3 H NET'!$B$6:$E$88,4,FALSE)))</f>
        <v/>
      </c>
      <c r="G68" s="106" t="str">
        <f>IF(F68="","",SUM(E68:F68))</f>
        <v/>
      </c>
      <c r="H68" s="105" t="str">
        <f>IF(VLOOKUP($B68,'S 3 H BRUT'!$B$6:$F$88,5,FALSE)="","",(VLOOKUP($B68,'S 3 H BRUT'!$B$6:$F$88,5,FALSE)))</f>
        <v/>
      </c>
      <c r="I68" s="105" t="str">
        <f>IF(VLOOKUP($B68,'S 3 H NET'!$B$6:$F$88,5,FALSE)="","",(VLOOKUP($B68,'S 3 H NET'!$B$6:$F$88,5,FALSE)))</f>
        <v/>
      </c>
      <c r="J68" s="106" t="str">
        <f>IF(I68="","",SUM(H68:I68))</f>
        <v/>
      </c>
      <c r="K68" s="105">
        <f>IF(VLOOKUP($B68,'S 3 H BRUT'!$B$6:$G$88,6,FALSE)="","",(VLOOKUP($B68,'S 3 H BRUT'!$B$6:$G$88,6,FALSE)))</f>
        <v>6</v>
      </c>
      <c r="L68" s="105">
        <f>IF(VLOOKUP($B68,'S 3 H NET'!$B$6:$G$88,6,FALSE)="","",(VLOOKUP($B68,'S 3 H NET'!$B$6:$G$88,6,FALSE)))</f>
        <v>25</v>
      </c>
      <c r="M68" s="106">
        <f>IF(L68="","",SUM(K68:L68))</f>
        <v>31</v>
      </c>
      <c r="N68" s="105" t="str">
        <f>IF(VLOOKUP($B68,'S 3 H BRUT'!$B$6:$H$88,7,FALSE)="","",(VLOOKUP($B68,'S 3 H BRUT'!$B$6:$H$88,7,FALSE)))</f>
        <v/>
      </c>
      <c r="O68" s="105" t="str">
        <f>IF(VLOOKUP($B68,'S 3 H NET'!$B$6:$H$88,7,FALSE)="","",(VLOOKUP($B68,'S 3 H NET'!$B$6:$H$88,7,FALSE)))</f>
        <v/>
      </c>
      <c r="P68" s="106" t="str">
        <f>IF(O68="","",SUM(N68:O68))</f>
        <v/>
      </c>
      <c r="Q68" s="105">
        <f>IF(VLOOKUP($B68,'S 3 H BRUT'!$B$6:$J$88,8,FALSE)="","",(VLOOKUP($B68,'S 3 H BRUT'!$B$6:$J$88,8,FALSE)))</f>
        <v>10</v>
      </c>
      <c r="R68" s="105">
        <f>IF(VLOOKUP($B68,'S 3 H NET'!$B$6:$I$88,8,FALSE)="","",(VLOOKUP($B68,'S 3 H NET'!$B$6:$I$88,8,FALSE)))</f>
        <v>35</v>
      </c>
      <c r="S68" s="106">
        <f>IF(R68="","",SUM(Q68:R68))</f>
        <v>45</v>
      </c>
      <c r="T68" s="105" t="str">
        <f>IF(VLOOKUP($B68,'S 3 H BRUT'!$B$6:$J$88,9,FALSE)="","",(VLOOKUP($B68,'S 3 H BRUT'!$B$6:$J$88,9,FALSE)))</f>
        <v/>
      </c>
      <c r="U68" s="105" t="str">
        <f>IF(VLOOKUP($B68,'S 3 H NET'!$B$6:$J$88,9,FALSE)="","",(VLOOKUP($B68,'S 3 H NET'!$B$6:$J$88,9,FALSE)))</f>
        <v/>
      </c>
      <c r="V68" s="106" t="str">
        <f>IF(U68="","",SUM(T68:U68))</f>
        <v/>
      </c>
      <c r="W68" s="105" t="str">
        <f>IF(VLOOKUP($B68,'S 3 H BRUT'!$B$6:$M$88,10,FALSE)="","",(VLOOKUP($B68,'S 3 H BRUT'!$B$6:$M$88,10,FALSE)))</f>
        <v/>
      </c>
      <c r="X68" s="105" t="str">
        <f>IF(VLOOKUP($B68,'S 3 H NET'!$B$6:$K$88,10,FALSE)="","",(VLOOKUP($B68,'S 3 H NET'!$B$6:$K$88,10,FALSE)))</f>
        <v/>
      </c>
      <c r="Y68" s="106" t="str">
        <f>IF(X68="","",SUM(W68:X68))</f>
        <v/>
      </c>
      <c r="Z68" s="105" t="str">
        <f>IF(VLOOKUP($B68,'S 3 H BRUT'!$B$6:$L$88,11,FALSE)="","",(VLOOKUP($B68,'S 3 H BRUT'!$B$6:$L$88,11,FALSE)))</f>
        <v/>
      </c>
      <c r="AA68" s="105" t="str">
        <f>IF(VLOOKUP($B68,'S 3 H NET'!$B$6:$L$88,11,FALSE)="","",(VLOOKUP($B68,'S 3 H NET'!$B$6:$L$88,11,FALSE)))</f>
        <v/>
      </c>
      <c r="AB68" s="106" t="str">
        <f>IF(AA68="","",SUM(Z68:AA68))</f>
        <v/>
      </c>
      <c r="AC68" s="105" t="str">
        <f>IF(VLOOKUP($B68,'S 3 H BRUT'!$B$6:$M$88,12,FALSE)="","",(VLOOKUP($B68,'S 3 H BRUT'!$B$6:$M$88,12,FALSE)))</f>
        <v/>
      </c>
      <c r="AD68" s="105" t="str">
        <f>IF(VLOOKUP($B68,'S 3 H NET'!$B$6:$M$88,12,FALSE)="","",(VLOOKUP($B68,'S 3 H NET'!$B$6:$M$88,12,FALSE)))</f>
        <v/>
      </c>
      <c r="AE68" s="106" t="str">
        <f>IF(AD68="","",SUM(AC68:AD68))</f>
        <v/>
      </c>
      <c r="AF68" s="105" t="str">
        <f>IF(VLOOKUP($B68,'S 3 H BRUT'!$B$6:$N$88,13,FALSE)="","",(VLOOKUP($B68,'S 3 H BRUT'!$B$6:$N$88,13,FALSE)))</f>
        <v/>
      </c>
      <c r="AG68" s="105" t="str">
        <f>IF(VLOOKUP($B68,'S 3 H NET'!$B$6:$N$88,13,FALSE)="","",(VLOOKUP($B68,'S 3 H NET'!$B$6:$N$88,13,FALSE)))</f>
        <v/>
      </c>
      <c r="AH68" s="106" t="str">
        <f>IF(AG68="","",SUM(AF68:AG68))</f>
        <v/>
      </c>
      <c r="AI68" s="51">
        <f>SUM(G68,J68,M68,P68,S68,V68,Y68,AB68,AE68,AH68)</f>
        <v>76</v>
      </c>
      <c r="AJ68" s="17">
        <f>+COUNT(G68,J68,M68,P68,S68,V68,Y68,AB68,AE68,AH68)</f>
        <v>2</v>
      </c>
      <c r="AK68" s="17">
        <f>IF(AJ68&lt;6,0,+SMALL(($G68,$J68,$M68,$P68,$S68,$V68,$Y68,$AB68,$AE68,$AH68),1))</f>
        <v>0</v>
      </c>
      <c r="AL68" s="17">
        <f>IF(AJ68&lt;7,0,+SMALL(($G68,$J68,$M68,$P68,$S68,$V68,$Y68,$AB68,$AE68,$AH68),2))</f>
        <v>0</v>
      </c>
      <c r="AM68" s="17">
        <f>IF(AJ68&lt;8,0,+SMALL(($G68,$J68,$M68,$P68,$S68,$V68,$Y68,$AB68,$AE68,$AH68),3))</f>
        <v>0</v>
      </c>
      <c r="AN68" s="17">
        <f>IF(AJ68&lt;9,0,+SMALL(($G68,$J68,$M68,$P68,$S68,$V68,$Y68,$AB68,$AE68,$AH68),4))</f>
        <v>0</v>
      </c>
      <c r="AO68" s="17">
        <f>AI68-AK68-AL68-AM68-AN68</f>
        <v>76</v>
      </c>
      <c r="AP68" s="17">
        <f>RANK(AO68,$AO$6:$AO$88,0)</f>
        <v>63</v>
      </c>
    </row>
    <row r="69" spans="1:47" s="11" customFormat="1">
      <c r="A69" s="3"/>
      <c r="B69" s="89" t="s">
        <v>104</v>
      </c>
      <c r="C69" s="33"/>
      <c r="D69" s="40" t="s">
        <v>18</v>
      </c>
      <c r="E69" s="105" t="str">
        <f>IF(VLOOKUP($B69,'S 3 H BRUT'!$B$6:$E$88,4,FALSE)="","",(VLOOKUP($B69,'S 3 H BRUT'!$B$6:$E$88,4,FALSE)))</f>
        <v/>
      </c>
      <c r="F69" s="105" t="str">
        <f>IF(VLOOKUP($B69,'S 3 H NET'!$B$6:E$688,4,FALSE)="","",(VLOOKUP($B69,'S 3 H NET'!$B$6:$E$88,4,FALSE)))</f>
        <v/>
      </c>
      <c r="G69" s="106" t="str">
        <f>IF(F69="","",SUM(E69:F69))</f>
        <v/>
      </c>
      <c r="H69" s="105">
        <f>IF(VLOOKUP($B69,'S 3 H BRUT'!$B$6:$F$88,5,FALSE)="","",(VLOOKUP($B69,'S 3 H BRUT'!$B$6:$F$88,5,FALSE)))</f>
        <v>10</v>
      </c>
      <c r="I69" s="105">
        <f>IF(VLOOKUP($B69,'S 3 H NET'!$B$6:$F$88,5,FALSE)="","",(VLOOKUP($B69,'S 3 H NET'!$B$6:$F$88,5,FALSE)))</f>
        <v>24</v>
      </c>
      <c r="J69" s="106">
        <f>IF(I69="","",SUM(H69:I69))</f>
        <v>34</v>
      </c>
      <c r="K69" s="105" t="str">
        <f>IF(VLOOKUP($B69,'S 3 H BRUT'!$B$6:$G$88,6,FALSE)="","",(VLOOKUP($B69,'S 3 H BRUT'!$B$6:$G$88,6,FALSE)))</f>
        <v/>
      </c>
      <c r="L69" s="105" t="str">
        <f>IF(VLOOKUP($B69,'S 3 H NET'!$B$6:$G$88,6,FALSE)="","",(VLOOKUP($B69,'S 3 H NET'!$B$6:$G$88,6,FALSE)))</f>
        <v/>
      </c>
      <c r="M69" s="106" t="str">
        <f>IF(L69="","",SUM(K69:L69))</f>
        <v/>
      </c>
      <c r="N69" s="105" t="str">
        <f>IF(VLOOKUP($B69,'S 3 H BRUT'!$B$6:$H$88,7,FALSE)="","",(VLOOKUP($B69,'S 3 H BRUT'!$B$6:$H$88,7,FALSE)))</f>
        <v/>
      </c>
      <c r="O69" s="105" t="str">
        <f>IF(VLOOKUP($B69,'S 3 H NET'!$B$6:$H$88,7,FALSE)="","",(VLOOKUP($B69,'S 3 H NET'!$B$6:$H$88,7,FALSE)))</f>
        <v/>
      </c>
      <c r="P69" s="106" t="str">
        <f>IF(O69="","",SUM(N69:O69))</f>
        <v/>
      </c>
      <c r="Q69" s="105" t="str">
        <f>IF(VLOOKUP($B69,'S 3 H BRUT'!$B$6:$J$88,8,FALSE)="","",(VLOOKUP($B69,'S 3 H BRUT'!$B$6:$J$88,8,FALSE)))</f>
        <v/>
      </c>
      <c r="R69" s="105" t="str">
        <f>IF(VLOOKUP($B69,'S 3 H NET'!$B$6:$I$88,8,FALSE)="","",(VLOOKUP($B69,'S 3 H NET'!$B$6:$I$88,8,FALSE)))</f>
        <v/>
      </c>
      <c r="S69" s="106" t="str">
        <f>IF(R69="","",SUM(Q69:R69))</f>
        <v/>
      </c>
      <c r="T69" s="105" t="str">
        <f>IF(VLOOKUP($B69,'S 3 H BRUT'!$B$6:$J$88,9,FALSE)="","",(VLOOKUP($B69,'S 3 H BRUT'!$B$6:$J$88,9,FALSE)))</f>
        <v/>
      </c>
      <c r="U69" s="105" t="str">
        <f>IF(VLOOKUP($B69,'S 3 H NET'!$B$6:$J$88,9,FALSE)="","",(VLOOKUP($B69,'S 3 H NET'!$B$6:$J$88,9,FALSE)))</f>
        <v/>
      </c>
      <c r="V69" s="106" t="str">
        <f>IF(U69="","",SUM(T69:U69))</f>
        <v/>
      </c>
      <c r="W69" s="105" t="str">
        <f>IF(VLOOKUP($B69,'S 3 H BRUT'!$B$6:$M$88,10,FALSE)="","",(VLOOKUP($B69,'S 3 H BRUT'!$B$6:$M$88,10,FALSE)))</f>
        <v/>
      </c>
      <c r="X69" s="105" t="str">
        <f>IF(VLOOKUP($B69,'S 3 H NET'!$B$6:$K$88,10,FALSE)="","",(VLOOKUP($B69,'S 3 H NET'!$B$6:$K$88,10,FALSE)))</f>
        <v/>
      </c>
      <c r="Y69" s="106" t="str">
        <f>IF(X69="","",SUM(W69:X69))</f>
        <v/>
      </c>
      <c r="Z69" s="105">
        <f>IF(VLOOKUP($B69,'S 3 H BRUT'!$B$6:$L$88,11,FALSE)="","",(VLOOKUP($B69,'S 3 H BRUT'!$B$6:$L$88,11,FALSE)))</f>
        <v>11</v>
      </c>
      <c r="AA69" s="105">
        <f>IF(VLOOKUP($B69,'S 3 H NET'!$B$6:$L$88,11,FALSE)="","",(VLOOKUP($B69,'S 3 H NET'!$B$6:$L$88,11,FALSE)))</f>
        <v>30</v>
      </c>
      <c r="AB69" s="106">
        <f>IF(AA69="","",SUM(Z69:AA69))</f>
        <v>41</v>
      </c>
      <c r="AC69" s="105" t="str">
        <f>IF(VLOOKUP($B69,'S 3 H BRUT'!$B$6:$M$88,12,FALSE)="","",(VLOOKUP($B69,'S 3 H BRUT'!$B$6:$M$88,12,FALSE)))</f>
        <v/>
      </c>
      <c r="AD69" s="105" t="str">
        <f>IF(VLOOKUP($B69,'S 3 H NET'!$B$6:$M$88,12,FALSE)="","",(VLOOKUP($B69,'S 3 H NET'!$B$6:$M$88,12,FALSE)))</f>
        <v/>
      </c>
      <c r="AE69" s="106" t="str">
        <f>IF(AD69="","",SUM(AC69:AD69))</f>
        <v/>
      </c>
      <c r="AF69" s="105" t="str">
        <f>IF(VLOOKUP($B69,'S 3 H BRUT'!$B$6:$N$88,13,FALSE)="","",(VLOOKUP($B69,'S 3 H BRUT'!$B$6:$N$88,13,FALSE)))</f>
        <v/>
      </c>
      <c r="AG69" s="105" t="str">
        <f>IF(VLOOKUP($B69,'S 3 H NET'!$B$6:$N$88,13,FALSE)="","",(VLOOKUP($B69,'S 3 H NET'!$B$6:$N$88,13,FALSE)))</f>
        <v/>
      </c>
      <c r="AH69" s="106" t="str">
        <f>IF(AG69="","",SUM(AF69:AG69))</f>
        <v/>
      </c>
      <c r="AI69" s="51">
        <f>SUM(G69,J69,M69,P69,S69,V69,Y69,AB69,AE69,AH69)</f>
        <v>75</v>
      </c>
      <c r="AJ69" s="17">
        <f>+COUNT(G69,J69,M69,P69,S69,V69,Y69,AB69,AE69,AH69)</f>
        <v>2</v>
      </c>
      <c r="AK69" s="17">
        <f>IF(AJ69&lt;6,0,+SMALL(($G69,$J69,$M69,$P69,$S69,$V69,$Y69,$AB69,$AE69,$AH69),1))</f>
        <v>0</v>
      </c>
      <c r="AL69" s="17">
        <f>IF(AJ69&lt;7,0,+SMALL(($G69,$J69,$M69,$P69,$S69,$V69,$Y69,$AB69,$AE69,$AH69),2))</f>
        <v>0</v>
      </c>
      <c r="AM69" s="17">
        <f>IF(AJ69&lt;8,0,+SMALL(($G69,$J69,$M69,$P69,$S69,$V69,$Y69,$AB69,$AE69,$AH69),3))</f>
        <v>0</v>
      </c>
      <c r="AN69" s="17">
        <f>IF(AJ69&lt;9,0,+SMALL(($G69,$J69,$M69,$P69,$S69,$V69,$Y69,$AB69,$AE69,$AH69),4))</f>
        <v>0</v>
      </c>
      <c r="AO69" s="17">
        <f>AI69-AK69-AL69-AM69-AN69</f>
        <v>75</v>
      </c>
      <c r="AP69" s="17">
        <f>RANK(AO69,$AO$6:$AO$88,0)</f>
        <v>64</v>
      </c>
      <c r="AR69" s="19"/>
      <c r="AS69" s="19"/>
      <c r="AT69" s="19"/>
      <c r="AU69" s="13"/>
    </row>
    <row r="70" spans="1:47" s="11" customFormat="1">
      <c r="A70" s="3"/>
      <c r="B70" s="42" t="s">
        <v>328</v>
      </c>
      <c r="C70" s="33"/>
      <c r="D70" s="40" t="s">
        <v>18</v>
      </c>
      <c r="E70" s="105" t="str">
        <f>IF(VLOOKUP($B70,'S 3 H BRUT'!$B$6:$E$88,4,FALSE)="","",(VLOOKUP($B70,'S 3 H BRUT'!$B$6:$E$88,4,FALSE)))</f>
        <v/>
      </c>
      <c r="F70" s="105" t="str">
        <f>IF(VLOOKUP($B70,'S 3 H NET'!$B$6:E$688,4,FALSE)="","",(VLOOKUP($B70,'S 3 H NET'!$B$6:$E$88,4,FALSE)))</f>
        <v/>
      </c>
      <c r="G70" s="106" t="str">
        <f>IF(F70="","",SUM(E70:F70))</f>
        <v/>
      </c>
      <c r="H70" s="105">
        <f>IF(VLOOKUP($B70,'S 3 H BRUT'!$B$6:$F$88,5,FALSE)="","",(VLOOKUP($B70,'S 3 H BRUT'!$B$6:$F$88,5,FALSE)))</f>
        <v>7</v>
      </c>
      <c r="I70" s="105">
        <f>IF(VLOOKUP($B70,'S 3 H NET'!$B$6:$F$88,5,FALSE)="","",(VLOOKUP($B70,'S 3 H NET'!$B$6:$F$88,5,FALSE)))</f>
        <v>22</v>
      </c>
      <c r="J70" s="106">
        <f>IF(I70="","",SUM(H70:I70))</f>
        <v>29</v>
      </c>
      <c r="K70" s="105">
        <f>IF(VLOOKUP($B70,'S 3 H BRUT'!$B$6:$G$88,6,FALSE)="","",(VLOOKUP($B70,'S 3 H BRUT'!$B$6:$G$88,6,FALSE)))</f>
        <v>5</v>
      </c>
      <c r="L70" s="105">
        <f>IF(VLOOKUP($B70,'S 3 H NET'!$B$6:$G$88,6,FALSE)="","",(VLOOKUP($B70,'S 3 H NET'!$B$6:$G$88,6,FALSE)))</f>
        <v>19</v>
      </c>
      <c r="M70" s="106">
        <f>IF(L70="","",SUM(K70:L70))</f>
        <v>24</v>
      </c>
      <c r="N70" s="105" t="str">
        <f>IF(VLOOKUP($B70,'S 3 H BRUT'!$B$6:$H$88,7,FALSE)="","",(VLOOKUP($B70,'S 3 H BRUT'!$B$6:$H$88,7,FALSE)))</f>
        <v/>
      </c>
      <c r="O70" s="105" t="str">
        <f>IF(VLOOKUP($B70,'S 3 H NET'!$B$6:$H$88,7,FALSE)="","",(VLOOKUP($B70,'S 3 H NET'!$B$6:$H$88,7,FALSE)))</f>
        <v/>
      </c>
      <c r="P70" s="106" t="str">
        <f>IF(O70="","",SUM(N70:O70))</f>
        <v/>
      </c>
      <c r="Q70" s="105" t="str">
        <f>IF(VLOOKUP($B70,'S 3 H BRUT'!$B$6:$J$88,8,FALSE)="","",(VLOOKUP($B70,'S 3 H BRUT'!$B$6:$J$88,8,FALSE)))</f>
        <v/>
      </c>
      <c r="R70" s="105" t="str">
        <f>IF(VLOOKUP($B70,'S 3 H NET'!$B$6:$I$88,8,FALSE)="","",(VLOOKUP($B70,'S 3 H NET'!$B$6:$I$88,8,FALSE)))</f>
        <v/>
      </c>
      <c r="S70" s="106" t="str">
        <f>IF(R70="","",SUM(Q70:R70))</f>
        <v/>
      </c>
      <c r="T70" s="105" t="str">
        <f>IF(VLOOKUP($B70,'S 3 H BRUT'!$B$6:$J$88,9,FALSE)="","",(VLOOKUP($B70,'S 3 H BRUT'!$B$6:$J$88,9,FALSE)))</f>
        <v/>
      </c>
      <c r="U70" s="105" t="str">
        <f>IF(VLOOKUP($B70,'S 3 H NET'!$B$6:$J$88,9,FALSE)="","",(VLOOKUP($B70,'S 3 H NET'!$B$6:$J$88,9,FALSE)))</f>
        <v/>
      </c>
      <c r="V70" s="106" t="str">
        <f>IF(U70="","",SUM(T70:U70))</f>
        <v/>
      </c>
      <c r="W70" s="105">
        <f>IF(VLOOKUP($B70,'S 3 H BRUT'!$B$6:$M$88,10,FALSE)="","",(VLOOKUP($B70,'S 3 H BRUT'!$B$6:$M$88,10,FALSE)))</f>
        <v>6</v>
      </c>
      <c r="X70" s="105">
        <f>IF(VLOOKUP($B70,'S 3 H NET'!$B$6:$K$88,10,FALSE)="","",(VLOOKUP($B70,'S 3 H NET'!$B$6:$K$88,10,FALSE)))</f>
        <v>16</v>
      </c>
      <c r="Y70" s="106">
        <f>IF(X70="","",SUM(W70:X70))</f>
        <v>22</v>
      </c>
      <c r="Z70" s="105" t="str">
        <f>IF(VLOOKUP($B70,'S 3 H BRUT'!$B$6:$L$88,11,FALSE)="","",(VLOOKUP($B70,'S 3 H BRUT'!$B$6:$L$88,11,FALSE)))</f>
        <v/>
      </c>
      <c r="AA70" s="105" t="str">
        <f>IF(VLOOKUP($B70,'S 3 H NET'!$B$6:$L$88,11,FALSE)="","",(VLOOKUP($B70,'S 3 H NET'!$B$6:$L$88,11,FALSE)))</f>
        <v/>
      </c>
      <c r="AB70" s="106" t="str">
        <f>IF(AA70="","",SUM(Z70:AA70))</f>
        <v/>
      </c>
      <c r="AC70" s="105" t="str">
        <f>IF(VLOOKUP($B70,'S 3 H BRUT'!$B$6:$M$88,12,FALSE)="","",(VLOOKUP($B70,'S 3 H BRUT'!$B$6:$M$88,12,FALSE)))</f>
        <v/>
      </c>
      <c r="AD70" s="105" t="str">
        <f>IF(VLOOKUP($B70,'S 3 H NET'!$B$6:$M$88,12,FALSE)="","",(VLOOKUP($B70,'S 3 H NET'!$B$6:$M$88,12,FALSE)))</f>
        <v/>
      </c>
      <c r="AE70" s="106" t="str">
        <f>IF(AD70="","",SUM(AC70:AD70))</f>
        <v/>
      </c>
      <c r="AF70" s="105" t="str">
        <f>IF(VLOOKUP($B70,'S 3 H BRUT'!$B$6:$N$88,13,FALSE)="","",(VLOOKUP($B70,'S 3 H BRUT'!$B$6:$N$88,13,FALSE)))</f>
        <v/>
      </c>
      <c r="AG70" s="105" t="str">
        <f>IF(VLOOKUP($B70,'S 3 H NET'!$B$6:$N$88,13,FALSE)="","",(VLOOKUP($B70,'S 3 H NET'!$B$6:$N$88,13,FALSE)))</f>
        <v/>
      </c>
      <c r="AH70" s="106" t="str">
        <f>IF(AG70="","",SUM(AF70:AG70))</f>
        <v/>
      </c>
      <c r="AI70" s="51">
        <f>SUM(G70,J70,M70,P70,S70,V70,Y70,AB70,AE70,AH70)</f>
        <v>75</v>
      </c>
      <c r="AJ70" s="17">
        <f>+COUNT(G70,J70,M70,P70,S70,V70,Y70,AB70,AE70,AH70)</f>
        <v>3</v>
      </c>
      <c r="AK70" s="17">
        <f>IF(AJ70&lt;6,0,+SMALL(($G70,$J70,$M70,$P70,$S70,$V70,$Y70,$AB70,$AE70,$AH70),1))</f>
        <v>0</v>
      </c>
      <c r="AL70" s="17">
        <f>IF(AJ70&lt;7,0,+SMALL(($G70,$J70,$M70,$P70,$S70,$V70,$Y70,$AB70,$AE70,$AH70),2))</f>
        <v>0</v>
      </c>
      <c r="AM70" s="17">
        <f>IF(AJ70&lt;8,0,+SMALL(($G70,$J70,$M70,$P70,$S70,$V70,$Y70,$AB70,$AE70,$AH70),3))</f>
        <v>0</v>
      </c>
      <c r="AN70" s="17">
        <f>IF(AJ70&lt;9,0,+SMALL(($G70,$J70,$M70,$P70,$S70,$V70,$Y70,$AB70,$AE70,$AH70),4))</f>
        <v>0</v>
      </c>
      <c r="AO70" s="17">
        <f>AI70-AK70-AL70-AM70-AN70</f>
        <v>75</v>
      </c>
      <c r="AP70" s="17">
        <f>RANK(AO70,$AO$6:$AO$88,0)</f>
        <v>64</v>
      </c>
      <c r="AR70" s="19"/>
      <c r="AS70" s="19"/>
      <c r="AT70" s="19"/>
      <c r="AU70" s="13"/>
    </row>
    <row r="71" spans="1:47" s="3" customFormat="1">
      <c r="B71" s="42" t="s">
        <v>3</v>
      </c>
      <c r="C71" s="43"/>
      <c r="D71" s="47" t="s">
        <v>5</v>
      </c>
      <c r="E71" s="105" t="str">
        <f>IF(VLOOKUP($B71,'S 3 H BRUT'!$B$6:$E$88,4,FALSE)="","",(VLOOKUP($B71,'S 3 H BRUT'!$B$6:$E$88,4,FALSE)))</f>
        <v/>
      </c>
      <c r="F71" s="105" t="str">
        <f>IF(VLOOKUP($B71,'S 3 H NET'!$B$6:E$688,4,FALSE)="","",(VLOOKUP($B71,'S 3 H NET'!$B$6:$E$88,4,FALSE)))</f>
        <v/>
      </c>
      <c r="G71" s="106" t="str">
        <f>IF(F71="","",SUM(E71:F71))</f>
        <v/>
      </c>
      <c r="H71" s="105">
        <f>IF(VLOOKUP($B71,'S 3 H BRUT'!$B$6:$F$88,5,FALSE)="","",(VLOOKUP($B71,'S 3 H BRUT'!$B$6:$F$88,5,FALSE)))</f>
        <v>5</v>
      </c>
      <c r="I71" s="105">
        <f>IF(VLOOKUP($B71,'S 3 H NET'!$B$6:$F$88,5,FALSE)="","",(VLOOKUP($B71,'S 3 H NET'!$B$6:$F$88,5,FALSE)))</f>
        <v>24</v>
      </c>
      <c r="J71" s="106">
        <f>IF(I71="","",SUM(H71:I71))</f>
        <v>29</v>
      </c>
      <c r="K71" s="105" t="str">
        <f>IF(VLOOKUP($B71,'S 3 H BRUT'!$B$6:$G$88,6,FALSE)="","",(VLOOKUP($B71,'S 3 H BRUT'!$B$6:$G$88,6,FALSE)))</f>
        <v/>
      </c>
      <c r="L71" s="105" t="str">
        <f>IF(VLOOKUP($B71,'S 3 H NET'!$B$6:$G$88,6,FALSE)="","",(VLOOKUP($B71,'S 3 H NET'!$B$6:$G$88,6,FALSE)))</f>
        <v/>
      </c>
      <c r="M71" s="106" t="str">
        <f>IF(L71="","",SUM(K71:L71))</f>
        <v/>
      </c>
      <c r="N71" s="105" t="str">
        <f>IF(VLOOKUP($B71,'S 3 H BRUT'!$B$6:$H$88,7,FALSE)="","",(VLOOKUP($B71,'S 3 H BRUT'!$B$6:$H$88,7,FALSE)))</f>
        <v/>
      </c>
      <c r="O71" s="105" t="str">
        <f>IF(VLOOKUP($B71,'S 3 H NET'!$B$6:$H$88,7,FALSE)="","",(VLOOKUP($B71,'S 3 H NET'!$B$6:$H$88,7,FALSE)))</f>
        <v/>
      </c>
      <c r="P71" s="106" t="str">
        <f>IF(O71="","",SUM(N71:O71))</f>
        <v/>
      </c>
      <c r="Q71" s="105">
        <f>IF(VLOOKUP($B71,'S 3 H BRUT'!$B$6:$J$88,8,FALSE)="","",(VLOOKUP($B71,'S 3 H BRUT'!$B$6:$J$88,8,FALSE)))</f>
        <v>10</v>
      </c>
      <c r="R71" s="105">
        <f>IF(VLOOKUP($B71,'S 3 H NET'!$B$6:$I$88,8,FALSE)="","",(VLOOKUP($B71,'S 3 H NET'!$B$6:$I$88,8,FALSE)))</f>
        <v>33</v>
      </c>
      <c r="S71" s="106">
        <f>IF(R71="","",SUM(Q71:R71))</f>
        <v>43</v>
      </c>
      <c r="T71" s="105" t="str">
        <f>IF(VLOOKUP($B71,'S 3 H BRUT'!$B$6:$J$88,9,FALSE)="","",(VLOOKUP($B71,'S 3 H BRUT'!$B$6:$J$88,9,FALSE)))</f>
        <v/>
      </c>
      <c r="U71" s="105" t="str">
        <f>IF(VLOOKUP($B71,'S 3 H NET'!$B$6:$J$88,9,FALSE)="","",(VLOOKUP($B71,'S 3 H NET'!$B$6:$J$88,9,FALSE)))</f>
        <v/>
      </c>
      <c r="V71" s="106" t="str">
        <f>IF(U71="","",SUM(T71:U71))</f>
        <v/>
      </c>
      <c r="W71" s="105" t="str">
        <f>IF(VLOOKUP($B71,'S 3 H BRUT'!$B$6:$M$88,10,FALSE)="","",(VLOOKUP($B71,'S 3 H BRUT'!$B$6:$M$88,10,FALSE)))</f>
        <v/>
      </c>
      <c r="X71" s="105" t="str">
        <f>IF(VLOOKUP($B71,'S 3 H NET'!$B$6:$K$88,10,FALSE)="","",(VLOOKUP($B71,'S 3 H NET'!$B$6:$K$88,10,FALSE)))</f>
        <v/>
      </c>
      <c r="Y71" s="106" t="str">
        <f>IF(X71="","",SUM(W71:X71))</f>
        <v/>
      </c>
      <c r="Z71" s="105" t="str">
        <f>IF(VLOOKUP($B71,'S 3 H BRUT'!$B$6:$L$88,11,FALSE)="","",(VLOOKUP($B71,'S 3 H BRUT'!$B$6:$L$88,11,FALSE)))</f>
        <v/>
      </c>
      <c r="AA71" s="105" t="str">
        <f>IF(VLOOKUP($B71,'S 3 H NET'!$B$6:$L$88,11,FALSE)="","",(VLOOKUP($B71,'S 3 H NET'!$B$6:$L$88,11,FALSE)))</f>
        <v/>
      </c>
      <c r="AB71" s="106" t="str">
        <f>IF(AA71="","",SUM(Z71:AA71))</f>
        <v/>
      </c>
      <c r="AC71" s="105" t="str">
        <f>IF(VLOOKUP($B71,'S 3 H BRUT'!$B$6:$M$88,12,FALSE)="","",(VLOOKUP($B71,'S 3 H BRUT'!$B$6:$M$88,12,FALSE)))</f>
        <v/>
      </c>
      <c r="AD71" s="105" t="str">
        <f>IF(VLOOKUP($B71,'S 3 H NET'!$B$6:$M$88,12,FALSE)="","",(VLOOKUP($B71,'S 3 H NET'!$B$6:$M$88,12,FALSE)))</f>
        <v/>
      </c>
      <c r="AE71" s="106" t="str">
        <f>IF(AD71="","",SUM(AC71:AD71))</f>
        <v/>
      </c>
      <c r="AF71" s="105" t="str">
        <f>IF(VLOOKUP($B71,'S 3 H BRUT'!$B$6:$N$88,13,FALSE)="","",(VLOOKUP($B71,'S 3 H BRUT'!$B$6:$N$88,13,FALSE)))</f>
        <v/>
      </c>
      <c r="AG71" s="105" t="str">
        <f>IF(VLOOKUP($B71,'S 3 H NET'!$B$6:$N$88,13,FALSE)="","",(VLOOKUP($B71,'S 3 H NET'!$B$6:$N$88,13,FALSE)))</f>
        <v/>
      </c>
      <c r="AH71" s="106" t="str">
        <f>IF(AG71="","",SUM(AF71:AG71))</f>
        <v/>
      </c>
      <c r="AI71" s="51">
        <f>SUM(G71,J71,M71,P71,S71,V71,Y71,AB71,AE71,AH71)</f>
        <v>72</v>
      </c>
      <c r="AJ71" s="17">
        <f>+COUNT(G71,J71,M71,P71,S71,V71,Y71,AB71,AE71,AH71)</f>
        <v>2</v>
      </c>
      <c r="AK71" s="17">
        <f>IF(AJ71&lt;6,0,+SMALL(($G71,$J71,$M71,$P71,$S71,$V71,$Y71,$AB71,$AE71,$AH71),1))</f>
        <v>0</v>
      </c>
      <c r="AL71" s="17">
        <f>IF(AJ71&lt;7,0,+SMALL(($G71,$J71,$M71,$P71,$S71,$V71,$Y71,$AB71,$AE71,$AH71),2))</f>
        <v>0</v>
      </c>
      <c r="AM71" s="17">
        <f>IF(AJ71&lt;8,0,+SMALL(($G71,$J71,$M71,$P71,$S71,$V71,$Y71,$AB71,$AE71,$AH71),3))</f>
        <v>0</v>
      </c>
      <c r="AN71" s="17">
        <f>IF(AJ71&lt;9,0,+SMALL(($G71,$J71,$M71,$P71,$S71,$V71,$Y71,$AB71,$AE71,$AH71),4))</f>
        <v>0</v>
      </c>
      <c r="AO71" s="17">
        <f>AI71-AK71-AL71-AM71-AN71</f>
        <v>72</v>
      </c>
      <c r="AP71" s="17">
        <f>RANK(AO71,$AO$6:$AO$88,0)</f>
        <v>66</v>
      </c>
    </row>
    <row r="72" spans="1:47" s="3" customFormat="1">
      <c r="B72" s="89" t="s">
        <v>332</v>
      </c>
      <c r="C72" s="33"/>
      <c r="D72" s="62" t="s">
        <v>14</v>
      </c>
      <c r="E72" s="105" t="str">
        <f>IF(VLOOKUP($B72,'S 3 H BRUT'!$B$6:$E$88,4,FALSE)="","",(VLOOKUP($B72,'S 3 H BRUT'!$B$6:$E$88,4,FALSE)))</f>
        <v/>
      </c>
      <c r="F72" s="105" t="str">
        <f>IF(VLOOKUP($B72,'S 3 H NET'!$B$6:E$688,4,FALSE)="","",(VLOOKUP($B72,'S 3 H NET'!$B$6:$E$88,4,FALSE)))</f>
        <v/>
      </c>
      <c r="G72" s="106" t="str">
        <f>IF(F72="","",SUM(E72:F72))</f>
        <v/>
      </c>
      <c r="H72" s="105">
        <f>IF(VLOOKUP($B72,'S 3 H BRUT'!$B$6:$F$88,5,FALSE)="","",(VLOOKUP($B72,'S 3 H BRUT'!$B$6:$F$88,5,FALSE)))</f>
        <v>4</v>
      </c>
      <c r="I72" s="105">
        <f>IF(VLOOKUP($B72,'S 3 H NET'!$B$6:$F$88,5,FALSE)="","",(VLOOKUP($B72,'S 3 H NET'!$B$6:$F$88,5,FALSE)))</f>
        <v>24</v>
      </c>
      <c r="J72" s="106">
        <f>IF(I72="","",SUM(H72:I72))</f>
        <v>28</v>
      </c>
      <c r="K72" s="105" t="str">
        <f>IF(VLOOKUP($B72,'S 3 H BRUT'!$B$6:$G$88,6,FALSE)="","",(VLOOKUP($B72,'S 3 H BRUT'!$B$6:$G$88,6,FALSE)))</f>
        <v/>
      </c>
      <c r="L72" s="105" t="str">
        <f>IF(VLOOKUP($B72,'S 3 H NET'!$B$6:$G$88,6,FALSE)="","",(VLOOKUP($B72,'S 3 H NET'!$B$6:$G$88,6,FALSE)))</f>
        <v/>
      </c>
      <c r="M72" s="106" t="str">
        <f>IF(L72="","",SUM(K72:L72))</f>
        <v/>
      </c>
      <c r="N72" s="105" t="str">
        <f>IF(VLOOKUP($B72,'S 3 H BRUT'!$B$6:$H$88,7,FALSE)="","",(VLOOKUP($B72,'S 3 H BRUT'!$B$6:$H$88,7,FALSE)))</f>
        <v/>
      </c>
      <c r="O72" s="105" t="str">
        <f>IF(VLOOKUP($B72,'S 3 H NET'!$B$6:$H$88,7,FALSE)="","",(VLOOKUP($B72,'S 3 H NET'!$B$6:$H$88,7,FALSE)))</f>
        <v/>
      </c>
      <c r="P72" s="106" t="str">
        <f>IF(O72="","",SUM(N72:O72))</f>
        <v/>
      </c>
      <c r="Q72" s="105" t="str">
        <f>IF(VLOOKUP($B72,'S 3 H BRUT'!$B$6:$J$88,8,FALSE)="","",(VLOOKUP($B72,'S 3 H BRUT'!$B$6:$J$88,8,FALSE)))</f>
        <v/>
      </c>
      <c r="R72" s="105" t="str">
        <f>IF(VLOOKUP($B72,'S 3 H NET'!$B$6:$I$88,8,FALSE)="","",(VLOOKUP($B72,'S 3 H NET'!$B$6:$I$88,8,FALSE)))</f>
        <v/>
      </c>
      <c r="S72" s="106" t="str">
        <f>IF(R72="","",SUM(Q72:R72))</f>
        <v/>
      </c>
      <c r="T72" s="105">
        <f>IF(VLOOKUP($B72,'S 3 H BRUT'!$B$6:$J$88,9,FALSE)="","",(VLOOKUP($B72,'S 3 H BRUT'!$B$6:$J$88,9,FALSE)))</f>
        <v>1</v>
      </c>
      <c r="U72" s="105">
        <f>IF(VLOOKUP($B72,'S 3 H NET'!$B$6:$J$88,9,FALSE)="","",(VLOOKUP($B72,'S 3 H NET'!$B$6:$J$88,9,FALSE)))</f>
        <v>22</v>
      </c>
      <c r="V72" s="106">
        <f>IF(U72="","",SUM(T72:U72))</f>
        <v>23</v>
      </c>
      <c r="W72" s="105" t="str">
        <f>IF(VLOOKUP($B72,'S 3 H BRUT'!$B$6:$M$88,10,FALSE)="","",(VLOOKUP($B72,'S 3 H BRUT'!$B$6:$M$88,10,FALSE)))</f>
        <v/>
      </c>
      <c r="X72" s="105" t="str">
        <f>IF(VLOOKUP($B72,'S 3 H NET'!$B$6:$K$88,10,FALSE)="","",(VLOOKUP($B72,'S 3 H NET'!$B$6:$K$88,10,FALSE)))</f>
        <v/>
      </c>
      <c r="Y72" s="106" t="str">
        <f>IF(X72="","",SUM(W72:X72))</f>
        <v/>
      </c>
      <c r="Z72" s="105">
        <f>IF(VLOOKUP($B72,'S 3 H BRUT'!$B$6:$L$88,11,FALSE)="","",(VLOOKUP($B72,'S 3 H BRUT'!$B$6:$L$88,11,FALSE)))</f>
        <v>2</v>
      </c>
      <c r="AA72" s="105">
        <f>IF(VLOOKUP($B72,'S 3 H NET'!$B$6:$L$88,11,FALSE)="","",(VLOOKUP($B72,'S 3 H NET'!$B$6:$L$88,11,FALSE)))</f>
        <v>18</v>
      </c>
      <c r="AB72" s="106">
        <f>IF(AA72="","",SUM(Z72:AA72))</f>
        <v>20</v>
      </c>
      <c r="AC72" s="105" t="str">
        <f>IF(VLOOKUP($B72,'S 3 H BRUT'!$B$6:$M$88,12,FALSE)="","",(VLOOKUP($B72,'S 3 H BRUT'!$B$6:$M$88,12,FALSE)))</f>
        <v/>
      </c>
      <c r="AD72" s="105" t="str">
        <f>IF(VLOOKUP($B72,'S 3 H NET'!$B$6:$M$88,12,FALSE)="","",(VLOOKUP($B72,'S 3 H NET'!$B$6:$M$88,12,FALSE)))</f>
        <v/>
      </c>
      <c r="AE72" s="106" t="str">
        <f>IF(AD72="","",SUM(AC72:AD72))</f>
        <v/>
      </c>
      <c r="AF72" s="105" t="str">
        <f>IF(VLOOKUP($B72,'S 3 H BRUT'!$B$6:$N$88,13,FALSE)="","",(VLOOKUP($B72,'S 3 H BRUT'!$B$6:$N$88,13,FALSE)))</f>
        <v/>
      </c>
      <c r="AG72" s="105" t="str">
        <f>IF(VLOOKUP($B72,'S 3 H NET'!$B$6:$N$88,13,FALSE)="","",(VLOOKUP($B72,'S 3 H NET'!$B$6:$N$88,13,FALSE)))</f>
        <v/>
      </c>
      <c r="AH72" s="106" t="str">
        <f>IF(AG72="","",SUM(AF72:AG72))</f>
        <v/>
      </c>
      <c r="AI72" s="51">
        <f>SUM(G72,J72,M72,P72,S72,V72,Y72,AB72,AE72,AH72)</f>
        <v>71</v>
      </c>
      <c r="AJ72" s="17">
        <f>+COUNT(G72,J72,M72,P72,S72,V72,Y72,AB72,AE72,AH72)</f>
        <v>3</v>
      </c>
      <c r="AK72" s="17">
        <f>IF(AJ72&lt;6,0,+SMALL(($G72,$J72,$M72,$P72,$S72,$V72,$Y72,$AB72,$AE72,$AH72),1))</f>
        <v>0</v>
      </c>
      <c r="AL72" s="17">
        <f>IF(AJ72&lt;7,0,+SMALL(($G72,$J72,$M72,$P72,$S72,$V72,$Y72,$AB72,$AE72,$AH72),2))</f>
        <v>0</v>
      </c>
      <c r="AM72" s="17">
        <f>IF(AJ72&lt;8,0,+SMALL(($G72,$J72,$M72,$P72,$S72,$V72,$Y72,$AB72,$AE72,$AH72),3))</f>
        <v>0</v>
      </c>
      <c r="AN72" s="17">
        <f>IF(AJ72&lt;9,0,+SMALL(($G72,$J72,$M72,$P72,$S72,$V72,$Y72,$AB72,$AE72,$AH72),4))</f>
        <v>0</v>
      </c>
      <c r="AO72" s="17">
        <f>AI72-AK72-AL72-AM72-AN72</f>
        <v>71</v>
      </c>
      <c r="AP72" s="17">
        <f>RANK(AO72,$AO$6:$AO$88,0)</f>
        <v>67</v>
      </c>
    </row>
    <row r="73" spans="1:47" s="11" customFormat="1">
      <c r="A73" s="3"/>
      <c r="B73" s="42" t="s">
        <v>15</v>
      </c>
      <c r="C73" s="43"/>
      <c r="D73" s="65" t="s">
        <v>9</v>
      </c>
      <c r="E73" s="105">
        <f>IF(VLOOKUP($B73,'S 3 H BRUT'!$B$6:$E$88,4,FALSE)="","",(VLOOKUP($B73,'S 3 H BRUT'!$B$6:$E$88,4,FALSE)))</f>
        <v>9</v>
      </c>
      <c r="F73" s="105">
        <f>IF(VLOOKUP($B73,'S 3 H NET'!$B$6:E$688,4,FALSE)="","",(VLOOKUP($B73,'S 3 H NET'!$B$6:$E$88,4,FALSE)))</f>
        <v>30</v>
      </c>
      <c r="G73" s="106">
        <f>IF(F73="","",SUM(E73:F73))</f>
        <v>39</v>
      </c>
      <c r="H73" s="105" t="str">
        <f>IF(VLOOKUP($B73,'S 3 H BRUT'!$B$6:$F$88,5,FALSE)="","",(VLOOKUP($B73,'S 3 H BRUT'!$B$6:$F$88,5,FALSE)))</f>
        <v/>
      </c>
      <c r="I73" s="105" t="str">
        <f>IF(VLOOKUP($B73,'S 3 H NET'!$B$6:$F$88,5,FALSE)="","",(VLOOKUP($B73,'S 3 H NET'!$B$6:$F$88,5,FALSE)))</f>
        <v/>
      </c>
      <c r="J73" s="106" t="str">
        <f>IF(I73="","",SUM(H73:I73))</f>
        <v/>
      </c>
      <c r="K73" s="105" t="str">
        <f>IF(VLOOKUP($B73,'S 3 H BRUT'!$B$6:$G$88,6,FALSE)="","",(VLOOKUP($B73,'S 3 H BRUT'!$B$6:$G$88,6,FALSE)))</f>
        <v/>
      </c>
      <c r="L73" s="105" t="str">
        <f>IF(VLOOKUP($B73,'S 3 H NET'!$B$6:$G$88,6,FALSE)="","",(VLOOKUP($B73,'S 3 H NET'!$B$6:$G$88,6,FALSE)))</f>
        <v/>
      </c>
      <c r="M73" s="106" t="str">
        <f>IF(L73="","",SUM(K73:L73))</f>
        <v/>
      </c>
      <c r="N73" s="105" t="str">
        <f>IF(VLOOKUP($B73,'S 3 H BRUT'!$B$6:$H$88,7,FALSE)="","",(VLOOKUP($B73,'S 3 H BRUT'!$B$6:$H$88,7,FALSE)))</f>
        <v/>
      </c>
      <c r="O73" s="105" t="str">
        <f>IF(VLOOKUP($B73,'S 3 H NET'!$B$6:$H$88,7,FALSE)="","",(VLOOKUP($B73,'S 3 H NET'!$B$6:$H$88,7,FALSE)))</f>
        <v/>
      </c>
      <c r="P73" s="106" t="str">
        <f>IF(O73="","",SUM(N73:O73))</f>
        <v/>
      </c>
      <c r="Q73" s="105" t="str">
        <f>IF(VLOOKUP($B73,'S 3 H BRUT'!$B$6:$J$88,8,FALSE)="","",(VLOOKUP($B73,'S 3 H BRUT'!$B$6:$J$88,8,FALSE)))</f>
        <v/>
      </c>
      <c r="R73" s="105" t="str">
        <f>IF(VLOOKUP($B73,'S 3 H NET'!$B$6:$I$88,8,FALSE)="","",(VLOOKUP($B73,'S 3 H NET'!$B$6:$I$88,8,FALSE)))</f>
        <v/>
      </c>
      <c r="S73" s="106" t="str">
        <f>IF(R73="","",SUM(Q73:R73))</f>
        <v/>
      </c>
      <c r="T73" s="105" t="str">
        <f>IF(VLOOKUP($B73,'S 3 H BRUT'!$B$6:$J$88,9,FALSE)="","",(VLOOKUP($B73,'S 3 H BRUT'!$B$6:$J$88,9,FALSE)))</f>
        <v/>
      </c>
      <c r="U73" s="105" t="str">
        <f>IF(VLOOKUP($B73,'S 3 H NET'!$B$6:$J$88,9,FALSE)="","",(VLOOKUP($B73,'S 3 H NET'!$B$6:$J$88,9,FALSE)))</f>
        <v/>
      </c>
      <c r="V73" s="106" t="str">
        <f>IF(U73="","",SUM(T73:U73))</f>
        <v/>
      </c>
      <c r="W73" s="105" t="str">
        <f>IF(VLOOKUP($B73,'S 3 H BRUT'!$B$6:$M$88,10,FALSE)="","",(VLOOKUP($B73,'S 3 H BRUT'!$B$6:$M$88,10,FALSE)))</f>
        <v/>
      </c>
      <c r="X73" s="105" t="str">
        <f>IF(VLOOKUP($B73,'S 3 H NET'!$B$6:$K$88,10,FALSE)="","",(VLOOKUP($B73,'S 3 H NET'!$B$6:$K$88,10,FALSE)))</f>
        <v/>
      </c>
      <c r="Y73" s="106" t="str">
        <f>IF(X73="","",SUM(W73:X73))</f>
        <v/>
      </c>
      <c r="Z73" s="105">
        <f>IF(VLOOKUP($B73,'S 3 H BRUT'!$B$6:$L$88,11,FALSE)="","",(VLOOKUP($B73,'S 3 H BRUT'!$B$6:$L$88,11,FALSE)))</f>
        <v>3</v>
      </c>
      <c r="AA73" s="105">
        <f>IF(VLOOKUP($B73,'S 3 H NET'!$B$6:$L$88,11,FALSE)="","",(VLOOKUP($B73,'S 3 H NET'!$B$6:$L$88,11,FALSE)))</f>
        <v>29</v>
      </c>
      <c r="AB73" s="106">
        <f>IF(AA73="","",SUM(Z73:AA73))</f>
        <v>32</v>
      </c>
      <c r="AC73" s="105" t="str">
        <f>IF(VLOOKUP($B73,'S 3 H BRUT'!$B$6:$M$88,12,FALSE)="","",(VLOOKUP($B73,'S 3 H BRUT'!$B$6:$M$88,12,FALSE)))</f>
        <v/>
      </c>
      <c r="AD73" s="105" t="str">
        <f>IF(VLOOKUP($B73,'S 3 H NET'!$B$6:$M$88,12,FALSE)="","",(VLOOKUP($B73,'S 3 H NET'!$B$6:$M$88,12,FALSE)))</f>
        <v/>
      </c>
      <c r="AE73" s="106" t="str">
        <f>IF(AD73="","",SUM(AC73:AD73))</f>
        <v/>
      </c>
      <c r="AF73" s="105" t="str">
        <f>IF(VLOOKUP($B73,'S 3 H BRUT'!$B$6:$N$88,13,FALSE)="","",(VLOOKUP($B73,'S 3 H BRUT'!$B$6:$N$88,13,FALSE)))</f>
        <v/>
      </c>
      <c r="AG73" s="105" t="str">
        <f>IF(VLOOKUP($B73,'S 3 H NET'!$B$6:$N$88,13,FALSE)="","",(VLOOKUP($B73,'S 3 H NET'!$B$6:$N$88,13,FALSE)))</f>
        <v/>
      </c>
      <c r="AH73" s="106" t="str">
        <f>IF(AG73="","",SUM(AF73:AG73))</f>
        <v/>
      </c>
      <c r="AI73" s="51">
        <f>SUM(G73,J73,M73,P73,S73,V73,Y73,AB73,AE73,AH73)</f>
        <v>71</v>
      </c>
      <c r="AJ73" s="17">
        <f>+COUNT(G73,J73,M73,P73,S73,V73,Y73,AB73,AE73,AH73)</f>
        <v>2</v>
      </c>
      <c r="AK73" s="17">
        <f>IF(AJ73&lt;6,0,+SMALL(($G73,$J73,$M73,$P73,$S73,$V73,$Y73,$AB73,$AE73,$AH73),1))</f>
        <v>0</v>
      </c>
      <c r="AL73" s="17">
        <f>IF(AJ73&lt;7,0,+SMALL(($G73,$J73,$M73,$P73,$S73,$V73,$Y73,$AB73,$AE73,$AH73),2))</f>
        <v>0</v>
      </c>
      <c r="AM73" s="17">
        <f>IF(AJ73&lt;8,0,+SMALL(($G73,$J73,$M73,$P73,$S73,$V73,$Y73,$AB73,$AE73,$AH73),3))</f>
        <v>0</v>
      </c>
      <c r="AN73" s="17">
        <f>IF(AJ73&lt;9,0,+SMALL(($G73,$J73,$M73,$P73,$S73,$V73,$Y73,$AB73,$AE73,$AH73),4))</f>
        <v>0</v>
      </c>
      <c r="AO73" s="17">
        <f>AI73-AK73-AL73-AM73-AN73</f>
        <v>71</v>
      </c>
      <c r="AP73" s="17">
        <f>RANK(AO73,$AO$6:$AO$88,0)</f>
        <v>67</v>
      </c>
      <c r="AR73" s="19"/>
      <c r="AS73" s="19"/>
      <c r="AT73" s="19"/>
      <c r="AU73" s="13"/>
    </row>
    <row r="74" spans="1:47" s="11" customFormat="1">
      <c r="A74" s="3"/>
      <c r="B74" s="89" t="s">
        <v>367</v>
      </c>
      <c r="C74" s="33"/>
      <c r="D74" s="158" t="s">
        <v>334</v>
      </c>
      <c r="E74" s="105" t="str">
        <f>IF(VLOOKUP($B74,'S 3 H BRUT'!$B$6:$E$88,4,FALSE)="","",(VLOOKUP($B74,'S 3 H BRUT'!$B$6:$E$88,4,FALSE)))</f>
        <v/>
      </c>
      <c r="F74" s="105" t="str">
        <f>IF(VLOOKUP($B74,'S 3 H NET'!$B$6:E$688,4,FALSE)="","",(VLOOKUP($B74,'S 3 H NET'!$B$6:$E$88,4,FALSE)))</f>
        <v/>
      </c>
      <c r="G74" s="106" t="str">
        <f>IF(F74="","",SUM(E74:F74))</f>
        <v/>
      </c>
      <c r="H74" s="105" t="str">
        <f>IF(VLOOKUP($B74,'S 3 H BRUT'!$B$6:$F$88,5,FALSE)="","",(VLOOKUP($B74,'S 3 H BRUT'!$B$6:$F$88,5,FALSE)))</f>
        <v/>
      </c>
      <c r="I74" s="105" t="str">
        <f>IF(VLOOKUP($B74,'S 3 H NET'!$B$6:$F$88,5,FALSE)="","",(VLOOKUP($B74,'S 3 H NET'!$B$6:$F$88,5,FALSE)))</f>
        <v/>
      </c>
      <c r="J74" s="106" t="str">
        <f>IF(I74="","",SUM(H74:I74))</f>
        <v/>
      </c>
      <c r="K74" s="105" t="str">
        <f>IF(VLOOKUP($B74,'S 3 H BRUT'!$B$6:$G$88,6,FALSE)="","",(VLOOKUP($B74,'S 3 H BRUT'!$B$6:$G$88,6,FALSE)))</f>
        <v/>
      </c>
      <c r="L74" s="105" t="str">
        <f>IF(VLOOKUP($B74,'S 3 H NET'!$B$6:$G$88,6,FALSE)="","",(VLOOKUP($B74,'S 3 H NET'!$B$6:$G$88,6,FALSE)))</f>
        <v/>
      </c>
      <c r="M74" s="106" t="str">
        <f>IF(L74="","",SUM(K74:L74))</f>
        <v/>
      </c>
      <c r="N74" s="105" t="str">
        <f>IF(VLOOKUP($B74,'S 3 H BRUT'!$B$6:$H$88,7,FALSE)="","",(VLOOKUP($B74,'S 3 H BRUT'!$B$6:$H$88,7,FALSE)))</f>
        <v/>
      </c>
      <c r="O74" s="105" t="str">
        <f>IF(VLOOKUP($B74,'S 3 H NET'!$B$6:$H$88,7,FALSE)="","",(VLOOKUP($B74,'S 3 H NET'!$B$6:$H$88,7,FALSE)))</f>
        <v/>
      </c>
      <c r="P74" s="106" t="str">
        <f>IF(O74="","",SUM(N74:O74))</f>
        <v/>
      </c>
      <c r="Q74" s="105" t="str">
        <f>IF(VLOOKUP($B74,'S 3 H BRUT'!$B$6:$J$88,8,FALSE)="","",(VLOOKUP($B74,'S 3 H BRUT'!$B$6:$J$88,8,FALSE)))</f>
        <v/>
      </c>
      <c r="R74" s="105" t="str">
        <f>IF(VLOOKUP($B74,'S 3 H NET'!$B$6:$I$88,8,FALSE)="","",(VLOOKUP($B74,'S 3 H NET'!$B$6:$I$88,8,FALSE)))</f>
        <v/>
      </c>
      <c r="S74" s="106" t="str">
        <f>IF(R74="","",SUM(Q74:R74))</f>
        <v/>
      </c>
      <c r="T74" s="105">
        <f>IF(VLOOKUP($B74,'S 3 H BRUT'!$B$6:$J$88,9,FALSE)="","",(VLOOKUP($B74,'S 3 H BRUT'!$B$6:$J$88,9,FALSE)))</f>
        <v>9</v>
      </c>
      <c r="U74" s="105">
        <f>IF(VLOOKUP($B74,'S 3 H NET'!$B$6:$J$88,9,FALSE)="","",(VLOOKUP($B74,'S 3 H NET'!$B$6:$J$88,9,FALSE)))</f>
        <v>31</v>
      </c>
      <c r="V74" s="106">
        <f>IF(U74="","",SUM(T74:U74))</f>
        <v>40</v>
      </c>
      <c r="W74" s="105" t="str">
        <f>IF(VLOOKUP($B74,'S 3 H BRUT'!$B$6:$M$88,10,FALSE)="","",(VLOOKUP($B74,'S 3 H BRUT'!$B$6:$M$88,10,FALSE)))</f>
        <v/>
      </c>
      <c r="X74" s="105" t="str">
        <f>IF(VLOOKUP($B74,'S 3 H NET'!$B$6:$K$88,10,FALSE)="","",(VLOOKUP($B74,'S 3 H NET'!$B$6:$K$88,10,FALSE)))</f>
        <v/>
      </c>
      <c r="Y74" s="106" t="str">
        <f>IF(X74="","",SUM(W74:X74))</f>
        <v/>
      </c>
      <c r="Z74" s="105">
        <f>IF(VLOOKUP($B74,'S 3 H BRUT'!$B$6:$L$88,11,FALSE)="","",(VLOOKUP($B74,'S 3 H BRUT'!$B$6:$L$88,11,FALSE)))</f>
        <v>5</v>
      </c>
      <c r="AA74" s="105">
        <f>IF(VLOOKUP($B74,'S 3 H NET'!$B$6:$L$88,11,FALSE)="","",(VLOOKUP($B74,'S 3 H NET'!$B$6:$L$88,11,FALSE)))</f>
        <v>21</v>
      </c>
      <c r="AB74" s="106">
        <f>IF(AA74="","",SUM(Z74:AA74))</f>
        <v>26</v>
      </c>
      <c r="AC74" s="105" t="str">
        <f>IF(VLOOKUP($B74,'S 3 H BRUT'!$B$6:$M$88,12,FALSE)="","",(VLOOKUP($B74,'S 3 H BRUT'!$B$6:$M$88,12,FALSE)))</f>
        <v/>
      </c>
      <c r="AD74" s="105" t="str">
        <f>IF(VLOOKUP($B74,'S 3 H NET'!$B$6:$M$88,12,FALSE)="","",(VLOOKUP($B74,'S 3 H NET'!$B$6:$M$88,12,FALSE)))</f>
        <v/>
      </c>
      <c r="AE74" s="106" t="str">
        <f>IF(AD74="","",SUM(AC74:AD74))</f>
        <v/>
      </c>
      <c r="AF74" s="105" t="str">
        <f>IF(VLOOKUP($B74,'S 3 H BRUT'!$B$6:$N$88,13,FALSE)="","",(VLOOKUP($B74,'S 3 H BRUT'!$B$6:$N$88,13,FALSE)))</f>
        <v/>
      </c>
      <c r="AG74" s="105" t="str">
        <f>IF(VLOOKUP($B74,'S 3 H NET'!$B$6:$N$88,13,FALSE)="","",(VLOOKUP($B74,'S 3 H NET'!$B$6:$N$88,13,FALSE)))</f>
        <v/>
      </c>
      <c r="AH74" s="106" t="str">
        <f>IF(AG74="","",SUM(AF74:AG74))</f>
        <v/>
      </c>
      <c r="AI74" s="51">
        <f>SUM(G74,J74,M74,P74,S74,V74,Y74,AB74,AE74,AH74)</f>
        <v>66</v>
      </c>
      <c r="AJ74" s="17">
        <f>+COUNT(G74,J74,M74,P74,S74,V74,Y74,AB74,AE74,AH74)</f>
        <v>2</v>
      </c>
      <c r="AK74" s="17">
        <f>IF(AJ74&lt;6,0,+SMALL(($G74,$J74,$M74,$P74,$S74,$V74,$Y74,$AB74,$AE74,$AH74),1))</f>
        <v>0</v>
      </c>
      <c r="AL74" s="17">
        <f>IF(AJ74&lt;7,0,+SMALL(($G74,$J74,$M74,$P74,$S74,$V74,$Y74,$AB74,$AE74,$AH74),2))</f>
        <v>0</v>
      </c>
      <c r="AM74" s="17">
        <f>IF(AJ74&lt;8,0,+SMALL(($G74,$J74,$M74,$P74,$S74,$V74,$Y74,$AB74,$AE74,$AH74),3))</f>
        <v>0</v>
      </c>
      <c r="AN74" s="17">
        <f>IF(AJ74&lt;9,0,+SMALL(($G74,$J74,$M74,$P74,$S74,$V74,$Y74,$AB74,$AE74,$AH74),4))</f>
        <v>0</v>
      </c>
      <c r="AO74" s="17">
        <f>AI74-AK74-AL74-AM74-AN74</f>
        <v>66</v>
      </c>
      <c r="AP74" s="17">
        <f>RANK(AO74,$AO$6:$AO$88,0)</f>
        <v>69</v>
      </c>
      <c r="AR74" s="19"/>
      <c r="AS74" s="19"/>
      <c r="AT74" s="19"/>
      <c r="AU74" s="13"/>
    </row>
    <row r="75" spans="1:47" s="11" customFormat="1">
      <c r="A75" s="3"/>
      <c r="B75" s="89" t="s">
        <v>309</v>
      </c>
      <c r="C75" s="33"/>
      <c r="D75" s="82" t="s">
        <v>125</v>
      </c>
      <c r="E75" s="105" t="str">
        <f>IF(VLOOKUP($B75,'S 3 H BRUT'!$B$6:$E$88,4,FALSE)="","",(VLOOKUP($B75,'S 3 H BRUT'!$B$6:$E$88,4,FALSE)))</f>
        <v/>
      </c>
      <c r="F75" s="105" t="str">
        <f>IF(VLOOKUP($B75,'S 3 H NET'!$B$6:E$688,4,FALSE)="","",(VLOOKUP($B75,'S 3 H NET'!$B$6:$E$88,4,FALSE)))</f>
        <v/>
      </c>
      <c r="G75" s="106" t="str">
        <f>IF(F75="","",SUM(E75:F75))</f>
        <v/>
      </c>
      <c r="H75" s="105">
        <f>IF(VLOOKUP($B75,'S 3 H BRUT'!$B$6:$F$88,5,FALSE)="","",(VLOOKUP($B75,'S 3 H BRUT'!$B$6:$F$88,5,FALSE)))</f>
        <v>5</v>
      </c>
      <c r="I75" s="105">
        <f>IF(VLOOKUP($B75,'S 3 H NET'!$B$6:$F$88,5,FALSE)="","",(VLOOKUP($B75,'S 3 H NET'!$B$6:$F$88,5,FALSE)))</f>
        <v>37</v>
      </c>
      <c r="J75" s="106">
        <f>IF(I75="","",SUM(H75:I75))</f>
        <v>42</v>
      </c>
      <c r="K75" s="105" t="str">
        <f>IF(VLOOKUP($B75,'S 3 H BRUT'!$B$6:$G$88,6,FALSE)="","",(VLOOKUP($B75,'S 3 H BRUT'!$B$6:$G$88,6,FALSE)))</f>
        <v/>
      </c>
      <c r="L75" s="105" t="str">
        <f>IF(VLOOKUP($B75,'S 3 H NET'!$B$6:$G$88,6,FALSE)="","",(VLOOKUP($B75,'S 3 H NET'!$B$6:$G$88,6,FALSE)))</f>
        <v/>
      </c>
      <c r="M75" s="106" t="str">
        <f>IF(L75="","",SUM(K75:L75))</f>
        <v/>
      </c>
      <c r="N75" s="105" t="str">
        <f>IF(VLOOKUP($B75,'S 3 H BRUT'!$B$6:$H$88,7,FALSE)="","",(VLOOKUP($B75,'S 3 H BRUT'!$B$6:$H$88,7,FALSE)))</f>
        <v/>
      </c>
      <c r="O75" s="105" t="str">
        <f>IF(VLOOKUP($B75,'S 3 H NET'!$B$6:$H$88,7,FALSE)="","",(VLOOKUP($B75,'S 3 H NET'!$B$6:$H$88,7,FALSE)))</f>
        <v/>
      </c>
      <c r="P75" s="106" t="str">
        <f>IF(O75="","",SUM(N75:O75))</f>
        <v/>
      </c>
      <c r="Q75" s="105" t="str">
        <f>IF(VLOOKUP($B75,'S 3 H BRUT'!$B$6:$J$88,8,FALSE)="","",(VLOOKUP($B75,'S 3 H BRUT'!$B$6:$J$88,8,FALSE)))</f>
        <v/>
      </c>
      <c r="R75" s="105" t="str">
        <f>IF(VLOOKUP($B75,'S 3 H NET'!$B$6:$I$88,8,FALSE)="","",(VLOOKUP($B75,'S 3 H NET'!$B$6:$I$88,8,FALSE)))</f>
        <v/>
      </c>
      <c r="S75" s="106" t="str">
        <f>IF(R75="","",SUM(Q75:R75))</f>
        <v/>
      </c>
      <c r="T75" s="105" t="str">
        <f>IF(VLOOKUP($B75,'S 3 H BRUT'!$B$6:$J$88,9,FALSE)="","",(VLOOKUP($B75,'S 3 H BRUT'!$B$6:$J$88,9,FALSE)))</f>
        <v/>
      </c>
      <c r="U75" s="105" t="str">
        <f>IF(VLOOKUP($B75,'S 3 H NET'!$B$6:$J$88,9,FALSE)="","",(VLOOKUP($B75,'S 3 H NET'!$B$6:$J$88,9,FALSE)))</f>
        <v/>
      </c>
      <c r="V75" s="106" t="str">
        <f>IF(U75="","",SUM(T75:U75))</f>
        <v/>
      </c>
      <c r="W75" s="105" t="str">
        <f>IF(VLOOKUP($B75,'S 3 H BRUT'!$B$6:$M$88,10,FALSE)="","",(VLOOKUP($B75,'S 3 H BRUT'!$B$6:$M$88,10,FALSE)))</f>
        <v/>
      </c>
      <c r="X75" s="105" t="str">
        <f>IF(VLOOKUP($B75,'S 3 H NET'!$B$6:$K$88,10,FALSE)="","",(VLOOKUP($B75,'S 3 H NET'!$B$6:$K$88,10,FALSE)))</f>
        <v/>
      </c>
      <c r="Y75" s="106" t="str">
        <f>IF(X75="","",SUM(W75:X75))</f>
        <v/>
      </c>
      <c r="Z75" s="105">
        <f>IF(VLOOKUP($B75,'S 3 H BRUT'!$B$6:$L$88,11,FALSE)="","",(VLOOKUP($B75,'S 3 H BRUT'!$B$6:$L$88,11,FALSE)))</f>
        <v>3</v>
      </c>
      <c r="AA75" s="105">
        <f>IF(VLOOKUP($B75,'S 3 H NET'!$B$6:$L$88,11,FALSE)="","",(VLOOKUP($B75,'S 3 H NET'!$B$6:$L$88,11,FALSE)))</f>
        <v>14</v>
      </c>
      <c r="AB75" s="106">
        <f>IF(AA75="","",SUM(Z75:AA75))</f>
        <v>17</v>
      </c>
      <c r="AC75" s="105" t="str">
        <f>IF(VLOOKUP($B75,'S 3 H BRUT'!$B$6:$M$88,12,FALSE)="","",(VLOOKUP($B75,'S 3 H BRUT'!$B$6:$M$88,12,FALSE)))</f>
        <v/>
      </c>
      <c r="AD75" s="105" t="str">
        <f>IF(VLOOKUP($B75,'S 3 H NET'!$B$6:$M$88,12,FALSE)="","",(VLOOKUP($B75,'S 3 H NET'!$B$6:$M$88,12,FALSE)))</f>
        <v/>
      </c>
      <c r="AE75" s="106" t="str">
        <f>IF(AD75="","",SUM(AC75:AD75))</f>
        <v/>
      </c>
      <c r="AF75" s="105" t="str">
        <f>IF(VLOOKUP($B75,'S 3 H BRUT'!$B$6:$N$88,13,FALSE)="","",(VLOOKUP($B75,'S 3 H BRUT'!$B$6:$N$88,13,FALSE)))</f>
        <v/>
      </c>
      <c r="AG75" s="105" t="str">
        <f>IF(VLOOKUP($B75,'S 3 H NET'!$B$6:$N$88,13,FALSE)="","",(VLOOKUP($B75,'S 3 H NET'!$B$6:$N$88,13,FALSE)))</f>
        <v/>
      </c>
      <c r="AH75" s="106" t="str">
        <f>IF(AG75="","",SUM(AF75:AG75))</f>
        <v/>
      </c>
      <c r="AI75" s="51">
        <f>SUM(G75,J75,M75,P75,S75,V75,Y75,AB75,AE75,AH75)</f>
        <v>59</v>
      </c>
      <c r="AJ75" s="17">
        <f>+COUNT(G75,J75,M75,P75,S75,V75,Y75,AB75,AE75,AH75)</f>
        <v>2</v>
      </c>
      <c r="AK75" s="17">
        <f>IF(AJ75&lt;6,0,+SMALL(($G75,$J75,$M75,$P75,$S75,$V75,$Y75,$AB75,$AE75,$AH75),1))</f>
        <v>0</v>
      </c>
      <c r="AL75" s="17">
        <f>IF(AJ75&lt;7,0,+SMALL(($G75,$J75,$M75,$P75,$S75,$V75,$Y75,$AB75,$AE75,$AH75),2))</f>
        <v>0</v>
      </c>
      <c r="AM75" s="17">
        <f>IF(AJ75&lt;8,0,+SMALL(($G75,$J75,$M75,$P75,$S75,$V75,$Y75,$AB75,$AE75,$AH75),3))</f>
        <v>0</v>
      </c>
      <c r="AN75" s="17">
        <f>IF(AJ75&lt;9,0,+SMALL(($G75,$J75,$M75,$P75,$S75,$V75,$Y75,$AB75,$AE75,$AH75),4))</f>
        <v>0</v>
      </c>
      <c r="AO75" s="17">
        <f>AI75-AK75-AL75-AM75-AN75</f>
        <v>59</v>
      </c>
      <c r="AP75" s="17">
        <f>RANK(AO75,$AO$6:$AO$88,0)</f>
        <v>70</v>
      </c>
      <c r="AR75" s="19"/>
      <c r="AS75" s="19"/>
      <c r="AT75" s="19"/>
      <c r="AU75" s="13"/>
    </row>
    <row r="76" spans="1:47" s="11" customFormat="1">
      <c r="A76" s="3"/>
      <c r="B76" s="89" t="s">
        <v>240</v>
      </c>
      <c r="C76" s="33"/>
      <c r="D76" s="62" t="s">
        <v>14</v>
      </c>
      <c r="E76" s="105">
        <f>IF(VLOOKUP($B76,'S 3 H BRUT'!$B$6:$E$88,4,FALSE)="","",(VLOOKUP($B76,'S 3 H BRUT'!$B$6:$E$88,4,FALSE)))</f>
        <v>14</v>
      </c>
      <c r="F76" s="105">
        <f>IF(VLOOKUP($B76,'S 3 H NET'!$B$6:E$688,4,FALSE)="","",(VLOOKUP($B76,'S 3 H NET'!$B$6:$E$88,4,FALSE)))</f>
        <v>28</v>
      </c>
      <c r="G76" s="106">
        <f>IF(F76="","",SUM(E76:F76))</f>
        <v>42</v>
      </c>
      <c r="H76" s="105" t="str">
        <f>IF(VLOOKUP($B76,'S 3 H BRUT'!$B$6:$F$88,5,FALSE)="","",(VLOOKUP($B76,'S 3 H BRUT'!$B$6:$F$88,5,FALSE)))</f>
        <v/>
      </c>
      <c r="I76" s="105" t="str">
        <f>IF(VLOOKUP($B76,'S 3 H NET'!$B$6:$F$88,5,FALSE)="","",(VLOOKUP($B76,'S 3 H NET'!$B$6:$F$88,5,FALSE)))</f>
        <v/>
      </c>
      <c r="J76" s="106" t="str">
        <f>IF(I76="","",SUM(H76:I76))</f>
        <v/>
      </c>
      <c r="K76" s="105" t="str">
        <f>IF(VLOOKUP($B76,'S 3 H BRUT'!$B$6:$G$88,6,FALSE)="","",(VLOOKUP($B76,'S 3 H BRUT'!$B$6:$G$88,6,FALSE)))</f>
        <v/>
      </c>
      <c r="L76" s="105" t="str">
        <f>IF(VLOOKUP($B76,'S 3 H NET'!$B$6:$G$88,6,FALSE)="","",(VLOOKUP($B76,'S 3 H NET'!$B$6:$G$88,6,FALSE)))</f>
        <v/>
      </c>
      <c r="M76" s="106" t="str">
        <f>IF(L76="","",SUM(K76:L76))</f>
        <v/>
      </c>
      <c r="N76" s="105" t="str">
        <f>IF(VLOOKUP($B76,'S 3 H BRUT'!$B$6:$H$88,7,FALSE)="","",(VLOOKUP($B76,'S 3 H BRUT'!$B$6:$H$88,7,FALSE)))</f>
        <v/>
      </c>
      <c r="O76" s="105" t="str">
        <f>IF(VLOOKUP($B76,'S 3 H NET'!$B$6:$H$88,7,FALSE)="","",(VLOOKUP($B76,'S 3 H NET'!$B$6:$H$88,7,FALSE)))</f>
        <v/>
      </c>
      <c r="P76" s="106" t="str">
        <f>IF(O76="","",SUM(N76:O76))</f>
        <v/>
      </c>
      <c r="Q76" s="105" t="str">
        <f>IF(VLOOKUP($B76,'S 3 H BRUT'!$B$6:$J$88,8,FALSE)="","",(VLOOKUP($B76,'S 3 H BRUT'!$B$6:$J$88,8,FALSE)))</f>
        <v/>
      </c>
      <c r="R76" s="105" t="str">
        <f>IF(VLOOKUP($B76,'S 3 H NET'!$B$6:$I$88,8,FALSE)="","",(VLOOKUP($B76,'S 3 H NET'!$B$6:$I$88,8,FALSE)))</f>
        <v/>
      </c>
      <c r="S76" s="106" t="str">
        <f>IF(R76="","",SUM(Q76:R76))</f>
        <v/>
      </c>
      <c r="T76" s="105" t="str">
        <f>IF(VLOOKUP($B76,'S 3 H BRUT'!$B$6:$J$88,9,FALSE)="","",(VLOOKUP($B76,'S 3 H BRUT'!$B$6:$J$88,9,FALSE)))</f>
        <v/>
      </c>
      <c r="U76" s="105" t="str">
        <f>IF(VLOOKUP($B76,'S 3 H NET'!$B$6:$J$88,9,FALSE)="","",(VLOOKUP($B76,'S 3 H NET'!$B$6:$J$88,9,FALSE)))</f>
        <v/>
      </c>
      <c r="V76" s="106" t="str">
        <f>IF(U76="","",SUM(T76:U76))</f>
        <v/>
      </c>
      <c r="W76" s="105" t="str">
        <f>IF(VLOOKUP($B76,'S 3 H BRUT'!$B$6:$M$88,10,FALSE)="","",(VLOOKUP($B76,'S 3 H BRUT'!$B$6:$M$88,10,FALSE)))</f>
        <v/>
      </c>
      <c r="X76" s="105" t="str">
        <f>IF(VLOOKUP($B76,'S 3 H NET'!$B$6:$K$88,10,FALSE)="","",(VLOOKUP($B76,'S 3 H NET'!$B$6:$K$88,10,FALSE)))</f>
        <v/>
      </c>
      <c r="Y76" s="106" t="str">
        <f>IF(X76="","",SUM(W76:X76))</f>
        <v/>
      </c>
      <c r="Z76" s="105" t="str">
        <f>IF(VLOOKUP($B76,'S 3 H BRUT'!$B$6:$L$88,11,FALSE)="","",(VLOOKUP($B76,'S 3 H BRUT'!$B$6:$L$88,11,FALSE)))</f>
        <v/>
      </c>
      <c r="AA76" s="105" t="str">
        <f>IF(VLOOKUP($B76,'S 3 H NET'!$B$6:$L$88,11,FALSE)="","",(VLOOKUP($B76,'S 3 H NET'!$B$6:$L$88,11,FALSE)))</f>
        <v/>
      </c>
      <c r="AB76" s="106" t="str">
        <f>IF(AA76="","",SUM(Z76:AA76))</f>
        <v/>
      </c>
      <c r="AC76" s="105" t="str">
        <f>IF(VLOOKUP($B76,'S 3 H BRUT'!$B$6:$M$88,12,FALSE)="","",(VLOOKUP($B76,'S 3 H BRUT'!$B$6:$M$88,12,FALSE)))</f>
        <v/>
      </c>
      <c r="AD76" s="105" t="str">
        <f>IF(VLOOKUP($B76,'S 3 H NET'!$B$6:$M$88,12,FALSE)="","",(VLOOKUP($B76,'S 3 H NET'!$B$6:$M$88,12,FALSE)))</f>
        <v/>
      </c>
      <c r="AE76" s="106" t="str">
        <f>IF(AD76="","",SUM(AC76:AD76))</f>
        <v/>
      </c>
      <c r="AF76" s="105" t="str">
        <f>IF(VLOOKUP($B76,'S 3 H BRUT'!$B$6:$N$88,13,FALSE)="","",(VLOOKUP($B76,'S 3 H BRUT'!$B$6:$N$88,13,FALSE)))</f>
        <v/>
      </c>
      <c r="AG76" s="105" t="str">
        <f>IF(VLOOKUP($B76,'S 3 H NET'!$B$6:$N$88,13,FALSE)="","",(VLOOKUP($B76,'S 3 H NET'!$B$6:$N$88,13,FALSE)))</f>
        <v/>
      </c>
      <c r="AH76" s="106" t="str">
        <f>IF(AG76="","",SUM(AF76:AG76))</f>
        <v/>
      </c>
      <c r="AI76" s="51">
        <f>SUM(G76,J76,M76,P76,S76,V76,Y76,AB76,AE76,AH76)</f>
        <v>42</v>
      </c>
      <c r="AJ76" s="17">
        <f>+COUNT(G76,J76,M76,P76,S76,V76,Y76,AB76,AE76,AH76)</f>
        <v>1</v>
      </c>
      <c r="AK76" s="17">
        <f>IF(AJ76&lt;6,0,+SMALL(($G76,$J76,$M76,$P76,$S76,$V76,$Y76,$AB76,$AE76,$AH76),1))</f>
        <v>0</v>
      </c>
      <c r="AL76" s="17">
        <f>IF(AJ76&lt;7,0,+SMALL(($G76,$J76,$M76,$P76,$S76,$V76,$Y76,$AB76,$AE76,$AH76),2))</f>
        <v>0</v>
      </c>
      <c r="AM76" s="17">
        <f>IF(AJ76&lt;8,0,+SMALL(($G76,$J76,$M76,$P76,$S76,$V76,$Y76,$AB76,$AE76,$AH76),3))</f>
        <v>0</v>
      </c>
      <c r="AN76" s="17">
        <f>IF(AJ76&lt;9,0,+SMALL(($G76,$J76,$M76,$P76,$S76,$V76,$Y76,$AB76,$AE76,$AH76),4))</f>
        <v>0</v>
      </c>
      <c r="AO76" s="17">
        <f>AI76-AK76-AL76-AM76-AN76</f>
        <v>42</v>
      </c>
      <c r="AP76" s="17">
        <f>RANK(AO76,$AO$6:$AO$88,0)</f>
        <v>71</v>
      </c>
      <c r="AR76" s="19"/>
      <c r="AS76" s="19"/>
      <c r="AT76" s="19"/>
      <c r="AU76" s="13"/>
    </row>
    <row r="77" spans="1:47" s="3" customFormat="1">
      <c r="B77" s="42" t="s">
        <v>214</v>
      </c>
      <c r="C77" s="33"/>
      <c r="D77" s="40" t="s">
        <v>18</v>
      </c>
      <c r="E77" s="105" t="str">
        <f>IF(VLOOKUP($B77,'S 3 H BRUT'!$B$6:$E$88,4,FALSE)="","",(VLOOKUP($B77,'S 3 H BRUT'!$B$6:$E$88,4,FALSE)))</f>
        <v/>
      </c>
      <c r="F77" s="105" t="str">
        <f>IF(VLOOKUP($B77,'S 3 H NET'!$B$6:E$688,4,FALSE)="","",(VLOOKUP($B77,'S 3 H NET'!$B$6:$E$88,4,FALSE)))</f>
        <v/>
      </c>
      <c r="G77" s="106" t="str">
        <f>IF(F77="","",SUM(E77:F77))</f>
        <v/>
      </c>
      <c r="H77" s="105" t="str">
        <f>IF(VLOOKUP($B77,'S 3 H BRUT'!$B$6:$F$88,5,FALSE)="","",(VLOOKUP($B77,'S 3 H BRUT'!$B$6:$F$88,5,FALSE)))</f>
        <v/>
      </c>
      <c r="I77" s="105" t="str">
        <f>IF(VLOOKUP($B77,'S 3 H NET'!$B$6:$F$88,5,FALSE)="","",(VLOOKUP($B77,'S 3 H NET'!$B$6:$F$88,5,FALSE)))</f>
        <v/>
      </c>
      <c r="J77" s="106" t="str">
        <f>IF(I77="","",SUM(H77:I77))</f>
        <v/>
      </c>
      <c r="K77" s="105" t="str">
        <f>IF(VLOOKUP($B77,'S 3 H BRUT'!$B$6:$G$88,6,FALSE)="","",(VLOOKUP($B77,'S 3 H BRUT'!$B$6:$G$88,6,FALSE)))</f>
        <v/>
      </c>
      <c r="L77" s="105" t="str">
        <f>IF(VLOOKUP($B77,'S 3 H NET'!$B$6:$G$88,6,FALSE)="","",(VLOOKUP($B77,'S 3 H NET'!$B$6:$G$88,6,FALSE)))</f>
        <v/>
      </c>
      <c r="M77" s="106" t="str">
        <f>IF(L77="","",SUM(K77:L77))</f>
        <v/>
      </c>
      <c r="N77" s="105" t="str">
        <f>IF(VLOOKUP($B77,'S 3 H BRUT'!$B$6:$H$88,7,FALSE)="","",(VLOOKUP($B77,'S 3 H BRUT'!$B$6:$H$88,7,FALSE)))</f>
        <v/>
      </c>
      <c r="O77" s="105" t="str">
        <f>IF(VLOOKUP($B77,'S 3 H NET'!$B$6:$H$88,7,FALSE)="","",(VLOOKUP($B77,'S 3 H NET'!$B$6:$H$88,7,FALSE)))</f>
        <v/>
      </c>
      <c r="P77" s="106" t="str">
        <f>IF(O77="","",SUM(N77:O77))</f>
        <v/>
      </c>
      <c r="Q77" s="105" t="str">
        <f>IF(VLOOKUP($B77,'S 3 H BRUT'!$B$6:$J$88,8,FALSE)="","",(VLOOKUP($B77,'S 3 H BRUT'!$B$6:$J$88,8,FALSE)))</f>
        <v/>
      </c>
      <c r="R77" s="105" t="str">
        <f>IF(VLOOKUP($B77,'S 3 H NET'!$B$6:$I$88,8,FALSE)="","",(VLOOKUP($B77,'S 3 H NET'!$B$6:$I$88,8,FALSE)))</f>
        <v/>
      </c>
      <c r="S77" s="106" t="str">
        <f>IF(R77="","",SUM(Q77:R77))</f>
        <v/>
      </c>
      <c r="T77" s="105">
        <f>IF(VLOOKUP($B77,'S 3 H BRUT'!$B$6:$J$88,9,FALSE)="","",(VLOOKUP($B77,'S 3 H BRUT'!$B$6:$J$88,9,FALSE)))</f>
        <v>14</v>
      </c>
      <c r="U77" s="105">
        <f>IF(VLOOKUP($B77,'S 3 H NET'!$B$6:$J$88,9,FALSE)="","",(VLOOKUP($B77,'S 3 H NET'!$B$6:$J$88,9,FALSE)))</f>
        <v>25</v>
      </c>
      <c r="V77" s="106">
        <f>IF(U77="","",SUM(T77:U77))</f>
        <v>39</v>
      </c>
      <c r="W77" s="105" t="str">
        <f>IF(VLOOKUP($B77,'S 3 H BRUT'!$B$6:$M$88,10,FALSE)="","",(VLOOKUP($B77,'S 3 H BRUT'!$B$6:$M$88,10,FALSE)))</f>
        <v/>
      </c>
      <c r="X77" s="105" t="str">
        <f>IF(VLOOKUP($B77,'S 3 H NET'!$B$6:$K$88,10,FALSE)="","",(VLOOKUP($B77,'S 3 H NET'!$B$6:$K$88,10,FALSE)))</f>
        <v/>
      </c>
      <c r="Y77" s="106" t="str">
        <f>IF(X77="","",SUM(W77:X77))</f>
        <v/>
      </c>
      <c r="Z77" s="105" t="str">
        <f>IF(VLOOKUP($B77,'S 3 H BRUT'!$B$6:$L$88,11,FALSE)="","",(VLOOKUP($B77,'S 3 H BRUT'!$B$6:$L$88,11,FALSE)))</f>
        <v/>
      </c>
      <c r="AA77" s="105" t="str">
        <f>IF(VLOOKUP($B77,'S 3 H NET'!$B$6:$L$88,11,FALSE)="","",(VLOOKUP($B77,'S 3 H NET'!$B$6:$L$88,11,FALSE)))</f>
        <v/>
      </c>
      <c r="AB77" s="106" t="str">
        <f>IF(AA77="","",SUM(Z77:AA77))</f>
        <v/>
      </c>
      <c r="AC77" s="105" t="str">
        <f>IF(VLOOKUP($B77,'S 3 H BRUT'!$B$6:$M$88,12,FALSE)="","",(VLOOKUP($B77,'S 3 H BRUT'!$B$6:$M$88,12,FALSE)))</f>
        <v/>
      </c>
      <c r="AD77" s="105" t="str">
        <f>IF(VLOOKUP($B77,'S 3 H NET'!$B$6:$M$88,12,FALSE)="","",(VLOOKUP($B77,'S 3 H NET'!$B$6:$M$88,12,FALSE)))</f>
        <v/>
      </c>
      <c r="AE77" s="106" t="str">
        <f>IF(AD77="","",SUM(AC77:AD77))</f>
        <v/>
      </c>
      <c r="AF77" s="105" t="str">
        <f>IF(VLOOKUP($B77,'S 3 H BRUT'!$B$6:$N$88,13,FALSE)="","",(VLOOKUP($B77,'S 3 H BRUT'!$B$6:$N$88,13,FALSE)))</f>
        <v/>
      </c>
      <c r="AG77" s="105" t="str">
        <f>IF(VLOOKUP($B77,'S 3 H NET'!$B$6:$N$88,13,FALSE)="","",(VLOOKUP($B77,'S 3 H NET'!$B$6:$N$88,13,FALSE)))</f>
        <v/>
      </c>
      <c r="AH77" s="106" t="str">
        <f>IF(AG77="","",SUM(AF77:AG77))</f>
        <v/>
      </c>
      <c r="AI77" s="51">
        <f>SUM(G77,J77,M77,P77,S77,V77,Y77,AB77,AE77,AH77)</f>
        <v>39</v>
      </c>
      <c r="AJ77" s="17">
        <f>+COUNT(G77,J77,M77,P77,S77,V77,Y77,AB77,AE77,AH77)</f>
        <v>1</v>
      </c>
      <c r="AK77" s="17">
        <f>IF(AJ77&lt;6,0,+SMALL(($G77,$J77,$M77,$P77,$S77,$V77,$Y77,$AB77,$AE77,$AH77),1))</f>
        <v>0</v>
      </c>
      <c r="AL77" s="17">
        <f>IF(AJ77&lt;7,0,+SMALL(($G77,$J77,$M77,$P77,$S77,$V77,$Y77,$AB77,$AE77,$AH77),2))</f>
        <v>0</v>
      </c>
      <c r="AM77" s="17">
        <f>IF(AJ77&lt;8,0,+SMALL(($G77,$J77,$M77,$P77,$S77,$V77,$Y77,$AB77,$AE77,$AH77),3))</f>
        <v>0</v>
      </c>
      <c r="AN77" s="17">
        <f>IF(AJ77&lt;9,0,+SMALL(($G77,$J77,$M77,$P77,$S77,$V77,$Y77,$AB77,$AE77,$AH77),4))</f>
        <v>0</v>
      </c>
      <c r="AO77" s="17">
        <f>AI77-AK77-AL77-AM77-AN77</f>
        <v>39</v>
      </c>
      <c r="AP77" s="17">
        <f>RANK(AO77,$AO$6:$AO$88,0)</f>
        <v>72</v>
      </c>
    </row>
    <row r="78" spans="1:47" s="11" customFormat="1">
      <c r="A78" s="3"/>
      <c r="B78" s="89" t="s">
        <v>128</v>
      </c>
      <c r="C78" s="33"/>
      <c r="D78" s="62" t="s">
        <v>14</v>
      </c>
      <c r="E78" s="105" t="str">
        <f>IF(VLOOKUP($B78,'S 3 H BRUT'!$B$6:$E$88,4,FALSE)="","",(VLOOKUP($B78,'S 3 H BRUT'!$B$6:$E$88,4,FALSE)))</f>
        <v/>
      </c>
      <c r="F78" s="105" t="str">
        <f>IF(VLOOKUP($B78,'S 3 H NET'!$B$6:E$688,4,FALSE)="","",(VLOOKUP($B78,'S 3 H NET'!$B$6:$E$88,4,FALSE)))</f>
        <v/>
      </c>
      <c r="G78" s="106" t="str">
        <f>IF(F78="","",SUM(E78:F78))</f>
        <v/>
      </c>
      <c r="H78" s="105" t="str">
        <f>IF(VLOOKUP($B78,'S 3 H BRUT'!$B$6:$F$88,5,FALSE)="","",(VLOOKUP($B78,'S 3 H BRUT'!$B$6:$F$88,5,FALSE)))</f>
        <v/>
      </c>
      <c r="I78" s="105" t="str">
        <f>IF(VLOOKUP($B78,'S 3 H NET'!$B$6:$F$88,5,FALSE)="","",(VLOOKUP($B78,'S 3 H NET'!$B$6:$F$88,5,FALSE)))</f>
        <v/>
      </c>
      <c r="J78" s="106" t="str">
        <f>IF(I78="","",SUM(H78:I78))</f>
        <v/>
      </c>
      <c r="K78" s="105" t="str">
        <f>IF(VLOOKUP($B78,'S 3 H BRUT'!$B$6:$G$88,6,FALSE)="","",(VLOOKUP($B78,'S 3 H BRUT'!$B$6:$G$88,6,FALSE)))</f>
        <v/>
      </c>
      <c r="L78" s="105" t="str">
        <f>IF(VLOOKUP($B78,'S 3 H NET'!$B$6:$G$88,6,FALSE)="","",(VLOOKUP($B78,'S 3 H NET'!$B$6:$G$88,6,FALSE)))</f>
        <v/>
      </c>
      <c r="M78" s="106" t="str">
        <f>IF(L78="","",SUM(K78:L78))</f>
        <v/>
      </c>
      <c r="N78" s="105" t="str">
        <f>IF(VLOOKUP($B78,'S 3 H BRUT'!$B$6:$H$88,7,FALSE)="","",(VLOOKUP($B78,'S 3 H BRUT'!$B$6:$H$88,7,FALSE)))</f>
        <v/>
      </c>
      <c r="O78" s="105" t="str">
        <f>IF(VLOOKUP($B78,'S 3 H NET'!$B$6:$H$88,7,FALSE)="","",(VLOOKUP($B78,'S 3 H NET'!$B$6:$H$88,7,FALSE)))</f>
        <v/>
      </c>
      <c r="P78" s="106" t="str">
        <f>IF(O78="","",SUM(N78:O78))</f>
        <v/>
      </c>
      <c r="Q78" s="105">
        <f>IF(VLOOKUP($B78,'S 3 H BRUT'!$B$6:$J$88,8,FALSE)="","",(VLOOKUP($B78,'S 3 H BRUT'!$B$6:$J$88,8,FALSE)))</f>
        <v>8</v>
      </c>
      <c r="R78" s="105">
        <f>IF(VLOOKUP($B78,'S 3 H NET'!$B$6:$I$88,8,FALSE)="","",(VLOOKUP($B78,'S 3 H NET'!$B$6:$I$88,8,FALSE)))</f>
        <v>30</v>
      </c>
      <c r="S78" s="106">
        <f>IF(R78="","",SUM(Q78:R78))</f>
        <v>38</v>
      </c>
      <c r="T78" s="105" t="str">
        <f>IF(VLOOKUP($B78,'S 3 H BRUT'!$B$6:$J$88,9,FALSE)="","",(VLOOKUP($B78,'S 3 H BRUT'!$B$6:$J$88,9,FALSE)))</f>
        <v/>
      </c>
      <c r="U78" s="105" t="str">
        <f>IF(VLOOKUP($B78,'S 3 H NET'!$B$6:$J$88,9,FALSE)="","",(VLOOKUP($B78,'S 3 H NET'!$B$6:$J$88,9,FALSE)))</f>
        <v/>
      </c>
      <c r="V78" s="106" t="str">
        <f>IF(U78="","",SUM(T78:U78))</f>
        <v/>
      </c>
      <c r="W78" s="105" t="str">
        <f>IF(VLOOKUP($B78,'S 3 H BRUT'!$B$6:$M$88,10,FALSE)="","",(VLOOKUP($B78,'S 3 H BRUT'!$B$6:$M$88,10,FALSE)))</f>
        <v/>
      </c>
      <c r="X78" s="105" t="str">
        <f>IF(VLOOKUP($B78,'S 3 H NET'!$B$6:$K$88,10,FALSE)="","",(VLOOKUP($B78,'S 3 H NET'!$B$6:$K$88,10,FALSE)))</f>
        <v/>
      </c>
      <c r="Y78" s="106" t="str">
        <f>IF(X78="","",SUM(W78:X78))</f>
        <v/>
      </c>
      <c r="Z78" s="105" t="str">
        <f>IF(VLOOKUP($B78,'S 3 H BRUT'!$B$6:$L$88,11,FALSE)="","",(VLOOKUP($B78,'S 3 H BRUT'!$B$6:$L$88,11,FALSE)))</f>
        <v/>
      </c>
      <c r="AA78" s="105" t="str">
        <f>IF(VLOOKUP($B78,'S 3 H NET'!$B$6:$L$88,11,FALSE)="","",(VLOOKUP($B78,'S 3 H NET'!$B$6:$L$88,11,FALSE)))</f>
        <v/>
      </c>
      <c r="AB78" s="106" t="str">
        <f>IF(AA78="","",SUM(Z78:AA78))</f>
        <v/>
      </c>
      <c r="AC78" s="105" t="str">
        <f>IF(VLOOKUP($B78,'S 3 H BRUT'!$B$6:$M$88,12,FALSE)="","",(VLOOKUP($B78,'S 3 H BRUT'!$B$6:$M$88,12,FALSE)))</f>
        <v/>
      </c>
      <c r="AD78" s="105" t="str">
        <f>IF(VLOOKUP($B78,'S 3 H NET'!$B$6:$M$88,12,FALSE)="","",(VLOOKUP($B78,'S 3 H NET'!$B$6:$M$88,12,FALSE)))</f>
        <v/>
      </c>
      <c r="AE78" s="106" t="str">
        <f>IF(AD78="","",SUM(AC78:AD78))</f>
        <v/>
      </c>
      <c r="AF78" s="105" t="str">
        <f>IF(VLOOKUP($B78,'S 3 H BRUT'!$B$6:$N$88,13,FALSE)="","",(VLOOKUP($B78,'S 3 H BRUT'!$B$6:$N$88,13,FALSE)))</f>
        <v/>
      </c>
      <c r="AG78" s="105" t="str">
        <f>IF(VLOOKUP($B78,'S 3 H NET'!$B$6:$N$88,13,FALSE)="","",(VLOOKUP($B78,'S 3 H NET'!$B$6:$N$88,13,FALSE)))</f>
        <v/>
      </c>
      <c r="AH78" s="106" t="str">
        <f>IF(AG78="","",SUM(AF78:AG78))</f>
        <v/>
      </c>
      <c r="AI78" s="51">
        <f>SUM(G78,J78,M78,P78,S78,V78,Y78,AB78,AE78,AH78)</f>
        <v>38</v>
      </c>
      <c r="AJ78" s="17">
        <f>+COUNT(G78,J78,M78,P78,S78,V78,Y78,AB78,AE78,AH78)</f>
        <v>1</v>
      </c>
      <c r="AK78" s="17">
        <f>IF(AJ78&lt;6,0,+SMALL(($G78,$J78,$M78,$P78,$S78,$V78,$Y78,$AB78,$AE78,$AH78),1))</f>
        <v>0</v>
      </c>
      <c r="AL78" s="17">
        <f>IF(AJ78&lt;7,0,+SMALL(($G78,$J78,$M78,$P78,$S78,$V78,$Y78,$AB78,$AE78,$AH78),2))</f>
        <v>0</v>
      </c>
      <c r="AM78" s="17">
        <f>IF(AJ78&lt;8,0,+SMALL(($G78,$J78,$M78,$P78,$S78,$V78,$Y78,$AB78,$AE78,$AH78),3))</f>
        <v>0</v>
      </c>
      <c r="AN78" s="17">
        <f>IF(AJ78&lt;9,0,+SMALL(($G78,$J78,$M78,$P78,$S78,$V78,$Y78,$AB78,$AE78,$AH78),4))</f>
        <v>0</v>
      </c>
      <c r="AO78" s="17">
        <f>AI78-AK78-AL78-AM78-AN78</f>
        <v>38</v>
      </c>
      <c r="AP78" s="17">
        <f>RANK(AO78,$AO$6:$AO$88,0)</f>
        <v>73</v>
      </c>
      <c r="AR78" s="19"/>
      <c r="AS78" s="19"/>
      <c r="AT78" s="19"/>
      <c r="AU78" s="13"/>
    </row>
    <row r="79" spans="1:47" s="11" customFormat="1">
      <c r="A79" s="3"/>
      <c r="B79" s="89" t="s">
        <v>407</v>
      </c>
      <c r="C79" s="33"/>
      <c r="D79" s="62" t="s">
        <v>14</v>
      </c>
      <c r="E79" s="105">
        <f>IF(VLOOKUP($B79,'S 3 H BRUT'!$B$6:$E$88,4,FALSE)="","",(VLOOKUP($B79,'S 3 H BRUT'!$B$6:$E$88,4,FALSE)))</f>
        <v>11</v>
      </c>
      <c r="F79" s="105">
        <f>IF(VLOOKUP($B79,'S 3 H NET'!$B$6:E$688,4,FALSE)="","",(VLOOKUP($B79,'S 3 H NET'!$B$6:$E$88,4,FALSE)))</f>
        <v>25</v>
      </c>
      <c r="G79" s="106">
        <f>IF(F79="","",SUM(E79:F79))</f>
        <v>36</v>
      </c>
      <c r="H79" s="105" t="str">
        <f>IF(VLOOKUP($B79,'S 3 H BRUT'!$B$6:$F$88,5,FALSE)="","",(VLOOKUP($B79,'S 3 H BRUT'!$B$6:$F$88,5,FALSE)))</f>
        <v/>
      </c>
      <c r="I79" s="105" t="str">
        <f>IF(VLOOKUP($B79,'S 3 H NET'!$B$6:$F$88,5,FALSE)="","",(VLOOKUP($B79,'S 3 H NET'!$B$6:$F$88,5,FALSE)))</f>
        <v/>
      </c>
      <c r="J79" s="106" t="str">
        <f>IF(I79="","",SUM(H79:I79))</f>
        <v/>
      </c>
      <c r="K79" s="105" t="str">
        <f>IF(VLOOKUP($B79,'S 3 H BRUT'!$B$6:$G$88,6,FALSE)="","",(VLOOKUP($B79,'S 3 H BRUT'!$B$6:$G$88,6,FALSE)))</f>
        <v/>
      </c>
      <c r="L79" s="105" t="str">
        <f>IF(VLOOKUP($B79,'S 3 H NET'!$B$6:$G$88,6,FALSE)="","",(VLOOKUP($B79,'S 3 H NET'!$B$6:$G$88,6,FALSE)))</f>
        <v/>
      </c>
      <c r="M79" s="106" t="str">
        <f>IF(L79="","",SUM(K79:L79))</f>
        <v/>
      </c>
      <c r="N79" s="105" t="str">
        <f>IF(VLOOKUP($B79,'S 3 H BRUT'!$B$6:$H$88,7,FALSE)="","",(VLOOKUP($B79,'S 3 H BRUT'!$B$6:$H$88,7,FALSE)))</f>
        <v/>
      </c>
      <c r="O79" s="105" t="str">
        <f>IF(VLOOKUP($B79,'S 3 H NET'!$B$6:$H$88,7,FALSE)="","",(VLOOKUP($B79,'S 3 H NET'!$B$6:$H$88,7,FALSE)))</f>
        <v/>
      </c>
      <c r="P79" s="106" t="str">
        <f>IF(O79="","",SUM(N79:O79))</f>
        <v/>
      </c>
      <c r="Q79" s="105" t="str">
        <f>IF(VLOOKUP($B79,'S 3 H BRUT'!$B$6:$J$88,8,FALSE)="","",(VLOOKUP($B79,'S 3 H BRUT'!$B$6:$J$88,8,FALSE)))</f>
        <v/>
      </c>
      <c r="R79" s="105" t="str">
        <f>IF(VLOOKUP($B79,'S 3 H NET'!$B$6:$I$88,8,FALSE)="","",(VLOOKUP($B79,'S 3 H NET'!$B$6:$I$88,8,FALSE)))</f>
        <v/>
      </c>
      <c r="S79" s="106" t="str">
        <f>IF(R79="","",SUM(Q79:R79))</f>
        <v/>
      </c>
      <c r="T79" s="105" t="str">
        <f>IF(VLOOKUP($B79,'S 3 H BRUT'!$B$6:$J$88,9,FALSE)="","",(VLOOKUP($B79,'S 3 H BRUT'!$B$6:$J$88,9,FALSE)))</f>
        <v/>
      </c>
      <c r="U79" s="105" t="str">
        <f>IF(VLOOKUP($B79,'S 3 H NET'!$B$6:$J$88,9,FALSE)="","",(VLOOKUP($B79,'S 3 H NET'!$B$6:$J$88,9,FALSE)))</f>
        <v/>
      </c>
      <c r="V79" s="106" t="str">
        <f>IF(U79="","",SUM(T79:U79))</f>
        <v/>
      </c>
      <c r="W79" s="105" t="str">
        <f>IF(VLOOKUP($B79,'S 3 H BRUT'!$B$6:$M$88,10,FALSE)="","",(VLOOKUP($B79,'S 3 H BRUT'!$B$6:$M$88,10,FALSE)))</f>
        <v/>
      </c>
      <c r="X79" s="105" t="str">
        <f>IF(VLOOKUP($B79,'S 3 H NET'!$B$6:$K$88,10,FALSE)="","",(VLOOKUP($B79,'S 3 H NET'!$B$6:$K$88,10,FALSE)))</f>
        <v/>
      </c>
      <c r="Y79" s="106" t="str">
        <f>IF(X79="","",SUM(W79:X79))</f>
        <v/>
      </c>
      <c r="Z79" s="105" t="str">
        <f>IF(VLOOKUP($B79,'S 3 H BRUT'!$B$6:$L$88,11,FALSE)="","",(VLOOKUP($B79,'S 3 H BRUT'!$B$6:$L$88,11,FALSE)))</f>
        <v/>
      </c>
      <c r="AA79" s="105" t="str">
        <f>IF(VLOOKUP($B79,'S 3 H NET'!$B$6:$L$88,11,FALSE)="","",(VLOOKUP($B79,'S 3 H NET'!$B$6:$L$88,11,FALSE)))</f>
        <v/>
      </c>
      <c r="AB79" s="106" t="str">
        <f>IF(AA79="","",SUM(Z79:AA79))</f>
        <v/>
      </c>
      <c r="AC79" s="105" t="str">
        <f>IF(VLOOKUP($B79,'S 3 H BRUT'!$B$6:$M$88,12,FALSE)="","",(VLOOKUP($B79,'S 3 H BRUT'!$B$6:$M$88,12,FALSE)))</f>
        <v/>
      </c>
      <c r="AD79" s="105" t="str">
        <f>IF(VLOOKUP($B79,'S 3 H NET'!$B$6:$M$88,12,FALSE)="","",(VLOOKUP($B79,'S 3 H NET'!$B$6:$M$88,12,FALSE)))</f>
        <v/>
      </c>
      <c r="AE79" s="106" t="str">
        <f>IF(AD79="","",SUM(AC79:AD79))</f>
        <v/>
      </c>
      <c r="AF79" s="105" t="str">
        <f>IF(VLOOKUP($B79,'S 3 H BRUT'!$B$6:$N$88,13,FALSE)="","",(VLOOKUP($B79,'S 3 H BRUT'!$B$6:$N$88,13,FALSE)))</f>
        <v/>
      </c>
      <c r="AG79" s="105" t="str">
        <f>IF(VLOOKUP($B79,'S 3 H NET'!$B$6:$N$88,13,FALSE)="","",(VLOOKUP($B79,'S 3 H NET'!$B$6:$N$88,13,FALSE)))</f>
        <v/>
      </c>
      <c r="AH79" s="106" t="str">
        <f>IF(AG79="","",SUM(AF79:AG79))</f>
        <v/>
      </c>
      <c r="AI79" s="51">
        <f>SUM(G79,J79,M79,P79,S79,V79,Y79,AB79,AE79,AH79)</f>
        <v>36</v>
      </c>
      <c r="AJ79" s="17">
        <f>+COUNT(G79,J79,M79,P79,S79,V79,Y79,AB79,AE79,AH79)</f>
        <v>1</v>
      </c>
      <c r="AK79" s="17">
        <f>IF(AJ79&lt;6,0,+SMALL(($G79,$J79,$M79,$P79,$S79,$V79,$Y79,$AB79,$AE79,$AH79),1))</f>
        <v>0</v>
      </c>
      <c r="AL79" s="17">
        <f>IF(AJ79&lt;7,0,+SMALL(($G79,$J79,$M79,$P79,$S79,$V79,$Y79,$AB79,$AE79,$AH79),2))</f>
        <v>0</v>
      </c>
      <c r="AM79" s="17">
        <f>IF(AJ79&lt;8,0,+SMALL(($G79,$J79,$M79,$P79,$S79,$V79,$Y79,$AB79,$AE79,$AH79),3))</f>
        <v>0</v>
      </c>
      <c r="AN79" s="17">
        <f>IF(AJ79&lt;9,0,+SMALL(($G79,$J79,$M79,$P79,$S79,$V79,$Y79,$AB79,$AE79,$AH79),4))</f>
        <v>0</v>
      </c>
      <c r="AO79" s="17">
        <f>AI79-AK79-AL79-AM79-AN79</f>
        <v>36</v>
      </c>
      <c r="AP79" s="17">
        <f>RANK(AO79,$AO$6:$AO$88,0)</f>
        <v>74</v>
      </c>
      <c r="AR79" s="19"/>
      <c r="AS79" s="19"/>
      <c r="AT79" s="19"/>
      <c r="AU79" s="13"/>
    </row>
    <row r="80" spans="1:47" s="11" customFormat="1">
      <c r="A80" s="3"/>
      <c r="B80" s="42" t="s">
        <v>215</v>
      </c>
      <c r="C80" s="33"/>
      <c r="D80" s="40" t="s">
        <v>18</v>
      </c>
      <c r="E80" s="105" t="str">
        <f>IF(VLOOKUP($B80,'S 3 H BRUT'!$B$6:$E$88,4,FALSE)="","",(VLOOKUP($B80,'S 3 H BRUT'!$B$6:$E$88,4,FALSE)))</f>
        <v/>
      </c>
      <c r="F80" s="105" t="str">
        <f>IF(VLOOKUP($B80,'S 3 H NET'!$B$6:E$688,4,FALSE)="","",(VLOOKUP($B80,'S 3 H NET'!$B$6:$E$88,4,FALSE)))</f>
        <v/>
      </c>
      <c r="G80" s="106" t="str">
        <f>IF(F80="","",SUM(E80:F80))</f>
        <v/>
      </c>
      <c r="H80" s="105" t="str">
        <f>IF(VLOOKUP($B80,'S 3 H BRUT'!$B$6:$F$88,5,FALSE)="","",(VLOOKUP($B80,'S 3 H BRUT'!$B$6:$F$88,5,FALSE)))</f>
        <v/>
      </c>
      <c r="I80" s="105" t="str">
        <f>IF(VLOOKUP($B80,'S 3 H NET'!$B$6:$F$88,5,FALSE)="","",(VLOOKUP($B80,'S 3 H NET'!$B$6:$F$88,5,FALSE)))</f>
        <v/>
      </c>
      <c r="J80" s="106" t="str">
        <f>IF(I80="","",SUM(H80:I80))</f>
        <v/>
      </c>
      <c r="K80" s="105" t="str">
        <f>IF(VLOOKUP($B80,'S 3 H BRUT'!$B$6:$G$88,6,FALSE)="","",(VLOOKUP($B80,'S 3 H BRUT'!$B$6:$G$88,6,FALSE)))</f>
        <v/>
      </c>
      <c r="L80" s="105" t="str">
        <f>IF(VLOOKUP($B80,'S 3 H NET'!$B$6:$G$88,6,FALSE)="","",(VLOOKUP($B80,'S 3 H NET'!$B$6:$G$88,6,FALSE)))</f>
        <v/>
      </c>
      <c r="M80" s="106" t="str">
        <f>IF(L80="","",SUM(K80:L80))</f>
        <v/>
      </c>
      <c r="N80" s="105" t="str">
        <f>IF(VLOOKUP($B80,'S 3 H BRUT'!$B$6:$H$88,7,FALSE)="","",(VLOOKUP($B80,'S 3 H BRUT'!$B$6:$H$88,7,FALSE)))</f>
        <v/>
      </c>
      <c r="O80" s="105" t="str">
        <f>IF(VLOOKUP($B80,'S 3 H NET'!$B$6:$H$88,7,FALSE)="","",(VLOOKUP($B80,'S 3 H NET'!$B$6:$H$88,7,FALSE)))</f>
        <v/>
      </c>
      <c r="P80" s="106" t="str">
        <f>IF(O80="","",SUM(N80:O80))</f>
        <v/>
      </c>
      <c r="Q80" s="105" t="str">
        <f>IF(VLOOKUP($B80,'S 3 H BRUT'!$B$6:$J$88,8,FALSE)="","",(VLOOKUP($B80,'S 3 H BRUT'!$B$6:$J$88,8,FALSE)))</f>
        <v/>
      </c>
      <c r="R80" s="105" t="str">
        <f>IF(VLOOKUP($B80,'S 3 H NET'!$B$6:$I$88,8,FALSE)="","",(VLOOKUP($B80,'S 3 H NET'!$B$6:$I$88,8,FALSE)))</f>
        <v/>
      </c>
      <c r="S80" s="106" t="str">
        <f>IF(R80="","",SUM(Q80:R80))</f>
        <v/>
      </c>
      <c r="T80" s="105">
        <f>IF(VLOOKUP($B80,'S 3 H BRUT'!$B$6:$J$88,9,FALSE)="","",(VLOOKUP($B80,'S 3 H BRUT'!$B$6:$J$88,9,FALSE)))</f>
        <v>12</v>
      </c>
      <c r="U80" s="105">
        <f>IF(VLOOKUP($B80,'S 3 H NET'!$B$6:$J$88,9,FALSE)="","",(VLOOKUP($B80,'S 3 H NET'!$B$6:$J$88,9,FALSE)))</f>
        <v>23</v>
      </c>
      <c r="V80" s="106">
        <f>IF(U80="","",SUM(T80:U80))</f>
        <v>35</v>
      </c>
      <c r="W80" s="105" t="str">
        <f>IF(VLOOKUP($B80,'S 3 H BRUT'!$B$6:$M$88,10,FALSE)="","",(VLOOKUP($B80,'S 3 H BRUT'!$B$6:$M$88,10,FALSE)))</f>
        <v/>
      </c>
      <c r="X80" s="105" t="str">
        <f>IF(VLOOKUP($B80,'S 3 H NET'!$B$6:$K$88,10,FALSE)="","",(VLOOKUP($B80,'S 3 H NET'!$B$6:$K$88,10,FALSE)))</f>
        <v/>
      </c>
      <c r="Y80" s="106" t="str">
        <f>IF(X80="","",SUM(W80:X80))</f>
        <v/>
      </c>
      <c r="Z80" s="105" t="str">
        <f>IF(VLOOKUP($B80,'S 3 H BRUT'!$B$6:$L$88,11,FALSE)="","",(VLOOKUP($B80,'S 3 H BRUT'!$B$6:$L$88,11,FALSE)))</f>
        <v/>
      </c>
      <c r="AA80" s="105" t="str">
        <f>IF(VLOOKUP($B80,'S 3 H NET'!$B$6:$L$88,11,FALSE)="","",(VLOOKUP($B80,'S 3 H NET'!$B$6:$L$88,11,FALSE)))</f>
        <v/>
      </c>
      <c r="AB80" s="106" t="str">
        <f>IF(AA80="","",SUM(Z80:AA80))</f>
        <v/>
      </c>
      <c r="AC80" s="105" t="str">
        <f>IF(VLOOKUP($B80,'S 3 H BRUT'!$B$6:$M$88,12,FALSE)="","",(VLOOKUP($B80,'S 3 H BRUT'!$B$6:$M$88,12,FALSE)))</f>
        <v/>
      </c>
      <c r="AD80" s="105" t="str">
        <f>IF(VLOOKUP($B80,'S 3 H NET'!$B$6:$M$88,12,FALSE)="","",(VLOOKUP($B80,'S 3 H NET'!$B$6:$M$88,12,FALSE)))</f>
        <v/>
      </c>
      <c r="AE80" s="106" t="str">
        <f>IF(AD80="","",SUM(AC80:AD80))</f>
        <v/>
      </c>
      <c r="AF80" s="105" t="str">
        <f>IF(VLOOKUP($B80,'S 3 H BRUT'!$B$6:$N$88,13,FALSE)="","",(VLOOKUP($B80,'S 3 H BRUT'!$B$6:$N$88,13,FALSE)))</f>
        <v/>
      </c>
      <c r="AG80" s="105" t="str">
        <f>IF(VLOOKUP($B80,'S 3 H NET'!$B$6:$N$88,13,FALSE)="","",(VLOOKUP($B80,'S 3 H NET'!$B$6:$N$88,13,FALSE)))</f>
        <v/>
      </c>
      <c r="AH80" s="106" t="str">
        <f>IF(AG80="","",SUM(AF80:AG80))</f>
        <v/>
      </c>
      <c r="AI80" s="51">
        <f>SUM(G80,J80,M80,P80,S80,V80,Y80,AB80,AE80,AH80)</f>
        <v>35</v>
      </c>
      <c r="AJ80" s="17">
        <f>+COUNT(G80,J80,M80,P80,S80,V80,Y80,AB80,AE80,AH80)</f>
        <v>1</v>
      </c>
      <c r="AK80" s="17">
        <f>IF(AJ80&lt;6,0,+SMALL(($G80,$J80,$M80,$P80,$S80,$V80,$Y80,$AB80,$AE80,$AH80),1))</f>
        <v>0</v>
      </c>
      <c r="AL80" s="17">
        <f>IF(AJ80&lt;7,0,+SMALL(($G80,$J80,$M80,$P80,$S80,$V80,$Y80,$AB80,$AE80,$AH80),2))</f>
        <v>0</v>
      </c>
      <c r="AM80" s="17">
        <f>IF(AJ80&lt;8,0,+SMALL(($G80,$J80,$M80,$P80,$S80,$V80,$Y80,$AB80,$AE80,$AH80),3))</f>
        <v>0</v>
      </c>
      <c r="AN80" s="17">
        <f>IF(AJ80&lt;9,0,+SMALL(($G80,$J80,$M80,$P80,$S80,$V80,$Y80,$AB80,$AE80,$AH80),4))</f>
        <v>0</v>
      </c>
      <c r="AO80" s="17">
        <f>AI80-AK80-AL80-AM80-AN80</f>
        <v>35</v>
      </c>
      <c r="AP80" s="17">
        <f>RANK(AO80,$AO$6:$AO$88,0)</f>
        <v>75</v>
      </c>
      <c r="AR80" s="19"/>
      <c r="AS80" s="19"/>
      <c r="AT80" s="19"/>
      <c r="AU80" s="13"/>
    </row>
    <row r="81" spans="1:47" s="3" customFormat="1">
      <c r="B81" s="89" t="s">
        <v>415</v>
      </c>
      <c r="C81" s="33"/>
      <c r="D81" s="90" t="s">
        <v>146</v>
      </c>
      <c r="E81" s="105" t="str">
        <f>IF(VLOOKUP($B81,'S 3 H BRUT'!$B$6:$E$88,4,FALSE)="","",(VLOOKUP($B81,'S 3 H BRUT'!$B$6:$E$88,4,FALSE)))</f>
        <v/>
      </c>
      <c r="F81" s="105" t="str">
        <f>IF(VLOOKUP($B81,'S 3 H NET'!$B$6:E$688,4,FALSE)="","",(VLOOKUP($B81,'S 3 H NET'!$B$6:$E$88,4,FALSE)))</f>
        <v/>
      </c>
      <c r="G81" s="106" t="str">
        <f>IF(F81="","",SUM(E81:F81))</f>
        <v/>
      </c>
      <c r="H81" s="105" t="str">
        <f>IF(VLOOKUP($B81,'S 3 H BRUT'!$B$6:$F$88,5,FALSE)="","",(VLOOKUP($B81,'S 3 H BRUT'!$B$6:$F$88,5,FALSE)))</f>
        <v/>
      </c>
      <c r="I81" s="105" t="str">
        <f>IF(VLOOKUP($B81,'S 3 H NET'!$B$6:$F$88,5,FALSE)="","",(VLOOKUP($B81,'S 3 H NET'!$B$6:$F$88,5,FALSE)))</f>
        <v/>
      </c>
      <c r="J81" s="106" t="str">
        <f>IF(I81="","",SUM(H81:I81))</f>
        <v/>
      </c>
      <c r="K81" s="105" t="str">
        <f>IF(VLOOKUP($B81,'S 3 H BRUT'!$B$6:$G$88,6,FALSE)="","",(VLOOKUP($B81,'S 3 H BRUT'!$B$6:$G$88,6,FALSE)))</f>
        <v/>
      </c>
      <c r="L81" s="105" t="str">
        <f>IF(VLOOKUP($B81,'S 3 H NET'!$B$6:$G$88,6,FALSE)="","",(VLOOKUP($B81,'S 3 H NET'!$B$6:$G$88,6,FALSE)))</f>
        <v/>
      </c>
      <c r="M81" s="106" t="str">
        <f>IF(L81="","",SUM(K81:L81))</f>
        <v/>
      </c>
      <c r="N81" s="105" t="str">
        <f>IF(VLOOKUP($B81,'S 3 H BRUT'!$B$6:$H$88,7,FALSE)="","",(VLOOKUP($B81,'S 3 H BRUT'!$B$6:$H$88,7,FALSE)))</f>
        <v/>
      </c>
      <c r="O81" s="105" t="str">
        <f>IF(VLOOKUP($B81,'S 3 H NET'!$B$6:$H$88,7,FALSE)="","",(VLOOKUP($B81,'S 3 H NET'!$B$6:$H$88,7,FALSE)))</f>
        <v/>
      </c>
      <c r="P81" s="106" t="str">
        <f>IF(O81="","",SUM(N81:O81))</f>
        <v/>
      </c>
      <c r="Q81" s="105">
        <f>IF(VLOOKUP($B81,'S 3 H BRUT'!$B$6:$J$88,8,FALSE)="","",(VLOOKUP($B81,'S 3 H BRUT'!$B$6:$J$88,8,FALSE)))</f>
        <v>9</v>
      </c>
      <c r="R81" s="105">
        <f>IF(VLOOKUP($B81,'S 3 H NET'!$B$6:$I$88,8,FALSE)="","",(VLOOKUP($B81,'S 3 H NET'!$B$6:$I$88,8,FALSE)))</f>
        <v>23</v>
      </c>
      <c r="S81" s="106">
        <f>IF(R81="","",SUM(Q81:R81))</f>
        <v>32</v>
      </c>
      <c r="T81" s="105" t="str">
        <f>IF(VLOOKUP($B81,'S 3 H BRUT'!$B$6:$J$88,9,FALSE)="","",(VLOOKUP($B81,'S 3 H BRUT'!$B$6:$J$88,9,FALSE)))</f>
        <v/>
      </c>
      <c r="U81" s="105" t="str">
        <f>IF(VLOOKUP($B81,'S 3 H NET'!$B$6:$J$88,9,FALSE)="","",(VLOOKUP($B81,'S 3 H NET'!$B$6:$J$88,9,FALSE)))</f>
        <v/>
      </c>
      <c r="V81" s="106" t="str">
        <f>IF(U81="","",SUM(T81:U81))</f>
        <v/>
      </c>
      <c r="W81" s="105" t="str">
        <f>IF(VLOOKUP($B81,'S 3 H BRUT'!$B$6:$M$88,10,FALSE)="","",(VLOOKUP($B81,'S 3 H BRUT'!$B$6:$M$88,10,FALSE)))</f>
        <v/>
      </c>
      <c r="X81" s="105" t="str">
        <f>IF(VLOOKUP($B81,'S 3 H NET'!$B$6:$K$88,10,FALSE)="","",(VLOOKUP($B81,'S 3 H NET'!$B$6:$K$88,10,FALSE)))</f>
        <v/>
      </c>
      <c r="Y81" s="106" t="str">
        <f>IF(X81="","",SUM(W81:X81))</f>
        <v/>
      </c>
      <c r="Z81" s="105" t="str">
        <f>IF(VLOOKUP($B81,'S 3 H BRUT'!$B$6:$L$88,11,FALSE)="","",(VLOOKUP($B81,'S 3 H BRUT'!$B$6:$L$88,11,FALSE)))</f>
        <v/>
      </c>
      <c r="AA81" s="105" t="str">
        <f>IF(VLOOKUP($B81,'S 3 H NET'!$B$6:$L$88,11,FALSE)="","",(VLOOKUP($B81,'S 3 H NET'!$B$6:$L$88,11,FALSE)))</f>
        <v/>
      </c>
      <c r="AB81" s="106" t="str">
        <f>IF(AA81="","",SUM(Z81:AA81))</f>
        <v/>
      </c>
      <c r="AC81" s="105" t="str">
        <f>IF(VLOOKUP($B81,'S 3 H BRUT'!$B$6:$M$88,12,FALSE)="","",(VLOOKUP($B81,'S 3 H BRUT'!$B$6:$M$88,12,FALSE)))</f>
        <v/>
      </c>
      <c r="AD81" s="105" t="str">
        <f>IF(VLOOKUP($B81,'S 3 H NET'!$B$6:$M$88,12,FALSE)="","",(VLOOKUP($B81,'S 3 H NET'!$B$6:$M$88,12,FALSE)))</f>
        <v/>
      </c>
      <c r="AE81" s="106" t="str">
        <f>IF(AD81="","",SUM(AC81:AD81))</f>
        <v/>
      </c>
      <c r="AF81" s="105" t="str">
        <f>IF(VLOOKUP($B81,'S 3 H BRUT'!$B$6:$N$88,13,FALSE)="","",(VLOOKUP($B81,'S 3 H BRUT'!$B$6:$N$88,13,FALSE)))</f>
        <v/>
      </c>
      <c r="AG81" s="105" t="str">
        <f>IF(VLOOKUP($B81,'S 3 H NET'!$B$6:$N$88,13,FALSE)="","",(VLOOKUP($B81,'S 3 H NET'!$B$6:$N$88,13,FALSE)))</f>
        <v/>
      </c>
      <c r="AH81" s="106" t="str">
        <f>IF(AG81="","",SUM(AF81:AG81))</f>
        <v/>
      </c>
      <c r="AI81" s="51">
        <f>SUM(G81,J81,M81,P81,S81,V81,Y81,AB81,AE81,AH81)</f>
        <v>32</v>
      </c>
      <c r="AJ81" s="17">
        <f>+COUNT(G81,J81,M81,P81,S81,V81,Y81,AB81,AE81,AH81)</f>
        <v>1</v>
      </c>
      <c r="AK81" s="17">
        <f>IF(AJ81&lt;6,0,+SMALL(($G81,$J81,$M81,$P81,$S81,$V81,$Y81,$AB81,$AE81,$AH81),1))</f>
        <v>0</v>
      </c>
      <c r="AL81" s="17">
        <f>IF(AJ81&lt;7,0,+SMALL(($G81,$J81,$M81,$P81,$S81,$V81,$Y81,$AB81,$AE81,$AH81),2))</f>
        <v>0</v>
      </c>
      <c r="AM81" s="17">
        <f>IF(AJ81&lt;8,0,+SMALL(($G81,$J81,$M81,$P81,$S81,$V81,$Y81,$AB81,$AE81,$AH81),3))</f>
        <v>0</v>
      </c>
      <c r="AN81" s="17">
        <f>IF(AJ81&lt;9,0,+SMALL(($G81,$J81,$M81,$P81,$S81,$V81,$Y81,$AB81,$AE81,$AH81),4))</f>
        <v>0</v>
      </c>
      <c r="AO81" s="17">
        <f>AI81-AK81-AL81-AM81-AN81</f>
        <v>32</v>
      </c>
      <c r="AP81" s="17">
        <f>RANK(AO81,$AO$6:$AO$88,0)</f>
        <v>76</v>
      </c>
    </row>
    <row r="82" spans="1:47" s="3" customFormat="1">
      <c r="B82" s="42" t="s">
        <v>216</v>
      </c>
      <c r="C82" s="33"/>
      <c r="D82" s="40" t="s">
        <v>18</v>
      </c>
      <c r="E82" s="105" t="str">
        <f>IF(VLOOKUP($B82,'S 3 H BRUT'!$B$6:$E$88,4,FALSE)="","",(VLOOKUP($B82,'S 3 H BRUT'!$B$6:$E$88,4,FALSE)))</f>
        <v/>
      </c>
      <c r="F82" s="105" t="str">
        <f>IF(VLOOKUP($B82,'S 3 H NET'!$B$6:E$688,4,FALSE)="","",(VLOOKUP($B82,'S 3 H NET'!$B$6:$E$88,4,FALSE)))</f>
        <v/>
      </c>
      <c r="G82" s="106" t="str">
        <f>IF(F82="","",SUM(E82:F82))</f>
        <v/>
      </c>
      <c r="H82" s="105" t="str">
        <f>IF(VLOOKUP($B82,'S 3 H BRUT'!$B$6:$F$88,5,FALSE)="","",(VLOOKUP($B82,'S 3 H BRUT'!$B$6:$F$88,5,FALSE)))</f>
        <v/>
      </c>
      <c r="I82" s="105" t="str">
        <f>IF(VLOOKUP($B82,'S 3 H NET'!$B$6:$F$88,5,FALSE)="","",(VLOOKUP($B82,'S 3 H NET'!$B$6:$F$88,5,FALSE)))</f>
        <v/>
      </c>
      <c r="J82" s="106" t="str">
        <f>IF(I82="","",SUM(H82:I82))</f>
        <v/>
      </c>
      <c r="K82" s="105" t="str">
        <f>IF(VLOOKUP($B82,'S 3 H BRUT'!$B$6:$G$88,6,FALSE)="","",(VLOOKUP($B82,'S 3 H BRUT'!$B$6:$G$88,6,FALSE)))</f>
        <v/>
      </c>
      <c r="L82" s="105" t="str">
        <f>IF(VLOOKUP($B82,'S 3 H NET'!$B$6:$G$88,6,FALSE)="","",(VLOOKUP($B82,'S 3 H NET'!$B$6:$G$88,6,FALSE)))</f>
        <v/>
      </c>
      <c r="M82" s="106" t="str">
        <f>IF(L82="","",SUM(K82:L82))</f>
        <v/>
      </c>
      <c r="N82" s="105" t="str">
        <f>IF(VLOOKUP($B82,'S 3 H BRUT'!$B$6:$H$88,7,FALSE)="","",(VLOOKUP($B82,'S 3 H BRUT'!$B$6:$H$88,7,FALSE)))</f>
        <v/>
      </c>
      <c r="O82" s="105" t="str">
        <f>IF(VLOOKUP($B82,'S 3 H NET'!$B$6:$H$88,7,FALSE)="","",(VLOOKUP($B82,'S 3 H NET'!$B$6:$H$88,7,FALSE)))</f>
        <v/>
      </c>
      <c r="P82" s="106" t="str">
        <f>IF(O82="","",SUM(N82:O82))</f>
        <v/>
      </c>
      <c r="Q82" s="105" t="str">
        <f>IF(VLOOKUP($B82,'S 3 H BRUT'!$B$6:$J$88,8,FALSE)="","",(VLOOKUP($B82,'S 3 H BRUT'!$B$6:$J$88,8,FALSE)))</f>
        <v/>
      </c>
      <c r="R82" s="105" t="str">
        <f>IF(VLOOKUP($B82,'S 3 H NET'!$B$6:$I$88,8,FALSE)="","",(VLOOKUP($B82,'S 3 H NET'!$B$6:$I$88,8,FALSE)))</f>
        <v/>
      </c>
      <c r="S82" s="106" t="str">
        <f>IF(R82="","",SUM(Q82:R82))</f>
        <v/>
      </c>
      <c r="T82" s="105">
        <f>IF(VLOOKUP($B82,'S 3 H BRUT'!$B$6:$J$88,9,FALSE)="","",(VLOOKUP($B82,'S 3 H BRUT'!$B$6:$J$88,9,FALSE)))</f>
        <v>9</v>
      </c>
      <c r="U82" s="105">
        <f>IF(VLOOKUP($B82,'S 3 H NET'!$B$6:$J$88,9,FALSE)="","",(VLOOKUP($B82,'S 3 H NET'!$B$6:$J$88,9,FALSE)))</f>
        <v>21</v>
      </c>
      <c r="V82" s="106">
        <f>IF(U82="","",SUM(T82:U82))</f>
        <v>30</v>
      </c>
      <c r="W82" s="105" t="str">
        <f>IF(VLOOKUP($B82,'S 3 H BRUT'!$B$6:$M$88,10,FALSE)="","",(VLOOKUP($B82,'S 3 H BRUT'!$B$6:$M$88,10,FALSE)))</f>
        <v/>
      </c>
      <c r="X82" s="105" t="str">
        <f>IF(VLOOKUP($B82,'S 3 H NET'!$B$6:$K$88,10,FALSE)="","",(VLOOKUP($B82,'S 3 H NET'!$B$6:$K$88,10,FALSE)))</f>
        <v/>
      </c>
      <c r="Y82" s="106" t="str">
        <f>IF(X82="","",SUM(W82:X82))</f>
        <v/>
      </c>
      <c r="Z82" s="105" t="str">
        <f>IF(VLOOKUP($B82,'S 3 H BRUT'!$B$6:$L$88,11,FALSE)="","",(VLOOKUP($B82,'S 3 H BRUT'!$B$6:$L$88,11,FALSE)))</f>
        <v/>
      </c>
      <c r="AA82" s="105" t="str">
        <f>IF(VLOOKUP($B82,'S 3 H NET'!$B$6:$L$88,11,FALSE)="","",(VLOOKUP($B82,'S 3 H NET'!$B$6:$L$88,11,FALSE)))</f>
        <v/>
      </c>
      <c r="AB82" s="106" t="str">
        <f>IF(AA82="","",SUM(Z82:AA82))</f>
        <v/>
      </c>
      <c r="AC82" s="105" t="str">
        <f>IF(VLOOKUP($B82,'S 3 H BRUT'!$B$6:$M$88,12,FALSE)="","",(VLOOKUP($B82,'S 3 H BRUT'!$B$6:$M$88,12,FALSE)))</f>
        <v/>
      </c>
      <c r="AD82" s="105" t="str">
        <f>IF(VLOOKUP($B82,'S 3 H NET'!$B$6:$M$88,12,FALSE)="","",(VLOOKUP($B82,'S 3 H NET'!$B$6:$M$88,12,FALSE)))</f>
        <v/>
      </c>
      <c r="AE82" s="106" t="str">
        <f>IF(AD82="","",SUM(AC82:AD82))</f>
        <v/>
      </c>
      <c r="AF82" s="105" t="str">
        <f>IF(VLOOKUP($B82,'S 3 H BRUT'!$B$6:$N$88,13,FALSE)="","",(VLOOKUP($B82,'S 3 H BRUT'!$B$6:$N$88,13,FALSE)))</f>
        <v/>
      </c>
      <c r="AG82" s="105" t="str">
        <f>IF(VLOOKUP($B82,'S 3 H NET'!$B$6:$N$88,13,FALSE)="","",(VLOOKUP($B82,'S 3 H NET'!$B$6:$N$88,13,FALSE)))</f>
        <v/>
      </c>
      <c r="AH82" s="106" t="str">
        <f>IF(AG82="","",SUM(AF82:AG82))</f>
        <v/>
      </c>
      <c r="AI82" s="51">
        <f>SUM(G82,J82,M82,P82,S82,V82,Y82,AB82,AE82,AH82)</f>
        <v>30</v>
      </c>
      <c r="AJ82" s="17">
        <f>+COUNT(G82,J82,M82,P82,S82,V82,Y82,AB82,AE82,AH82)</f>
        <v>1</v>
      </c>
      <c r="AK82" s="17">
        <f>IF(AJ82&lt;6,0,+SMALL(($G82,$J82,$M82,$P82,$S82,$V82,$Y82,$AB82,$AE82,$AH82),1))</f>
        <v>0</v>
      </c>
      <c r="AL82" s="17">
        <f>IF(AJ82&lt;7,0,+SMALL(($G82,$J82,$M82,$P82,$S82,$V82,$Y82,$AB82,$AE82,$AH82),2))</f>
        <v>0</v>
      </c>
      <c r="AM82" s="17">
        <f>IF(AJ82&lt;8,0,+SMALL(($G82,$J82,$M82,$P82,$S82,$V82,$Y82,$AB82,$AE82,$AH82),3))</f>
        <v>0</v>
      </c>
      <c r="AN82" s="17">
        <f>IF(AJ82&lt;9,0,+SMALL(($G82,$J82,$M82,$P82,$S82,$V82,$Y82,$AB82,$AE82,$AH82),4))</f>
        <v>0</v>
      </c>
      <c r="AO82" s="17">
        <f>AI82-AK82-AL82-AM82-AN82</f>
        <v>30</v>
      </c>
      <c r="AP82" s="17">
        <f>RANK(AO82,$AO$6:$AO$88,0)</f>
        <v>77</v>
      </c>
    </row>
    <row r="83" spans="1:47" s="3" customFormat="1">
      <c r="B83" s="89" t="s">
        <v>386</v>
      </c>
      <c r="C83" s="33"/>
      <c r="D83" s="158" t="s">
        <v>334</v>
      </c>
      <c r="E83" s="105" t="str">
        <f>IF(VLOOKUP($B83,'S 3 H BRUT'!$B$6:$E$88,4,FALSE)="","",(VLOOKUP($B83,'S 3 H BRUT'!$B$6:$E$88,4,FALSE)))</f>
        <v/>
      </c>
      <c r="F83" s="105" t="str">
        <f>IF(VLOOKUP($B83,'S 3 H NET'!$B$6:E$688,4,FALSE)="","",(VLOOKUP($B83,'S 3 H NET'!$B$6:$E$88,4,FALSE)))</f>
        <v/>
      </c>
      <c r="G83" s="106" t="str">
        <f>IF(F83="","",SUM(E83:F83))</f>
        <v/>
      </c>
      <c r="H83" s="105" t="str">
        <f>IF(VLOOKUP($B83,'S 3 H BRUT'!$B$6:$F$88,5,FALSE)="","",(VLOOKUP($B83,'S 3 H BRUT'!$B$6:$F$88,5,FALSE)))</f>
        <v/>
      </c>
      <c r="I83" s="105" t="str">
        <f>IF(VLOOKUP($B83,'S 3 H NET'!$B$6:$F$88,5,FALSE)="","",(VLOOKUP($B83,'S 3 H NET'!$B$6:$F$88,5,FALSE)))</f>
        <v/>
      </c>
      <c r="J83" s="106" t="str">
        <f>IF(I83="","",SUM(H83:I83))</f>
        <v/>
      </c>
      <c r="K83" s="105" t="str">
        <f>IF(VLOOKUP($B83,'S 3 H BRUT'!$B$6:$G$88,6,FALSE)="","",(VLOOKUP($B83,'S 3 H BRUT'!$B$6:$G$88,6,FALSE)))</f>
        <v/>
      </c>
      <c r="L83" s="105" t="str">
        <f>IF(VLOOKUP($B83,'S 3 H NET'!$B$6:$G$88,6,FALSE)="","",(VLOOKUP($B83,'S 3 H NET'!$B$6:$G$88,6,FALSE)))</f>
        <v/>
      </c>
      <c r="M83" s="106" t="str">
        <f>IF(L83="","",SUM(K83:L83))</f>
        <v/>
      </c>
      <c r="N83" s="105" t="str">
        <f>IF(VLOOKUP($B83,'S 3 H BRUT'!$B$6:$H$88,7,FALSE)="","",(VLOOKUP($B83,'S 3 H BRUT'!$B$6:$H$88,7,FALSE)))</f>
        <v/>
      </c>
      <c r="O83" s="105" t="str">
        <f>IF(VLOOKUP($B83,'S 3 H NET'!$B$6:$H$88,7,FALSE)="","",(VLOOKUP($B83,'S 3 H NET'!$B$6:$H$88,7,FALSE)))</f>
        <v/>
      </c>
      <c r="P83" s="106" t="str">
        <f>IF(O83="","",SUM(N83:O83))</f>
        <v/>
      </c>
      <c r="Q83" s="105" t="str">
        <f>IF(VLOOKUP($B83,'S 3 H BRUT'!$B$6:$J$88,8,FALSE)="","",(VLOOKUP($B83,'S 3 H BRUT'!$B$6:$J$88,8,FALSE)))</f>
        <v/>
      </c>
      <c r="R83" s="105" t="str">
        <f>IF(VLOOKUP($B83,'S 3 H NET'!$B$6:$I$88,8,FALSE)="","",(VLOOKUP($B83,'S 3 H NET'!$B$6:$I$88,8,FALSE)))</f>
        <v/>
      </c>
      <c r="S83" s="106" t="str">
        <f>IF(R83="","",SUM(Q83:R83))</f>
        <v/>
      </c>
      <c r="T83" s="105" t="str">
        <f>IF(VLOOKUP($B83,'S 3 H BRUT'!$B$6:$J$88,9,FALSE)="","",(VLOOKUP($B83,'S 3 H BRUT'!$B$6:$J$88,9,FALSE)))</f>
        <v/>
      </c>
      <c r="U83" s="105" t="str">
        <f>IF(VLOOKUP($B83,'S 3 H NET'!$B$6:$J$88,9,FALSE)="","",(VLOOKUP($B83,'S 3 H NET'!$B$6:$J$88,9,FALSE)))</f>
        <v/>
      </c>
      <c r="V83" s="106" t="str">
        <f>IF(U83="","",SUM(T83:U83))</f>
        <v/>
      </c>
      <c r="W83" s="105" t="str">
        <f>IF(VLOOKUP($B83,'S 3 H BRUT'!$B$6:$M$88,10,FALSE)="","",(VLOOKUP($B83,'S 3 H BRUT'!$B$6:$M$88,10,FALSE)))</f>
        <v/>
      </c>
      <c r="X83" s="105" t="str">
        <f>IF(VLOOKUP($B83,'S 3 H NET'!$B$6:$K$88,10,FALSE)="","",(VLOOKUP($B83,'S 3 H NET'!$B$6:$K$88,10,FALSE)))</f>
        <v/>
      </c>
      <c r="Y83" s="106" t="str">
        <f>IF(X83="","",SUM(W83:X83))</f>
        <v/>
      </c>
      <c r="Z83" s="105">
        <f>IF(VLOOKUP($B83,'S 3 H BRUT'!$B$6:$L$88,11,FALSE)="","",(VLOOKUP($B83,'S 3 H BRUT'!$B$6:$L$88,11,FALSE)))</f>
        <v>4</v>
      </c>
      <c r="AA83" s="105">
        <f>IF(VLOOKUP($B83,'S 3 H NET'!$B$6:$L$88,11,FALSE)="","",(VLOOKUP($B83,'S 3 H NET'!$B$6:$L$88,11,FALSE)))</f>
        <v>25</v>
      </c>
      <c r="AB83" s="106">
        <f>IF(AA83="","",SUM(Z83:AA83))</f>
        <v>29</v>
      </c>
      <c r="AC83" s="105" t="str">
        <f>IF(VLOOKUP($B83,'S 3 H BRUT'!$B$6:$M$88,12,FALSE)="","",(VLOOKUP($B83,'S 3 H BRUT'!$B$6:$M$88,12,FALSE)))</f>
        <v/>
      </c>
      <c r="AD83" s="105" t="str">
        <f>IF(VLOOKUP($B83,'S 3 H NET'!$B$6:$M$88,12,FALSE)="","",(VLOOKUP($B83,'S 3 H NET'!$B$6:$M$88,12,FALSE)))</f>
        <v/>
      </c>
      <c r="AE83" s="106" t="str">
        <f>IF(AD83="","",SUM(AC83:AD83))</f>
        <v/>
      </c>
      <c r="AF83" s="105" t="str">
        <f>IF(VLOOKUP($B83,'S 3 H BRUT'!$B$6:$N$88,13,FALSE)="","",(VLOOKUP($B83,'S 3 H BRUT'!$B$6:$N$88,13,FALSE)))</f>
        <v/>
      </c>
      <c r="AG83" s="105" t="str">
        <f>IF(VLOOKUP($B83,'S 3 H NET'!$B$6:$N$88,13,FALSE)="","",(VLOOKUP($B83,'S 3 H NET'!$B$6:$N$88,13,FALSE)))</f>
        <v/>
      </c>
      <c r="AH83" s="106" t="str">
        <f>IF(AG83="","",SUM(AF83:AG83))</f>
        <v/>
      </c>
      <c r="AI83" s="51">
        <f>SUM(G83,J83,M83,P83,S83,V83,Y83,AB83,AE83,AH83)</f>
        <v>29</v>
      </c>
      <c r="AJ83" s="17">
        <f>+COUNT(G83,J83,M83,P83,S83,V83,Y83,AB83,AE83,AH83)</f>
        <v>1</v>
      </c>
      <c r="AK83" s="17">
        <f>IF(AJ83&lt;6,0,+SMALL(($G83,$J83,$M83,$P83,$S83,$V83,$Y83,$AB83,$AE83,$AH83),1))</f>
        <v>0</v>
      </c>
      <c r="AL83" s="17">
        <f>IF(AJ83&lt;7,0,+SMALL(($G83,$J83,$M83,$P83,$S83,$V83,$Y83,$AB83,$AE83,$AH83),2))</f>
        <v>0</v>
      </c>
      <c r="AM83" s="17">
        <f>IF(AJ83&lt;8,0,+SMALL(($G83,$J83,$M83,$P83,$S83,$V83,$Y83,$AB83,$AE83,$AH83),3))</f>
        <v>0</v>
      </c>
      <c r="AN83" s="17">
        <f>IF(AJ83&lt;9,0,+SMALL(($G83,$J83,$M83,$P83,$S83,$V83,$Y83,$AB83,$AE83,$AH83),4))</f>
        <v>0</v>
      </c>
      <c r="AO83" s="17">
        <f>AI83-AK83-AL83-AM83-AN83</f>
        <v>29</v>
      </c>
      <c r="AP83" s="17">
        <f>RANK(AO83,$AO$6:$AO$88,0)</f>
        <v>78</v>
      </c>
    </row>
    <row r="84" spans="1:47" s="3" customFormat="1">
      <c r="B84" s="42" t="s">
        <v>157</v>
      </c>
      <c r="C84" s="43"/>
      <c r="D84" s="48" t="s">
        <v>35</v>
      </c>
      <c r="E84" s="105" t="str">
        <f>IF(VLOOKUP($B84,'S 3 H BRUT'!$B$6:$E$88,4,FALSE)="","",(VLOOKUP($B84,'S 3 H BRUT'!$B$6:$E$88,4,FALSE)))</f>
        <v/>
      </c>
      <c r="F84" s="105" t="str">
        <f>IF(VLOOKUP($B84,'S 3 H NET'!$B$6:E$688,4,FALSE)="","",(VLOOKUP($B84,'S 3 H NET'!$B$6:$E$88,4,FALSE)))</f>
        <v/>
      </c>
      <c r="G84" s="106" t="str">
        <f>IF(F84="","",SUM(E84:F84))</f>
        <v/>
      </c>
      <c r="H84" s="105" t="str">
        <f>IF(VLOOKUP($B84,'S 3 H BRUT'!$B$6:$F$88,5,FALSE)="","",(VLOOKUP($B84,'S 3 H BRUT'!$B$6:$F$88,5,FALSE)))</f>
        <v/>
      </c>
      <c r="I84" s="105" t="str">
        <f>IF(VLOOKUP($B84,'S 3 H NET'!$B$6:$F$88,5,FALSE)="","",(VLOOKUP($B84,'S 3 H NET'!$B$6:$F$88,5,FALSE)))</f>
        <v/>
      </c>
      <c r="J84" s="106" t="str">
        <f>IF(I84="","",SUM(H84:I84))</f>
        <v/>
      </c>
      <c r="K84" s="105" t="str">
        <f>IF(VLOOKUP($B84,'S 3 H BRUT'!$B$6:$G$88,6,FALSE)="","",(VLOOKUP($B84,'S 3 H BRUT'!$B$6:$G$88,6,FALSE)))</f>
        <v/>
      </c>
      <c r="L84" s="105" t="str">
        <f>IF(VLOOKUP($B84,'S 3 H NET'!$B$6:$G$88,6,FALSE)="","",(VLOOKUP($B84,'S 3 H NET'!$B$6:$G$88,6,FALSE)))</f>
        <v/>
      </c>
      <c r="M84" s="106" t="str">
        <f>IF(L84="","",SUM(K84:L84))</f>
        <v/>
      </c>
      <c r="N84" s="105" t="str">
        <f>IF(VLOOKUP($B84,'S 3 H BRUT'!$B$6:$H$88,7,FALSE)="","",(VLOOKUP($B84,'S 3 H BRUT'!$B$6:$H$88,7,FALSE)))</f>
        <v/>
      </c>
      <c r="O84" s="105" t="str">
        <f>IF(VLOOKUP($B84,'S 3 H NET'!$B$6:$H$88,7,FALSE)="","",(VLOOKUP($B84,'S 3 H NET'!$B$6:$H$88,7,FALSE)))</f>
        <v/>
      </c>
      <c r="P84" s="106" t="str">
        <f>IF(O84="","",SUM(N84:O84))</f>
        <v/>
      </c>
      <c r="Q84" s="105" t="str">
        <f>IF(VLOOKUP($B84,'S 3 H BRUT'!$B$6:$J$88,8,FALSE)="","",(VLOOKUP($B84,'S 3 H BRUT'!$B$6:$J$88,8,FALSE)))</f>
        <v/>
      </c>
      <c r="R84" s="105" t="str">
        <f>IF(VLOOKUP($B84,'S 3 H NET'!$B$6:$I$88,8,FALSE)="","",(VLOOKUP($B84,'S 3 H NET'!$B$6:$I$88,8,FALSE)))</f>
        <v/>
      </c>
      <c r="S84" s="106" t="str">
        <f>IF(R84="","",SUM(Q84:R84))</f>
        <v/>
      </c>
      <c r="T84" s="105">
        <f>IF(VLOOKUP($B84,'S 3 H BRUT'!$B$6:$J$88,9,FALSE)="","",(VLOOKUP($B84,'S 3 H BRUT'!$B$6:$J$88,9,FALSE)))</f>
        <v>4</v>
      </c>
      <c r="U84" s="105">
        <f>IF(VLOOKUP($B84,'S 3 H NET'!$B$6:$J$88,9,FALSE)="","",(VLOOKUP($B84,'S 3 H NET'!$B$6:$J$88,9,FALSE)))</f>
        <v>24</v>
      </c>
      <c r="V84" s="106">
        <f>IF(U84="","",SUM(T84:U84))</f>
        <v>28</v>
      </c>
      <c r="W84" s="105" t="str">
        <f>IF(VLOOKUP($B84,'S 3 H BRUT'!$B$6:$M$88,10,FALSE)="","",(VLOOKUP($B84,'S 3 H BRUT'!$B$6:$M$88,10,FALSE)))</f>
        <v/>
      </c>
      <c r="X84" s="105" t="str">
        <f>IF(VLOOKUP($B84,'S 3 H NET'!$B$6:$K$88,10,FALSE)="","",(VLOOKUP($B84,'S 3 H NET'!$B$6:$K$88,10,FALSE)))</f>
        <v/>
      </c>
      <c r="Y84" s="106" t="str">
        <f>IF(X84="","",SUM(W84:X84))</f>
        <v/>
      </c>
      <c r="Z84" s="105" t="str">
        <f>IF(VLOOKUP($B84,'S 3 H BRUT'!$B$6:$L$88,11,FALSE)="","",(VLOOKUP($B84,'S 3 H BRUT'!$B$6:$L$88,11,FALSE)))</f>
        <v/>
      </c>
      <c r="AA84" s="105" t="str">
        <f>IF(VLOOKUP($B84,'S 3 H NET'!$B$6:$L$88,11,FALSE)="","",(VLOOKUP($B84,'S 3 H NET'!$B$6:$L$88,11,FALSE)))</f>
        <v/>
      </c>
      <c r="AB84" s="106" t="str">
        <f>IF(AA84="","",SUM(Z84:AA84))</f>
        <v/>
      </c>
      <c r="AC84" s="105" t="str">
        <f>IF(VLOOKUP($B84,'S 3 H BRUT'!$B$6:$M$88,12,FALSE)="","",(VLOOKUP($B84,'S 3 H BRUT'!$B$6:$M$88,12,FALSE)))</f>
        <v/>
      </c>
      <c r="AD84" s="105" t="str">
        <f>IF(VLOOKUP($B84,'S 3 H NET'!$B$6:$M$88,12,FALSE)="","",(VLOOKUP($B84,'S 3 H NET'!$B$6:$M$88,12,FALSE)))</f>
        <v/>
      </c>
      <c r="AE84" s="106" t="str">
        <f>IF(AD84="","",SUM(AC84:AD84))</f>
        <v/>
      </c>
      <c r="AF84" s="105" t="str">
        <f>IF(VLOOKUP($B84,'S 3 H BRUT'!$B$6:$N$88,13,FALSE)="","",(VLOOKUP($B84,'S 3 H BRUT'!$B$6:$N$88,13,FALSE)))</f>
        <v/>
      </c>
      <c r="AG84" s="105" t="str">
        <f>IF(VLOOKUP($B84,'S 3 H NET'!$B$6:$N$88,13,FALSE)="","",(VLOOKUP($B84,'S 3 H NET'!$B$6:$N$88,13,FALSE)))</f>
        <v/>
      </c>
      <c r="AH84" s="106" t="str">
        <f>IF(AG84="","",SUM(AF84:AG84))</f>
        <v/>
      </c>
      <c r="AI84" s="51">
        <f>SUM(G84,J84,M84,P84,S84,V84,Y84,AB84,AE84,AH84)</f>
        <v>28</v>
      </c>
      <c r="AJ84" s="17">
        <f>+COUNT(G84,J84,M84,P84,S84,V84,Y84,AB84,AE84,AH84)</f>
        <v>1</v>
      </c>
      <c r="AK84" s="17">
        <f>IF(AJ84&lt;6,0,+SMALL(($G84,$J84,$M84,$P84,$S84,$V84,$Y84,$AB84,$AE84,$AH84),1))</f>
        <v>0</v>
      </c>
      <c r="AL84" s="17">
        <f>IF(AJ84&lt;7,0,+SMALL(($G84,$J84,$M84,$P84,$S84,$V84,$Y84,$AB84,$AE84,$AH84),2))</f>
        <v>0</v>
      </c>
      <c r="AM84" s="17">
        <f>IF(AJ84&lt;8,0,+SMALL(($G84,$J84,$M84,$P84,$S84,$V84,$Y84,$AB84,$AE84,$AH84),3))</f>
        <v>0</v>
      </c>
      <c r="AN84" s="17">
        <f>IF(AJ84&lt;9,0,+SMALL(($G84,$J84,$M84,$P84,$S84,$V84,$Y84,$AB84,$AE84,$AH84),4))</f>
        <v>0</v>
      </c>
      <c r="AO84" s="17">
        <f>AI84-AK84-AL84-AM84-AN84</f>
        <v>28</v>
      </c>
      <c r="AP84" s="17">
        <f>RANK(AO84,$AO$6:$AO$88,0)</f>
        <v>79</v>
      </c>
    </row>
    <row r="85" spans="1:47" s="3" customFormat="1">
      <c r="B85" s="89" t="s">
        <v>329</v>
      </c>
      <c r="C85" s="33"/>
      <c r="D85" s="41" t="s">
        <v>35</v>
      </c>
      <c r="E85" s="105" t="str">
        <f>IF(VLOOKUP($B85,'S 3 H BRUT'!$B$6:$E$88,4,FALSE)="","",(VLOOKUP($B85,'S 3 H BRUT'!$B$6:$E$88,4,FALSE)))</f>
        <v/>
      </c>
      <c r="F85" s="105" t="str">
        <f>IF(VLOOKUP($B85,'S 3 H NET'!$B$6:E$688,4,FALSE)="","",(VLOOKUP($B85,'S 3 H NET'!$B$6:$E$88,4,FALSE)))</f>
        <v/>
      </c>
      <c r="G85" s="106" t="str">
        <f>IF(F85="","",SUM(E85:F85))</f>
        <v/>
      </c>
      <c r="H85" s="105">
        <f>IF(VLOOKUP($B85,'S 3 H BRUT'!$B$6:$F$88,5,FALSE)="","",(VLOOKUP($B85,'S 3 H BRUT'!$B$6:$F$88,5,FALSE)))</f>
        <v>4</v>
      </c>
      <c r="I85" s="105">
        <f>IF(VLOOKUP($B85,'S 3 H NET'!$B$6:$F$88,5,FALSE)="","",(VLOOKUP($B85,'S 3 H NET'!$B$6:$F$88,5,FALSE)))</f>
        <v>22</v>
      </c>
      <c r="J85" s="106">
        <f>IF(I85="","",SUM(H85:I85))</f>
        <v>26</v>
      </c>
      <c r="K85" s="105" t="str">
        <f>IF(VLOOKUP($B85,'S 3 H BRUT'!$B$6:$G$88,6,FALSE)="","",(VLOOKUP($B85,'S 3 H BRUT'!$B$6:$G$88,6,FALSE)))</f>
        <v/>
      </c>
      <c r="L85" s="105" t="str">
        <f>IF(VLOOKUP($B85,'S 3 H NET'!$B$6:$G$88,6,FALSE)="","",(VLOOKUP($B85,'S 3 H NET'!$B$6:$G$88,6,FALSE)))</f>
        <v/>
      </c>
      <c r="M85" s="106" t="str">
        <f>IF(L85="","",SUM(K85:L85))</f>
        <v/>
      </c>
      <c r="N85" s="105" t="str">
        <f>IF(VLOOKUP($B85,'S 3 H BRUT'!$B$6:$H$88,7,FALSE)="","",(VLOOKUP($B85,'S 3 H BRUT'!$B$6:$H$88,7,FALSE)))</f>
        <v/>
      </c>
      <c r="O85" s="105" t="str">
        <f>IF(VLOOKUP($B85,'S 3 H NET'!$B$6:$H$88,7,FALSE)="","",(VLOOKUP($B85,'S 3 H NET'!$B$6:$H$88,7,FALSE)))</f>
        <v/>
      </c>
      <c r="P85" s="106" t="str">
        <f>IF(O85="","",SUM(N85:O85))</f>
        <v/>
      </c>
      <c r="Q85" s="105" t="str">
        <f>IF(VLOOKUP($B85,'S 3 H BRUT'!$B$6:$J$88,8,FALSE)="","",(VLOOKUP($B85,'S 3 H BRUT'!$B$6:$J$88,8,FALSE)))</f>
        <v/>
      </c>
      <c r="R85" s="105" t="str">
        <f>IF(VLOOKUP($B85,'S 3 H NET'!$B$6:$I$88,8,FALSE)="","",(VLOOKUP($B85,'S 3 H NET'!$B$6:$I$88,8,FALSE)))</f>
        <v/>
      </c>
      <c r="S85" s="106" t="str">
        <f>IF(R85="","",SUM(Q85:R85))</f>
        <v/>
      </c>
      <c r="T85" s="105" t="str">
        <f>IF(VLOOKUP($B85,'S 3 H BRUT'!$B$6:$J$88,9,FALSE)="","",(VLOOKUP($B85,'S 3 H BRUT'!$B$6:$J$88,9,FALSE)))</f>
        <v/>
      </c>
      <c r="U85" s="105" t="str">
        <f>IF(VLOOKUP($B85,'S 3 H NET'!$B$6:$J$88,9,FALSE)="","",(VLOOKUP($B85,'S 3 H NET'!$B$6:$J$88,9,FALSE)))</f>
        <v/>
      </c>
      <c r="V85" s="106" t="str">
        <f>IF(U85="","",SUM(T85:U85))</f>
        <v/>
      </c>
      <c r="W85" s="105" t="str">
        <f>IF(VLOOKUP($B85,'S 3 H BRUT'!$B$6:$M$88,10,FALSE)="","",(VLOOKUP($B85,'S 3 H BRUT'!$B$6:$M$88,10,FALSE)))</f>
        <v/>
      </c>
      <c r="X85" s="105" t="str">
        <f>IF(VLOOKUP($B85,'S 3 H NET'!$B$6:$K$88,10,FALSE)="","",(VLOOKUP($B85,'S 3 H NET'!$B$6:$K$88,10,FALSE)))</f>
        <v/>
      </c>
      <c r="Y85" s="106" t="str">
        <f>IF(X85="","",SUM(W85:X85))</f>
        <v/>
      </c>
      <c r="Z85" s="105" t="str">
        <f>IF(VLOOKUP($B85,'S 3 H BRUT'!$B$6:$L$88,11,FALSE)="","",(VLOOKUP($B85,'S 3 H BRUT'!$B$6:$L$88,11,FALSE)))</f>
        <v/>
      </c>
      <c r="AA85" s="105" t="str">
        <f>IF(VLOOKUP($B85,'S 3 H NET'!$B$6:$L$88,11,FALSE)="","",(VLOOKUP($B85,'S 3 H NET'!$B$6:$L$88,11,FALSE)))</f>
        <v/>
      </c>
      <c r="AB85" s="106" t="str">
        <f>IF(AA85="","",SUM(Z85:AA85))</f>
        <v/>
      </c>
      <c r="AC85" s="105" t="str">
        <f>IF(VLOOKUP($B85,'S 3 H BRUT'!$B$6:$M$88,12,FALSE)="","",(VLOOKUP($B85,'S 3 H BRUT'!$B$6:$M$88,12,FALSE)))</f>
        <v/>
      </c>
      <c r="AD85" s="105" t="str">
        <f>IF(VLOOKUP($B85,'S 3 H NET'!$B$6:$M$88,12,FALSE)="","",(VLOOKUP($B85,'S 3 H NET'!$B$6:$M$88,12,FALSE)))</f>
        <v/>
      </c>
      <c r="AE85" s="106" t="str">
        <f>IF(AD85="","",SUM(AC85:AD85))</f>
        <v/>
      </c>
      <c r="AF85" s="105" t="str">
        <f>IF(VLOOKUP($B85,'S 3 H BRUT'!$B$6:$N$88,13,FALSE)="","",(VLOOKUP($B85,'S 3 H BRUT'!$B$6:$N$88,13,FALSE)))</f>
        <v/>
      </c>
      <c r="AG85" s="105" t="str">
        <f>IF(VLOOKUP($B85,'S 3 H NET'!$B$6:$N$88,13,FALSE)="","",(VLOOKUP($B85,'S 3 H NET'!$B$6:$N$88,13,FALSE)))</f>
        <v/>
      </c>
      <c r="AH85" s="106" t="str">
        <f>IF(AG85="","",SUM(AF85:AG85))</f>
        <v/>
      </c>
      <c r="AI85" s="51">
        <f>SUM(G85,J85,M85,P85,S85,V85,Y85,AB85,AE85,AH85)</f>
        <v>26</v>
      </c>
      <c r="AJ85" s="17">
        <f>+COUNT(G85,J85,M85,P85,S85,V85,Y85,AB85,AE85,AH85)</f>
        <v>1</v>
      </c>
      <c r="AK85" s="17">
        <f>IF(AJ85&lt;6,0,+SMALL(($G85,$J85,$M85,$P85,$S85,$V85,$Y85,$AB85,$AE85,$AH85),1))</f>
        <v>0</v>
      </c>
      <c r="AL85" s="17">
        <f>IF(AJ85&lt;7,0,+SMALL(($G85,$J85,$M85,$P85,$S85,$V85,$Y85,$AB85,$AE85,$AH85),2))</f>
        <v>0</v>
      </c>
      <c r="AM85" s="17">
        <f>IF(AJ85&lt;8,0,+SMALL(($G85,$J85,$M85,$P85,$S85,$V85,$Y85,$AB85,$AE85,$AH85),3))</f>
        <v>0</v>
      </c>
      <c r="AN85" s="17">
        <f>IF(AJ85&lt;9,0,+SMALL(($G85,$J85,$M85,$P85,$S85,$V85,$Y85,$AB85,$AE85,$AH85),4))</f>
        <v>0</v>
      </c>
      <c r="AO85" s="17">
        <f>AI85-AK85-AL85-AM85-AN85</f>
        <v>26</v>
      </c>
      <c r="AP85" s="17">
        <f>RANK(AO85,$AO$6:$AO$88,0)</f>
        <v>80</v>
      </c>
    </row>
    <row r="86" spans="1:47" s="3" customFormat="1">
      <c r="B86" s="89" t="s">
        <v>108</v>
      </c>
      <c r="C86" s="33"/>
      <c r="D86" s="61" t="s">
        <v>81</v>
      </c>
      <c r="E86" s="105" t="str">
        <f>IF(VLOOKUP($B86,'S 3 H BRUT'!$B$6:$E$88,4,FALSE)="","",(VLOOKUP($B86,'S 3 H BRUT'!$B$6:$E$88,4,FALSE)))</f>
        <v/>
      </c>
      <c r="F86" s="105" t="str">
        <f>IF(VLOOKUP($B86,'S 3 H NET'!$B$6:E$688,4,FALSE)="","",(VLOOKUP($B86,'S 3 H NET'!$B$6:$E$88,4,FALSE)))</f>
        <v/>
      </c>
      <c r="G86" s="106" t="str">
        <f>IF(F86="","",SUM(E86:F86))</f>
        <v/>
      </c>
      <c r="H86" s="105" t="str">
        <f>IF(VLOOKUP($B86,'S 3 H BRUT'!$B$6:$F$88,5,FALSE)="","",(VLOOKUP($B86,'S 3 H BRUT'!$B$6:$F$88,5,FALSE)))</f>
        <v/>
      </c>
      <c r="I86" s="105" t="str">
        <f>IF(VLOOKUP($B86,'S 3 H NET'!$B$6:$F$88,5,FALSE)="","",(VLOOKUP($B86,'S 3 H NET'!$B$6:$F$88,5,FALSE)))</f>
        <v/>
      </c>
      <c r="J86" s="106" t="str">
        <f>IF(I86="","",SUM(H86:I86))</f>
        <v/>
      </c>
      <c r="K86" s="105" t="str">
        <f>IF(VLOOKUP($B86,'S 3 H BRUT'!$B$6:$G$88,6,FALSE)="","",(VLOOKUP($B86,'S 3 H BRUT'!$B$6:$G$88,6,FALSE)))</f>
        <v/>
      </c>
      <c r="L86" s="105" t="str">
        <f>IF(VLOOKUP($B86,'S 3 H NET'!$B$6:$G$88,6,FALSE)="","",(VLOOKUP($B86,'S 3 H NET'!$B$6:$G$88,6,FALSE)))</f>
        <v/>
      </c>
      <c r="M86" s="106" t="str">
        <f>IF(L86="","",SUM(K86:L86))</f>
        <v/>
      </c>
      <c r="N86" s="105">
        <f>IF(VLOOKUP($B86,'S 3 H BRUT'!$B$6:$H$88,7,FALSE)="","",(VLOOKUP($B86,'S 3 H BRUT'!$B$6:$H$88,7,FALSE)))</f>
        <v>1</v>
      </c>
      <c r="O86" s="105">
        <f>IF(VLOOKUP($B86,'S 3 H NET'!$B$6:$H$88,7,FALSE)="","",(VLOOKUP($B86,'S 3 H NET'!$B$6:$H$88,7,FALSE)))</f>
        <v>22</v>
      </c>
      <c r="P86" s="106">
        <f>IF(O86="","",SUM(N86:O86))</f>
        <v>23</v>
      </c>
      <c r="Q86" s="105" t="str">
        <f>IF(VLOOKUP($B86,'S 3 H BRUT'!$B$6:$J$88,8,FALSE)="","",(VLOOKUP($B86,'S 3 H BRUT'!$B$6:$J$88,8,FALSE)))</f>
        <v/>
      </c>
      <c r="R86" s="105" t="str">
        <f>IF(VLOOKUP($B86,'S 3 H NET'!$B$6:$I$88,8,FALSE)="","",(VLOOKUP($B86,'S 3 H NET'!$B$6:$I$88,8,FALSE)))</f>
        <v/>
      </c>
      <c r="S86" s="106" t="str">
        <f>IF(R86="","",SUM(Q86:R86))</f>
        <v/>
      </c>
      <c r="T86" s="105" t="str">
        <f>IF(VLOOKUP($B86,'S 3 H BRUT'!$B$6:$J$88,9,FALSE)="","",(VLOOKUP($B86,'S 3 H BRUT'!$B$6:$J$88,9,FALSE)))</f>
        <v/>
      </c>
      <c r="U86" s="105" t="str">
        <f>IF(VLOOKUP($B86,'S 3 H NET'!$B$6:$J$88,9,FALSE)="","",(VLOOKUP($B86,'S 3 H NET'!$B$6:$J$88,9,FALSE)))</f>
        <v/>
      </c>
      <c r="V86" s="106" t="str">
        <f>IF(U86="","",SUM(T86:U86))</f>
        <v/>
      </c>
      <c r="W86" s="105" t="str">
        <f>IF(VLOOKUP($B86,'S 3 H BRUT'!$B$6:$M$88,10,FALSE)="","",(VLOOKUP($B86,'S 3 H BRUT'!$B$6:$M$88,10,FALSE)))</f>
        <v/>
      </c>
      <c r="X86" s="105" t="str">
        <f>IF(VLOOKUP($B86,'S 3 H NET'!$B$6:$K$88,10,FALSE)="","",(VLOOKUP($B86,'S 3 H NET'!$B$6:$K$88,10,FALSE)))</f>
        <v/>
      </c>
      <c r="Y86" s="106" t="str">
        <f>IF(X86="","",SUM(W86:X86))</f>
        <v/>
      </c>
      <c r="Z86" s="105" t="str">
        <f>IF(VLOOKUP($B86,'S 3 H BRUT'!$B$6:$L$88,11,FALSE)="","",(VLOOKUP($B86,'S 3 H BRUT'!$B$6:$L$88,11,FALSE)))</f>
        <v/>
      </c>
      <c r="AA86" s="105" t="str">
        <f>IF(VLOOKUP($B86,'S 3 H NET'!$B$6:$L$88,11,FALSE)="","",(VLOOKUP($B86,'S 3 H NET'!$B$6:$L$88,11,FALSE)))</f>
        <v/>
      </c>
      <c r="AB86" s="106" t="str">
        <f>IF(AA86="","",SUM(Z86:AA86))</f>
        <v/>
      </c>
      <c r="AC86" s="105" t="str">
        <f>IF(VLOOKUP($B86,'S 3 H BRUT'!$B$6:$M$88,12,FALSE)="","",(VLOOKUP($B86,'S 3 H BRUT'!$B$6:$M$88,12,FALSE)))</f>
        <v/>
      </c>
      <c r="AD86" s="105" t="str">
        <f>IF(VLOOKUP($B86,'S 3 H NET'!$B$6:$M$88,12,FALSE)="","",(VLOOKUP($B86,'S 3 H NET'!$B$6:$M$88,12,FALSE)))</f>
        <v/>
      </c>
      <c r="AE86" s="106" t="str">
        <f>IF(AD86="","",SUM(AC86:AD86))</f>
        <v/>
      </c>
      <c r="AF86" s="105" t="str">
        <f>IF(VLOOKUP($B86,'S 3 H BRUT'!$B$6:$N$88,13,FALSE)="","",(VLOOKUP($B86,'S 3 H BRUT'!$B$6:$N$88,13,FALSE)))</f>
        <v/>
      </c>
      <c r="AG86" s="105" t="str">
        <f>IF(VLOOKUP($B86,'S 3 H NET'!$B$6:$N$88,13,FALSE)="","",(VLOOKUP($B86,'S 3 H NET'!$B$6:$N$88,13,FALSE)))</f>
        <v/>
      </c>
      <c r="AH86" s="106" t="str">
        <f>IF(AG86="","",SUM(AF86:AG86))</f>
        <v/>
      </c>
      <c r="AI86" s="51">
        <f>SUM(G86,J86,M86,P86,S86,V86,Y86,AB86,AE86,AH86)</f>
        <v>23</v>
      </c>
      <c r="AJ86" s="17">
        <f>+COUNT(G86,J86,M86,P86,S86,V86,Y86,AB86,AE86,AH86)</f>
        <v>1</v>
      </c>
      <c r="AK86" s="17">
        <f>IF(AJ86&lt;6,0,+SMALL(($G86,$J86,$M86,$P86,$S86,$V86,$Y86,$AB86,$AE86,$AH86),1))</f>
        <v>0</v>
      </c>
      <c r="AL86" s="17">
        <f>IF(AJ86&lt;7,0,+SMALL(($G86,$J86,$M86,$P86,$S86,$V86,$Y86,$AB86,$AE86,$AH86),2))</f>
        <v>0</v>
      </c>
      <c r="AM86" s="17">
        <f>IF(AJ86&lt;8,0,+SMALL(($G86,$J86,$M86,$P86,$S86,$V86,$Y86,$AB86,$AE86,$AH86),3))</f>
        <v>0</v>
      </c>
      <c r="AN86" s="17">
        <f>IF(AJ86&lt;9,0,+SMALL(($G86,$J86,$M86,$P86,$S86,$V86,$Y86,$AB86,$AE86,$AH86),4))</f>
        <v>0</v>
      </c>
      <c r="AO86" s="17">
        <f>AI86-AK86-AL86-AM86-AN86</f>
        <v>23</v>
      </c>
      <c r="AP86" s="17">
        <f>RANK(AO86,$AO$6:$AO$88,0)</f>
        <v>81</v>
      </c>
    </row>
    <row r="87" spans="1:47" s="11" customFormat="1">
      <c r="A87" s="3"/>
      <c r="B87" s="89" t="s">
        <v>311</v>
      </c>
      <c r="C87" s="33"/>
      <c r="D87" s="64" t="s">
        <v>9</v>
      </c>
      <c r="E87" s="105" t="str">
        <f>IF(VLOOKUP($B87,'S 3 H BRUT'!$B$6:$E$88,4,FALSE)="","",(VLOOKUP($B87,'S 3 H BRUT'!$B$6:$E$88,4,FALSE)))</f>
        <v/>
      </c>
      <c r="F87" s="105" t="str">
        <f>IF(VLOOKUP($B87,'S 3 H NET'!$B$6:E$688,4,FALSE)="","",(VLOOKUP($B87,'S 3 H NET'!$B$6:$E$88,4,FALSE)))</f>
        <v/>
      </c>
      <c r="G87" s="106" t="str">
        <f>IF(F87="","",SUM(E87:F87))</f>
        <v/>
      </c>
      <c r="H87" s="105" t="str">
        <f>IF(VLOOKUP($B87,'S 3 H BRUT'!$B$6:$F$88,5,FALSE)="","",(VLOOKUP($B87,'S 3 H BRUT'!$B$6:$F$88,5,FALSE)))</f>
        <v/>
      </c>
      <c r="I87" s="105" t="str">
        <f>IF(VLOOKUP($B87,'S 3 H NET'!$B$6:$F$88,5,FALSE)="","",(VLOOKUP($B87,'S 3 H NET'!$B$6:$F$88,5,FALSE)))</f>
        <v/>
      </c>
      <c r="J87" s="106" t="str">
        <f>IF(I87="","",SUM(H87:I87))</f>
        <v/>
      </c>
      <c r="K87" s="105" t="str">
        <f>IF(VLOOKUP($B87,'S 3 H BRUT'!$B$6:$G$88,6,FALSE)="","",(VLOOKUP($B87,'S 3 H BRUT'!$B$6:$G$88,6,FALSE)))</f>
        <v/>
      </c>
      <c r="L87" s="105" t="str">
        <f>IF(VLOOKUP($B87,'S 3 H NET'!$B$6:$G$88,6,FALSE)="","",(VLOOKUP($B87,'S 3 H NET'!$B$6:$G$88,6,FALSE)))</f>
        <v/>
      </c>
      <c r="M87" s="106" t="str">
        <f>IF(L87="","",SUM(K87:L87))</f>
        <v/>
      </c>
      <c r="N87" s="105" t="str">
        <f>IF(VLOOKUP($B87,'S 3 H BRUT'!$B$6:$H$88,7,FALSE)="","",(VLOOKUP($B87,'S 3 H BRUT'!$B$6:$H$88,7,FALSE)))</f>
        <v/>
      </c>
      <c r="O87" s="105" t="str">
        <f>IF(VLOOKUP($B87,'S 3 H NET'!$B$6:$H$88,7,FALSE)="","",(VLOOKUP($B87,'S 3 H NET'!$B$6:$H$88,7,FALSE)))</f>
        <v/>
      </c>
      <c r="P87" s="106" t="str">
        <f>IF(O87="","",SUM(N87:O87))</f>
        <v/>
      </c>
      <c r="Q87" s="105" t="str">
        <f>IF(VLOOKUP($B87,'S 3 H BRUT'!$B$6:$J$88,8,FALSE)="","",(VLOOKUP($B87,'S 3 H BRUT'!$B$6:$J$88,8,FALSE)))</f>
        <v/>
      </c>
      <c r="R87" s="105" t="str">
        <f>IF(VLOOKUP($B87,'S 3 H NET'!$B$6:$I$88,8,FALSE)="","",(VLOOKUP($B87,'S 3 H NET'!$B$6:$I$88,8,FALSE)))</f>
        <v/>
      </c>
      <c r="S87" s="106" t="str">
        <f>IF(R87="","",SUM(Q87:R87))</f>
        <v/>
      </c>
      <c r="T87" s="105" t="str">
        <f>IF(VLOOKUP($B87,'S 3 H BRUT'!$B$6:$J$88,9,FALSE)="","",(VLOOKUP($B87,'S 3 H BRUT'!$B$6:$J$88,9,FALSE)))</f>
        <v/>
      </c>
      <c r="U87" s="105" t="str">
        <f>IF(VLOOKUP($B87,'S 3 H NET'!$B$6:$J$88,9,FALSE)="","",(VLOOKUP($B87,'S 3 H NET'!$B$6:$J$88,9,FALSE)))</f>
        <v/>
      </c>
      <c r="V87" s="106" t="str">
        <f>IF(U87="","",SUM(T87:U87))</f>
        <v/>
      </c>
      <c r="W87" s="105" t="str">
        <f>IF(VLOOKUP($B87,'S 3 H BRUT'!$B$6:$M$88,10,FALSE)="","",(VLOOKUP($B87,'S 3 H BRUT'!$B$6:$M$88,10,FALSE)))</f>
        <v/>
      </c>
      <c r="X87" s="105" t="str">
        <f>IF(VLOOKUP($B87,'S 3 H NET'!$B$6:$K$88,10,FALSE)="","",(VLOOKUP($B87,'S 3 H NET'!$B$6:$K$88,10,FALSE)))</f>
        <v/>
      </c>
      <c r="Y87" s="106" t="str">
        <f>IF(X87="","",SUM(W87:X87))</f>
        <v/>
      </c>
      <c r="Z87" s="105">
        <f>IF(VLOOKUP($B87,'S 3 H BRUT'!$B$6:$L$88,11,FALSE)="","",(VLOOKUP($B87,'S 3 H BRUT'!$B$6:$L$88,11,FALSE)))</f>
        <v>1</v>
      </c>
      <c r="AA87" s="105">
        <f>IF(VLOOKUP($B87,'S 3 H NET'!$B$6:$L$88,11,FALSE)="","",(VLOOKUP($B87,'S 3 H NET'!$B$6:$L$88,11,FALSE)))</f>
        <v>18</v>
      </c>
      <c r="AB87" s="106">
        <f>IF(AA87="","",SUM(Z87:AA87))</f>
        <v>19</v>
      </c>
      <c r="AC87" s="105" t="str">
        <f>IF(VLOOKUP($B87,'S 3 H BRUT'!$B$6:$M$88,12,FALSE)="","",(VLOOKUP($B87,'S 3 H BRUT'!$B$6:$M$88,12,FALSE)))</f>
        <v/>
      </c>
      <c r="AD87" s="105" t="str">
        <f>IF(VLOOKUP($B87,'S 3 H NET'!$B$6:$M$88,12,FALSE)="","",(VLOOKUP($B87,'S 3 H NET'!$B$6:$M$88,12,FALSE)))</f>
        <v/>
      </c>
      <c r="AE87" s="106" t="str">
        <f>IF(AD87="","",SUM(AC87:AD87))</f>
        <v/>
      </c>
      <c r="AF87" s="105" t="str">
        <f>IF(VLOOKUP($B87,'S 3 H BRUT'!$B$6:$N$88,13,FALSE)="","",(VLOOKUP($B87,'S 3 H BRUT'!$B$6:$N$88,13,FALSE)))</f>
        <v/>
      </c>
      <c r="AG87" s="105" t="str">
        <f>IF(VLOOKUP($B87,'S 3 H NET'!$B$6:$N$88,13,FALSE)="","",(VLOOKUP($B87,'S 3 H NET'!$B$6:$N$88,13,FALSE)))</f>
        <v/>
      </c>
      <c r="AH87" s="106" t="str">
        <f>IF(AG87="","",SUM(AF87:AG87))</f>
        <v/>
      </c>
      <c r="AI87" s="51">
        <f>SUM(G87,J87,M87,P87,S87,V87,Y87,AB87,AE87,AH87)</f>
        <v>19</v>
      </c>
      <c r="AJ87" s="17">
        <f>+COUNT(G87,J87,M87,P87,S87,V87,Y87,AB87,AE87,AH87)</f>
        <v>1</v>
      </c>
      <c r="AK87" s="17">
        <f>IF(AJ87&lt;6,0,+SMALL(($G87,$J87,$M87,$P87,$S87,$V87,$Y87,$AB87,$AE87,$AH87),1))</f>
        <v>0</v>
      </c>
      <c r="AL87" s="17">
        <f>IF(AJ87&lt;7,0,+SMALL(($G87,$J87,$M87,$P87,$S87,$V87,$Y87,$AB87,$AE87,$AH87),2))</f>
        <v>0</v>
      </c>
      <c r="AM87" s="17">
        <f>IF(AJ87&lt;8,0,+SMALL(($G87,$J87,$M87,$P87,$S87,$V87,$Y87,$AB87,$AE87,$AH87),3))</f>
        <v>0</v>
      </c>
      <c r="AN87" s="17">
        <f>IF(AJ87&lt;9,0,+SMALL(($G87,$J87,$M87,$P87,$S87,$V87,$Y87,$AB87,$AE87,$AH87),4))</f>
        <v>0</v>
      </c>
      <c r="AO87" s="17">
        <f>AI87-AK87-AL87-AM87-AN87</f>
        <v>19</v>
      </c>
      <c r="AP87" s="17">
        <f>RANK(AO87,$AO$6:$AO$88,0)</f>
        <v>82</v>
      </c>
      <c r="AR87" s="19"/>
      <c r="AS87" s="19"/>
      <c r="AT87" s="19"/>
      <c r="AU87" s="13"/>
    </row>
    <row r="88" spans="1:47" s="11" customFormat="1">
      <c r="A88" s="3"/>
      <c r="B88" s="89" t="s">
        <v>310</v>
      </c>
      <c r="C88" s="33"/>
      <c r="D88" s="82" t="s">
        <v>125</v>
      </c>
      <c r="E88" s="105">
        <f>IF(VLOOKUP($B88,'S 3 H BRUT'!$B$6:$E$88,4,FALSE)="","",(VLOOKUP($B88,'S 3 H BRUT'!$B$6:$E$88,4,FALSE)))</f>
        <v>0</v>
      </c>
      <c r="F88" s="105">
        <f>IF(VLOOKUP($B88,'S 3 H NET'!$B$6:E$688,4,FALSE)="","",(VLOOKUP($B88,'S 3 H NET'!$B$6:$E$88,4,FALSE)))</f>
        <v>0</v>
      </c>
      <c r="G88" s="106">
        <f>IF(F88="","",SUM(E88:F88))</f>
        <v>0</v>
      </c>
      <c r="H88" s="105" t="str">
        <f>IF(VLOOKUP($B88,'S 3 H BRUT'!$B$6:$F$88,5,FALSE)="","",(VLOOKUP($B88,'S 3 H BRUT'!$B$6:$F$88,5,FALSE)))</f>
        <v/>
      </c>
      <c r="I88" s="105" t="str">
        <f>IF(VLOOKUP($B88,'S 3 H NET'!$B$6:$F$88,5,FALSE)="","",(VLOOKUP($B88,'S 3 H NET'!$B$6:$F$88,5,FALSE)))</f>
        <v/>
      </c>
      <c r="J88" s="106" t="str">
        <f>IF(I88="","",SUM(H88:I88))</f>
        <v/>
      </c>
      <c r="K88" s="105" t="str">
        <f>IF(VLOOKUP($B88,'S 3 H BRUT'!$B$6:$G$88,6,FALSE)="","",(VLOOKUP($B88,'S 3 H BRUT'!$B$6:$G$88,6,FALSE)))</f>
        <v/>
      </c>
      <c r="L88" s="105" t="str">
        <f>IF(VLOOKUP($B88,'S 3 H NET'!$B$6:$G$88,6,FALSE)="","",(VLOOKUP($B88,'S 3 H NET'!$B$6:$G$88,6,FALSE)))</f>
        <v/>
      </c>
      <c r="M88" s="106" t="str">
        <f>IF(L88="","",SUM(K88:L88))</f>
        <v/>
      </c>
      <c r="N88" s="105" t="str">
        <f>IF(VLOOKUP($B88,'S 3 H BRUT'!$B$6:$H$88,7,FALSE)="","",(VLOOKUP($B88,'S 3 H BRUT'!$B$6:$H$88,7,FALSE)))</f>
        <v/>
      </c>
      <c r="O88" s="105" t="str">
        <f>IF(VLOOKUP($B88,'S 3 H NET'!$B$6:$H$88,7,FALSE)="","",(VLOOKUP($B88,'S 3 H NET'!$B$6:$H$88,7,FALSE)))</f>
        <v/>
      </c>
      <c r="P88" s="106" t="str">
        <f>IF(O88="","",SUM(N88:O88))</f>
        <v/>
      </c>
      <c r="Q88" s="105" t="str">
        <f>IF(VLOOKUP($B88,'S 3 H BRUT'!$B$6:$J$88,8,FALSE)="","",(VLOOKUP($B88,'S 3 H BRUT'!$B$6:$J$88,8,FALSE)))</f>
        <v/>
      </c>
      <c r="R88" s="105" t="str">
        <f>IF(VLOOKUP($B88,'S 3 H NET'!$B$6:$I$88,8,FALSE)="","",(VLOOKUP($B88,'S 3 H NET'!$B$6:$I$88,8,FALSE)))</f>
        <v/>
      </c>
      <c r="S88" s="106" t="str">
        <f>IF(R88="","",SUM(Q88:R88))</f>
        <v/>
      </c>
      <c r="T88" s="105" t="str">
        <f>IF(VLOOKUP($B88,'S 3 H BRUT'!$B$6:$J$88,9,FALSE)="","",(VLOOKUP($B88,'S 3 H BRUT'!$B$6:$J$88,9,FALSE)))</f>
        <v/>
      </c>
      <c r="U88" s="105" t="str">
        <f>IF(VLOOKUP($B88,'S 3 H NET'!$B$6:$J$88,9,FALSE)="","",(VLOOKUP($B88,'S 3 H NET'!$B$6:$J$88,9,FALSE)))</f>
        <v/>
      </c>
      <c r="V88" s="106" t="str">
        <f>IF(U88="","",SUM(T88:U88))</f>
        <v/>
      </c>
      <c r="W88" s="105" t="str">
        <f>IF(VLOOKUP($B88,'S 3 H BRUT'!$B$6:$M$88,10,FALSE)="","",(VLOOKUP($B88,'S 3 H BRUT'!$B$6:$M$88,10,FALSE)))</f>
        <v/>
      </c>
      <c r="X88" s="105" t="str">
        <f>IF(VLOOKUP($B88,'S 3 H NET'!$B$6:$K$88,10,FALSE)="","",(VLOOKUP($B88,'S 3 H NET'!$B$6:$K$88,10,FALSE)))</f>
        <v/>
      </c>
      <c r="Y88" s="106" t="str">
        <f>IF(X88="","",SUM(W88:X88))</f>
        <v/>
      </c>
      <c r="Z88" s="105">
        <f>IF(VLOOKUP($B88,'S 3 H BRUT'!$B$6:$L$88,11,FALSE)="","",(VLOOKUP($B88,'S 3 H BRUT'!$B$6:$L$88,11,FALSE)))</f>
        <v>2</v>
      </c>
      <c r="AA88" s="105">
        <f>IF(VLOOKUP($B88,'S 3 H NET'!$B$6:$L$88,11,FALSE)="","",(VLOOKUP($B88,'S 3 H NET'!$B$6:$L$88,11,FALSE)))</f>
        <v>10</v>
      </c>
      <c r="AB88" s="106">
        <f>IF(AA88="","",SUM(Z88:AA88))</f>
        <v>12</v>
      </c>
      <c r="AC88" s="105" t="str">
        <f>IF(VLOOKUP($B88,'S 3 H BRUT'!$B$6:$M$88,12,FALSE)="","",(VLOOKUP($B88,'S 3 H BRUT'!$B$6:$M$88,12,FALSE)))</f>
        <v/>
      </c>
      <c r="AD88" s="105" t="str">
        <f>IF(VLOOKUP($B88,'S 3 H NET'!$B$6:$M$88,12,FALSE)="","",(VLOOKUP($B88,'S 3 H NET'!$B$6:$M$88,12,FALSE)))</f>
        <v/>
      </c>
      <c r="AE88" s="106" t="str">
        <f>IF(AD88="","",SUM(AC88:AD88))</f>
        <v/>
      </c>
      <c r="AF88" s="105" t="str">
        <f>IF(VLOOKUP($B88,'S 3 H BRUT'!$B$6:$N$88,13,FALSE)="","",(VLOOKUP($B88,'S 3 H BRUT'!$B$6:$N$88,13,FALSE)))</f>
        <v/>
      </c>
      <c r="AG88" s="105" t="str">
        <f>IF(VLOOKUP($B88,'S 3 H NET'!$B$6:$N$88,13,FALSE)="","",(VLOOKUP($B88,'S 3 H NET'!$B$6:$N$88,13,FALSE)))</f>
        <v/>
      </c>
      <c r="AH88" s="106" t="str">
        <f>IF(AG88="","",SUM(AF88:AG88))</f>
        <v/>
      </c>
      <c r="AI88" s="51">
        <f>SUM(G88,J88,M88,P88,S88,V88,Y88,AB88,AE88,AH88)</f>
        <v>12</v>
      </c>
      <c r="AJ88" s="17">
        <f>+COUNT(G88,J88,M88,P88,S88,V88,Y88,AB88,AE88,AH88)</f>
        <v>2</v>
      </c>
      <c r="AK88" s="17">
        <f>IF(AJ88&lt;6,0,+SMALL(($G88,$J88,$M88,$P88,$S88,$V88,$Y88,$AB88,$AE88,$AH88),1))</f>
        <v>0</v>
      </c>
      <c r="AL88" s="17">
        <f>IF(AJ88&lt;7,0,+SMALL(($G88,$J88,$M88,$P88,$S88,$V88,$Y88,$AB88,$AE88,$AH88),2))</f>
        <v>0</v>
      </c>
      <c r="AM88" s="17">
        <f>IF(AJ88&lt;8,0,+SMALL(($G88,$J88,$M88,$P88,$S88,$V88,$Y88,$AB88,$AE88,$AH88),3))</f>
        <v>0</v>
      </c>
      <c r="AN88" s="17">
        <f>IF(AJ88&lt;9,0,+SMALL(($G88,$J88,$M88,$P88,$S88,$V88,$Y88,$AB88,$AE88,$AH88),4))</f>
        <v>0</v>
      </c>
      <c r="AO88" s="17">
        <f>AI88-AK88-AL88-AM88-AN88</f>
        <v>12</v>
      </c>
      <c r="AP88" s="17">
        <f>RANK(AO88,$AO$6:$AO$88,0)</f>
        <v>83</v>
      </c>
      <c r="AR88" s="19"/>
      <c r="AS88" s="19"/>
      <c r="AT88" s="19"/>
      <c r="AU88" s="13"/>
    </row>
  </sheetData>
  <sortState xmlns:xlrd2="http://schemas.microsoft.com/office/spreadsheetml/2017/richdata2" ref="B6:AP88">
    <sortCondition ref="AP6:AP88"/>
  </sortState>
  <mergeCells count="23">
    <mergeCell ref="AK2:AP2"/>
    <mergeCell ref="AL4:AL5"/>
    <mergeCell ref="AM4:AM5"/>
    <mergeCell ref="AN4:AN5"/>
    <mergeCell ref="AP4:AP5"/>
    <mergeCell ref="AO4:AO5"/>
    <mergeCell ref="AC4:AE4"/>
    <mergeCell ref="AF4:AH4"/>
    <mergeCell ref="AI4:AI5"/>
    <mergeCell ref="AJ4:AJ5"/>
    <mergeCell ref="AK4:AK5"/>
    <mergeCell ref="N4:P4"/>
    <mergeCell ref="Q4:S4"/>
    <mergeCell ref="T4:V4"/>
    <mergeCell ref="W4:Y4"/>
    <mergeCell ref="Z4:AB4"/>
    <mergeCell ref="B2:C2"/>
    <mergeCell ref="E4:G4"/>
    <mergeCell ref="H4:J4"/>
    <mergeCell ref="K4:M4"/>
    <mergeCell ref="B4:B5"/>
    <mergeCell ref="C4:C5"/>
    <mergeCell ref="D4:D5"/>
  </mergeCells>
  <conditionalFormatting sqref="AP6:AP88">
    <cfRule type="cellIs" dxfId="7" priority="125" operator="equal">
      <formula>3</formula>
    </cfRule>
    <cfRule type="cellIs" dxfId="6" priority="126" operator="equal">
      <formula>2</formula>
    </cfRule>
    <cfRule type="cellIs" dxfId="5" priority="127" operator="equal">
      <formula>1</formula>
    </cfRule>
    <cfRule type="cellIs" dxfId="4" priority="128" operator="between">
      <formula>1</formula>
      <formula>3</formula>
    </cfRule>
  </conditionalFormatting>
  <pageMargins left="0" right="0" top="0" bottom="0" header="0" footer="0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FF"/>
  </sheetPr>
  <dimension ref="A1:AQ85"/>
  <sheetViews>
    <sheetView zoomScale="95" zoomScaleNormal="9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4" sqref="B4:B5"/>
    </sheetView>
  </sheetViews>
  <sheetFormatPr baseColWidth="10" defaultColWidth="11.44140625" defaultRowHeight="14.4"/>
  <cols>
    <col min="1" max="1" width="3.44140625" style="8" customWidth="1"/>
    <col min="2" max="2" width="28.21875" style="3" customWidth="1"/>
    <col min="3" max="3" width="5.109375" style="9" customWidth="1"/>
    <col min="4" max="4" width="15" style="11" customWidth="1"/>
    <col min="5" max="27" width="4.109375" style="10" customWidth="1"/>
    <col min="28" max="28" width="4.109375" style="162" customWidth="1"/>
    <col min="29" max="34" width="4.109375" style="10" customWidth="1"/>
    <col min="35" max="35" width="5.44140625" style="10" customWidth="1"/>
    <col min="36" max="40" width="4.44140625" style="11" customWidth="1"/>
    <col min="41" max="41" width="8.44140625" style="11" customWidth="1"/>
    <col min="42" max="42" width="4.44140625" style="11" customWidth="1"/>
    <col min="43" max="43" width="2.88671875" style="11" customWidth="1"/>
    <col min="44" max="16384" width="11.44140625" style="8"/>
  </cols>
  <sheetData>
    <row r="1" spans="1:42" ht="15" thickBot="1">
      <c r="A1" s="3"/>
      <c r="C1" s="4"/>
      <c r="D1" s="3"/>
    </row>
    <row r="2" spans="1:42" ht="20.25" customHeight="1" thickBot="1">
      <c r="A2" s="3"/>
      <c r="B2" s="217" t="s">
        <v>138</v>
      </c>
      <c r="C2" s="218"/>
      <c r="D2" s="85">
        <v>2025</v>
      </c>
      <c r="E2" s="28"/>
      <c r="F2" s="28"/>
      <c r="G2" s="28"/>
      <c r="H2" s="28"/>
      <c r="I2" s="28"/>
      <c r="J2" s="28"/>
      <c r="K2" s="29"/>
      <c r="L2" s="29"/>
      <c r="M2" s="29"/>
      <c r="N2" s="29"/>
      <c r="O2" s="29"/>
      <c r="P2" s="29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35"/>
      <c r="AC2" s="28"/>
      <c r="AD2" s="28"/>
      <c r="AE2" s="28"/>
      <c r="AF2" s="28"/>
      <c r="AG2" s="28"/>
      <c r="AH2" s="28"/>
      <c r="AI2" s="28"/>
      <c r="AJ2" s="28"/>
      <c r="AK2" s="217" t="s">
        <v>50</v>
      </c>
      <c r="AL2" s="309"/>
      <c r="AM2" s="309"/>
      <c r="AN2" s="309"/>
      <c r="AO2" s="309"/>
      <c r="AP2" s="218"/>
    </row>
    <row r="3" spans="1:42" ht="15" thickBot="1">
      <c r="A3" s="3"/>
      <c r="C3" s="4"/>
      <c r="D3" s="3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5"/>
      <c r="AC3" s="14"/>
      <c r="AD3" s="14"/>
      <c r="AE3" s="14"/>
      <c r="AF3" s="14"/>
      <c r="AG3" s="14"/>
      <c r="AH3" s="14"/>
    </row>
    <row r="4" spans="1:42" ht="114.6" customHeight="1" thickBot="1">
      <c r="A4" s="3"/>
      <c r="B4" s="267" t="s">
        <v>48</v>
      </c>
      <c r="C4" s="263" t="s">
        <v>38</v>
      </c>
      <c r="D4" s="265" t="s">
        <v>140</v>
      </c>
      <c r="E4" s="253" t="s">
        <v>193</v>
      </c>
      <c r="F4" s="254"/>
      <c r="G4" s="255"/>
      <c r="H4" s="256" t="s">
        <v>194</v>
      </c>
      <c r="I4" s="257"/>
      <c r="J4" s="258"/>
      <c r="K4" s="269" t="s">
        <v>195</v>
      </c>
      <c r="L4" s="270"/>
      <c r="M4" s="271"/>
      <c r="N4" s="272" t="s">
        <v>196</v>
      </c>
      <c r="O4" s="273"/>
      <c r="P4" s="274"/>
      <c r="Q4" s="275" t="s">
        <v>197</v>
      </c>
      <c r="R4" s="276"/>
      <c r="S4" s="277"/>
      <c r="T4" s="286" t="s">
        <v>198</v>
      </c>
      <c r="U4" s="287"/>
      <c r="V4" s="288"/>
      <c r="W4" s="278" t="s">
        <v>199</v>
      </c>
      <c r="X4" s="279"/>
      <c r="Y4" s="280"/>
      <c r="Z4" s="281" t="s">
        <v>200</v>
      </c>
      <c r="AA4" s="282"/>
      <c r="AB4" s="283"/>
      <c r="AC4" s="289" t="s">
        <v>202</v>
      </c>
      <c r="AD4" s="290"/>
      <c r="AE4" s="291"/>
      <c r="AF4" s="272"/>
      <c r="AG4" s="273"/>
      <c r="AH4" s="274"/>
      <c r="AI4" s="307" t="s">
        <v>136</v>
      </c>
      <c r="AJ4" s="197" t="s">
        <v>36</v>
      </c>
      <c r="AK4" s="302" t="s">
        <v>40</v>
      </c>
      <c r="AL4" s="294" t="s">
        <v>39</v>
      </c>
      <c r="AM4" s="292" t="s">
        <v>41</v>
      </c>
      <c r="AN4" s="292" t="s">
        <v>131</v>
      </c>
      <c r="AO4" s="305" t="s">
        <v>135</v>
      </c>
      <c r="AP4" s="284" t="s">
        <v>34</v>
      </c>
    </row>
    <row r="5" spans="1:42" s="11" customFormat="1" ht="15" thickBot="1">
      <c r="A5" s="3"/>
      <c r="B5" s="268"/>
      <c r="C5" s="264"/>
      <c r="D5" s="301"/>
      <c r="E5" s="30" t="s">
        <v>56</v>
      </c>
      <c r="F5" s="30" t="s">
        <v>57</v>
      </c>
      <c r="G5" s="30" t="s">
        <v>58</v>
      </c>
      <c r="H5" s="58" t="s">
        <v>56</v>
      </c>
      <c r="I5" s="58" t="s">
        <v>57</v>
      </c>
      <c r="J5" s="58" t="s">
        <v>58</v>
      </c>
      <c r="K5" s="58" t="s">
        <v>56</v>
      </c>
      <c r="L5" s="58" t="s">
        <v>57</v>
      </c>
      <c r="M5" s="58" t="s">
        <v>58</v>
      </c>
      <c r="N5" s="30" t="s">
        <v>56</v>
      </c>
      <c r="O5" s="59" t="s">
        <v>57</v>
      </c>
      <c r="P5" s="60" t="s">
        <v>58</v>
      </c>
      <c r="Q5" s="58" t="s">
        <v>56</v>
      </c>
      <c r="R5" s="58" t="s">
        <v>57</v>
      </c>
      <c r="S5" s="58" t="s">
        <v>58</v>
      </c>
      <c r="T5" s="30" t="s">
        <v>56</v>
      </c>
      <c r="U5" s="30" t="s">
        <v>57</v>
      </c>
      <c r="V5" s="30" t="s">
        <v>58</v>
      </c>
      <c r="W5" s="58" t="s">
        <v>56</v>
      </c>
      <c r="X5" s="58" t="s">
        <v>57</v>
      </c>
      <c r="Y5" s="58" t="s">
        <v>58</v>
      </c>
      <c r="Z5" s="58" t="s">
        <v>56</v>
      </c>
      <c r="AA5" s="58" t="s">
        <v>57</v>
      </c>
      <c r="AB5" s="58" t="s">
        <v>58</v>
      </c>
      <c r="AC5" s="58" t="s">
        <v>56</v>
      </c>
      <c r="AD5" s="58" t="s">
        <v>57</v>
      </c>
      <c r="AE5" s="58" t="s">
        <v>58</v>
      </c>
      <c r="AF5" s="30" t="s">
        <v>56</v>
      </c>
      <c r="AG5" s="30" t="s">
        <v>57</v>
      </c>
      <c r="AH5" s="30" t="s">
        <v>58</v>
      </c>
      <c r="AI5" s="308"/>
      <c r="AJ5" s="198"/>
      <c r="AK5" s="303"/>
      <c r="AL5" s="295"/>
      <c r="AM5" s="293"/>
      <c r="AN5" s="293"/>
      <c r="AO5" s="306"/>
      <c r="AP5" s="285"/>
    </row>
    <row r="6" spans="1:42">
      <c r="B6" s="318" t="s">
        <v>91</v>
      </c>
      <c r="C6" s="7"/>
      <c r="D6" s="310" t="s">
        <v>5</v>
      </c>
      <c r="E6" s="105">
        <f>IF(VLOOKUP($B6,'DAMES BRUT'!$B$6:$E$85,4,FALSE)="","",(VLOOKUP($B6,'DAMES BRUT'!$B$6:$E$85,4,FALSE)))</f>
        <v>20</v>
      </c>
      <c r="F6" s="105">
        <f>IF(VLOOKUP($B6,'DAMES NET'!$B$6:E$85,4,FALSE)="","",(VLOOKUP($B6,'DAMES NET'!$B$6:$E$85,4,FALSE)))</f>
        <v>32</v>
      </c>
      <c r="G6" s="106">
        <f>IF(F6="","",SUM(E6:F6))</f>
        <v>52</v>
      </c>
      <c r="H6" s="105">
        <f>IF(VLOOKUP($B6,'DAMES BRUT'!$B$6:$F$85,5,FALSE)="","",(VLOOKUP($B6,'DAMES BRUT'!$B$6:$F$85,5,FALSE)))</f>
        <v>17</v>
      </c>
      <c r="I6" s="105">
        <f>IF(VLOOKUP($B6,'DAMES NET'!$B$6:$F$85,5,FALSE)="","",(VLOOKUP($B6,'DAMES NET'!$B$6:$F$85,5,FALSE)))</f>
        <v>30</v>
      </c>
      <c r="J6" s="106">
        <f>IF(I6="","",SUM(H6:I6))</f>
        <v>47</v>
      </c>
      <c r="K6" s="105" t="str">
        <f>IF(VLOOKUP($B6,'DAMES BRUT'!$B$6:$G$85,6,FALSE)="","",(VLOOKUP($B6,'DAMES BRUT'!$B$6:$G$85,6,FALSE)))</f>
        <v/>
      </c>
      <c r="L6" s="105" t="str">
        <f>IF(VLOOKUP($B6,'DAMES NET'!$B$6:$G$85,6,FALSE)="","",(VLOOKUP($B6,'DAMES NET'!$B$6:$G$85,6,FALSE)))</f>
        <v/>
      </c>
      <c r="M6" s="106" t="str">
        <f>IF(L6="","",SUM(K6:L6))</f>
        <v/>
      </c>
      <c r="N6" s="105">
        <f>IF(VLOOKUP($B6,'DAMES BRUT'!$B$6:$H$85,7,FALSE)="","",(VLOOKUP($B6,'DAMES BRUT'!$B$6:$H$85,7,FALSE)))</f>
        <v>19</v>
      </c>
      <c r="O6" s="105">
        <f>IF(VLOOKUP($B6,'DAMES NET'!$B$6:$H$85,7,FALSE)="","",(VLOOKUP($B6,'DAMES NET'!$B$6:$H$85,7,FALSE)))</f>
        <v>35</v>
      </c>
      <c r="P6" s="106">
        <f>IF(O6="","",SUM(N6:O6))</f>
        <v>54</v>
      </c>
      <c r="Q6" s="105" t="str">
        <f>IF(VLOOKUP($B6,'DAMES BRUT'!$B$6:$I$85,8,FALSE)="","",(VLOOKUP($B6,'DAMES BRUT'!$B$6:$I$85,8,FALSE)))</f>
        <v/>
      </c>
      <c r="R6" s="105" t="str">
        <f>IF(VLOOKUP($B6,'DAMES NET'!$B$6:$I$85,8,FALSE)="","",(VLOOKUP($B6,'DAMES NET'!$B$6:$I$85,8,FALSE)))</f>
        <v/>
      </c>
      <c r="S6" s="106" t="str">
        <f>IF(R6="","",SUM(Q6:R6))</f>
        <v/>
      </c>
      <c r="T6" s="105">
        <f>IF(VLOOKUP($B6,'DAMES BRUT'!$B$6:$J$85,9,FALSE)="","",(VLOOKUP($B6,'DAMES BRUT'!$B$6:$J$85,9,FALSE)))</f>
        <v>18</v>
      </c>
      <c r="U6" s="105">
        <f>IF(VLOOKUP($B6,'DAMES NET'!$B$6:$J$85,9,FALSE)="","",(VLOOKUP($B6,'DAMES NET'!$B$6:$J$85,9,FALSE)))</f>
        <v>33</v>
      </c>
      <c r="V6" s="106">
        <f>IF(U6="","",SUM(T6:U6))</f>
        <v>51</v>
      </c>
      <c r="W6" s="105">
        <f>IF(VLOOKUP($B6,'DAMES BRUT'!$B$6:$K$85,10,FALSE)="","",(VLOOKUP($B6,'DAMES BRUT'!$B$6:$K$85,10,FALSE)))</f>
        <v>17</v>
      </c>
      <c r="X6" s="105">
        <f>IF(VLOOKUP($B6,'DAMES NET'!$B$6:$K$85,10,FALSE)="","",(VLOOKUP($B6,'DAMES NET'!$B$6:$K$85,10,FALSE)))</f>
        <v>32</v>
      </c>
      <c r="Y6" s="106">
        <f>IF(X6="","",SUM(W6:X6))</f>
        <v>49</v>
      </c>
      <c r="Z6" s="105">
        <f>IF(VLOOKUP($B6,'DAMES BRUT'!$B$6:$L$85,11,FALSE)="","",(VLOOKUP($B6,'DAMES BRUT'!$B$6:$L$85,11,FALSE)))</f>
        <v>20</v>
      </c>
      <c r="AA6" s="105">
        <f>IF(VLOOKUP($B6,'DAMES NET'!$B$6:$L$85,11,FALSE)="","",(VLOOKUP($B6,'DAMES NET'!$B$6:$L$85,11,FALSE)))</f>
        <v>35</v>
      </c>
      <c r="AB6" s="106">
        <f>IF(AA6="","",SUM(Z6:AA6))</f>
        <v>55</v>
      </c>
      <c r="AC6" s="105" t="str">
        <f>IF(VLOOKUP($B6,'DAMES BRUT'!$B$6:$M$85,12,FALSE)="","",(VLOOKUP($B6,'DAMES BRUT'!$B$6:$M$85,12,FALSE)))</f>
        <v/>
      </c>
      <c r="AD6" s="105" t="str">
        <f>IF(VLOOKUP($B6,'DAMES NET'!$B$6:$M$85,12,FALSE)="","",(VLOOKUP($B6,'DAMES NET'!$B$6:$M$85,12,FALSE)))</f>
        <v/>
      </c>
      <c r="AE6" s="106" t="str">
        <f>IF(AD6="","",SUM(AC6:AD6))</f>
        <v/>
      </c>
      <c r="AF6" s="105" t="str">
        <f>IF(VLOOKUP($B6,'DAMES BRUT'!$B$6:$N$85,13,FALSE)="","",(VLOOKUP($B6,'DAMES BRUT'!$B$6:$N$72,13,FALSE)))</f>
        <v/>
      </c>
      <c r="AG6" s="105" t="str">
        <f>IF(VLOOKUP($B6,'DAMES NET'!$B$6:$N$85,13,FALSE)="","",(VLOOKUP($B6,'DAMES NET'!$B$6:$N$85,13,FALSE)))</f>
        <v/>
      </c>
      <c r="AH6" s="106" t="str">
        <f>IF(AG6="","",SUM(AF6:AG6))</f>
        <v/>
      </c>
      <c r="AI6" s="51">
        <f>SUM(G6,J6,M6,P6,S6,V6,Y6,AB6,AE6,AH6)</f>
        <v>308</v>
      </c>
      <c r="AJ6" s="17">
        <f>+COUNT(G6,J6,M6,P6,S6,V6,Y6,AB6,AE6,AH6)</f>
        <v>6</v>
      </c>
      <c r="AK6" s="17">
        <f>IF(AJ6&lt;6,0,+SMALL(($G6,$J6,$M6,$P6,$S6,$V6,$Y6,$AB6,$AE6,$AH6),1))</f>
        <v>47</v>
      </c>
      <c r="AL6" s="17">
        <f>IF(AJ6&lt;7,0,+SMALL(($G6,$J6,$M6,$P6,$S6,$V6,$Y6,$AB6,$AE6,$AH6),2))</f>
        <v>0</v>
      </c>
      <c r="AM6" s="17">
        <f>IF(AJ6&lt;8,0,+SMALL(($G6,$J6,$M6,$P6,$S6,$V6,$Y6,$AB6,$AE6,$AH6),3))</f>
        <v>0</v>
      </c>
      <c r="AN6" s="17">
        <f>IF(AJ6&lt;9,0,+SMALL(($G6,$J6,$M6,$P6,$S6,$V6,$Y6,$AB6,$AE6,$AH6),4))</f>
        <v>0</v>
      </c>
      <c r="AO6" s="17">
        <f>AI6-AK6-AL6-AM6-AN6</f>
        <v>261</v>
      </c>
      <c r="AP6" s="7">
        <f>RANK(AO6,$AO$6:$AO$85,0)</f>
        <v>1</v>
      </c>
    </row>
    <row r="7" spans="1:42">
      <c r="B7" s="89" t="s">
        <v>282</v>
      </c>
      <c r="C7" s="33"/>
      <c r="D7" s="41" t="s">
        <v>35</v>
      </c>
      <c r="E7" s="105">
        <f>IF(VLOOKUP($B7,'DAMES BRUT'!$B$6:$E$85,4,FALSE)="","",(VLOOKUP($B7,'DAMES BRUT'!$B$6:$E$85,4,FALSE)))</f>
        <v>6</v>
      </c>
      <c r="F7" s="105">
        <f>IF(VLOOKUP($B7,'DAMES NET'!$B$6:E$85,4,FALSE)="","",(VLOOKUP($B7,'DAMES NET'!$B$6:$E$85,4,FALSE)))</f>
        <v>25</v>
      </c>
      <c r="G7" s="106">
        <f>IF(F7="","",SUM(E7:F7))</f>
        <v>31</v>
      </c>
      <c r="H7" s="105">
        <f>IF(VLOOKUP($B7,'DAMES BRUT'!$B$6:$F$85,5,FALSE)="","",(VLOOKUP($B7,'DAMES BRUT'!$B$6:$F$85,5,FALSE)))</f>
        <v>12</v>
      </c>
      <c r="I7" s="105">
        <f>IF(VLOOKUP($B7,'DAMES NET'!$B$6:$F$85,5,FALSE)="","",(VLOOKUP($B7,'DAMES NET'!$B$6:$F$85,5,FALSE)))</f>
        <v>35</v>
      </c>
      <c r="J7" s="106">
        <f>IF(I7="","",SUM(H7:I7))</f>
        <v>47</v>
      </c>
      <c r="K7" s="105">
        <f>IF(VLOOKUP($B7,'DAMES BRUT'!$B$6:$G$85,6,FALSE)="","",(VLOOKUP($B7,'DAMES BRUT'!$B$6:$G$85,6,FALSE)))</f>
        <v>8</v>
      </c>
      <c r="L7" s="105">
        <f>IF(VLOOKUP($B7,'DAMES NET'!$B$6:$G$85,6,FALSE)="","",(VLOOKUP($B7,'DAMES NET'!$B$6:$G$85,6,FALSE)))</f>
        <v>28</v>
      </c>
      <c r="M7" s="106">
        <f>IF(L7="","",SUM(K7:L7))</f>
        <v>36</v>
      </c>
      <c r="N7" s="105">
        <f>IF(VLOOKUP($B7,'DAMES BRUT'!$B$6:$H$85,7,FALSE)="","",(VLOOKUP($B7,'DAMES BRUT'!$B$6:$H$85,7,FALSE)))</f>
        <v>17</v>
      </c>
      <c r="O7" s="105">
        <f>IF(VLOOKUP($B7,'DAMES NET'!$B$6:$H$85,7,FALSE)="","",(VLOOKUP($B7,'DAMES NET'!$B$6:$H$85,7,FALSE)))</f>
        <v>46</v>
      </c>
      <c r="P7" s="106">
        <f>IF(O7="","",SUM(N7:O7))</f>
        <v>63</v>
      </c>
      <c r="Q7" s="105">
        <f>IF(VLOOKUP($B7,'DAMES BRUT'!$B$6:$I$85,8,FALSE)="","",(VLOOKUP($B7,'DAMES BRUT'!$B$6:$I$85,8,FALSE)))</f>
        <v>17</v>
      </c>
      <c r="R7" s="105">
        <f>IF(VLOOKUP($B7,'DAMES NET'!$B$6:$I$85,8,FALSE)="","",(VLOOKUP($B7,'DAMES NET'!$B$6:$I$85,8,FALSE)))</f>
        <v>39</v>
      </c>
      <c r="S7" s="106">
        <f>IF(R7="","",SUM(Q7:R7))</f>
        <v>56</v>
      </c>
      <c r="T7" s="105">
        <f>IF(VLOOKUP($B7,'DAMES BRUT'!$B$6:$J$85,9,FALSE)="","",(VLOOKUP($B7,'DAMES BRUT'!$B$6:$J$85,9,FALSE)))</f>
        <v>5</v>
      </c>
      <c r="U7" s="105">
        <f>IF(VLOOKUP($B7,'DAMES NET'!$B$6:$J$85,9,FALSE)="","",(VLOOKUP($B7,'DAMES NET'!$B$6:$J$85,9,FALSE)))</f>
        <v>24</v>
      </c>
      <c r="V7" s="106">
        <f>IF(U7="","",SUM(T7:U7))</f>
        <v>29</v>
      </c>
      <c r="W7" s="105">
        <f>IF(VLOOKUP($B7,'DAMES BRUT'!$B$6:$K$85,10,FALSE)="","",(VLOOKUP($B7,'DAMES BRUT'!$B$6:$K$85,10,FALSE)))</f>
        <v>12</v>
      </c>
      <c r="X7" s="105">
        <f>IF(VLOOKUP($B7,'DAMES NET'!$B$6:$K$85,10,FALSE)="","",(VLOOKUP($B7,'DAMES NET'!$B$6:$K$85,10,FALSE)))</f>
        <v>37</v>
      </c>
      <c r="Y7" s="106">
        <f>IF(X7="","",SUM(W7:X7))</f>
        <v>49</v>
      </c>
      <c r="Z7" s="105">
        <f>IF(VLOOKUP($B7,'DAMES BRUT'!$B$6:$L$85,11,FALSE)="","",(VLOOKUP($B7,'DAMES BRUT'!$B$6:$L$85,11,FALSE)))</f>
        <v>9</v>
      </c>
      <c r="AA7" s="105">
        <f>IF(VLOOKUP($B7,'DAMES NET'!$B$6:$L$85,11,FALSE)="","",(VLOOKUP($B7,'DAMES NET'!$B$6:$L$85,11,FALSE)))</f>
        <v>31</v>
      </c>
      <c r="AB7" s="106">
        <f>IF(AA7="","",SUM(Z7:AA7))</f>
        <v>40</v>
      </c>
      <c r="AC7" s="105" t="str">
        <f>IF(VLOOKUP($B7,'DAMES BRUT'!$B$6:$M$85,12,FALSE)="","",(VLOOKUP($B7,'DAMES BRUT'!$B$6:$M$85,12,FALSE)))</f>
        <v/>
      </c>
      <c r="AD7" s="105" t="str">
        <f>IF(VLOOKUP($B7,'DAMES NET'!$B$6:$M$85,12,FALSE)="","",(VLOOKUP($B7,'DAMES NET'!$B$6:$M$85,12,FALSE)))</f>
        <v/>
      </c>
      <c r="AE7" s="106" t="str">
        <f>IF(AD7="","",SUM(AC7:AD7))</f>
        <v/>
      </c>
      <c r="AF7" s="105" t="str">
        <f>IF(VLOOKUP($B7,'DAMES BRUT'!$B$6:$N$85,13,FALSE)="","",(VLOOKUP($B7,'DAMES BRUT'!$B$6:$N$72,13,FALSE)))</f>
        <v/>
      </c>
      <c r="AG7" s="105" t="str">
        <f>IF(VLOOKUP($B7,'DAMES NET'!$B$6:$N$85,13,FALSE)="","",(VLOOKUP($B7,'DAMES NET'!$B$6:$N$85,13,FALSE)))</f>
        <v/>
      </c>
      <c r="AH7" s="106" t="str">
        <f>IF(AG7="","",SUM(AF7:AG7))</f>
        <v/>
      </c>
      <c r="AI7" s="51">
        <f>SUM(G7,J7,M7,P7,S7,V7,Y7,AB7,AE7,AH7)</f>
        <v>351</v>
      </c>
      <c r="AJ7" s="17">
        <f>+COUNT(G7,J7,M7,P7,S7,V7,Y7,AB7,AE7,AH7)</f>
        <v>8</v>
      </c>
      <c r="AK7" s="17">
        <f>IF(AJ7&lt;6,0,+SMALL(($G7,$J7,$M7,$P7,$S7,$V7,$Y7,$AB7,$AE7,$AH7),1))</f>
        <v>29</v>
      </c>
      <c r="AL7" s="17">
        <f>IF(AJ7&lt;7,0,+SMALL(($G7,$J7,$M7,$P7,$S7,$V7,$Y7,$AB7,$AE7,$AH7),2))</f>
        <v>31</v>
      </c>
      <c r="AM7" s="17">
        <f>IF(AJ7&lt;8,0,+SMALL(($G7,$J7,$M7,$P7,$S7,$V7,$Y7,$AB7,$AE7,$AH7),3))</f>
        <v>36</v>
      </c>
      <c r="AN7" s="17">
        <f>IF(AJ7&lt;9,0,+SMALL(($G7,$J7,$M7,$P7,$S7,$V7,$Y7,$AB7,$AE7,$AH7),4))</f>
        <v>0</v>
      </c>
      <c r="AO7" s="17">
        <f>AI7-AK7-AL7-AM7-AN7</f>
        <v>255</v>
      </c>
      <c r="AP7" s="7">
        <f>RANK(AO7,$AO$6:$AO$85,0)</f>
        <v>2</v>
      </c>
    </row>
    <row r="8" spans="1:42" s="11" customFormat="1">
      <c r="B8" s="42" t="s">
        <v>243</v>
      </c>
      <c r="C8" s="33"/>
      <c r="D8" s="38" t="s">
        <v>5</v>
      </c>
      <c r="E8" s="105">
        <f>IF(VLOOKUP($B8,'DAMES BRUT'!$B$6:$E$85,4,FALSE)="","",(VLOOKUP($B8,'DAMES BRUT'!$B$6:$E$85,4,FALSE)))</f>
        <v>17</v>
      </c>
      <c r="F8" s="105">
        <f>IF(VLOOKUP($B8,'DAMES NET'!$B$6:E$85,4,FALSE)="","",(VLOOKUP($B8,'DAMES NET'!$B$6:$E$85,4,FALSE)))</f>
        <v>35</v>
      </c>
      <c r="G8" s="106">
        <f>IF(F8="","",SUM(E8:F8))</f>
        <v>52</v>
      </c>
      <c r="H8" s="105">
        <f>IF(VLOOKUP($B8,'DAMES BRUT'!$B$6:$F$85,5,FALSE)="","",(VLOOKUP($B8,'DAMES BRUT'!$B$6:$F$85,5,FALSE)))</f>
        <v>11</v>
      </c>
      <c r="I8" s="105">
        <f>IF(VLOOKUP($B8,'DAMES NET'!$B$6:$F$85,5,FALSE)="","",(VLOOKUP($B8,'DAMES NET'!$B$6:$F$85,5,FALSE)))</f>
        <v>26</v>
      </c>
      <c r="J8" s="106">
        <f>IF(I8="","",SUM(H8:I8))</f>
        <v>37</v>
      </c>
      <c r="K8" s="105">
        <f>IF(VLOOKUP($B8,'DAMES BRUT'!$B$6:$G$85,6,FALSE)="","",(VLOOKUP($B8,'DAMES BRUT'!$B$6:$G$85,6,FALSE)))</f>
        <v>12</v>
      </c>
      <c r="L8" s="105">
        <f>IF(VLOOKUP($B8,'DAMES NET'!$B$6:$G$85,6,FALSE)="","",(VLOOKUP($B8,'DAMES NET'!$B$6:$G$85,6,FALSE)))</f>
        <v>28</v>
      </c>
      <c r="M8" s="106">
        <f>IF(L8="","",SUM(K8:L8))</f>
        <v>40</v>
      </c>
      <c r="N8" s="105">
        <f>IF(VLOOKUP($B8,'DAMES BRUT'!$B$6:$H$85,7,FALSE)="","",(VLOOKUP($B8,'DAMES BRUT'!$B$6:$H$85,7,FALSE)))</f>
        <v>12</v>
      </c>
      <c r="O8" s="105">
        <f>IF(VLOOKUP($B8,'DAMES NET'!$B$6:$H$85,7,FALSE)="","",(VLOOKUP($B8,'DAMES NET'!$B$6:$H$85,7,FALSE)))</f>
        <v>32</v>
      </c>
      <c r="P8" s="106">
        <f>IF(O8="","",SUM(N8:O8))</f>
        <v>44</v>
      </c>
      <c r="Q8" s="105" t="str">
        <f>IF(VLOOKUP($B8,'DAMES BRUT'!$B$6:$I$85,8,FALSE)="","",(VLOOKUP($B8,'DAMES BRUT'!$B$6:$I$85,8,FALSE)))</f>
        <v/>
      </c>
      <c r="R8" s="105" t="str">
        <f>IF(VLOOKUP($B8,'DAMES NET'!$B$6:$I$85,8,FALSE)="","",(VLOOKUP($B8,'DAMES NET'!$B$6:$I$85,8,FALSE)))</f>
        <v/>
      </c>
      <c r="S8" s="106" t="str">
        <f>IF(R8="","",SUM(Q8:R8))</f>
        <v/>
      </c>
      <c r="T8" s="105">
        <f>IF(VLOOKUP($B8,'DAMES BRUT'!$B$6:$J$85,9,FALSE)="","",(VLOOKUP($B8,'DAMES BRUT'!$B$6:$J$85,9,FALSE)))</f>
        <v>11</v>
      </c>
      <c r="U8" s="105">
        <f>IF(VLOOKUP($B8,'DAMES NET'!$B$6:$J$85,9,FALSE)="","",(VLOOKUP($B8,'DAMES NET'!$B$6:$J$85,9,FALSE)))</f>
        <v>28</v>
      </c>
      <c r="V8" s="106">
        <f>IF(U8="","",SUM(T8:U8))</f>
        <v>39</v>
      </c>
      <c r="W8" s="105">
        <f>IF(VLOOKUP($B8,'DAMES BRUT'!$B$6:$K$85,10,FALSE)="","",(VLOOKUP($B8,'DAMES BRUT'!$B$6:$K$85,10,FALSE)))</f>
        <v>17</v>
      </c>
      <c r="X8" s="105">
        <f>IF(VLOOKUP($B8,'DAMES NET'!$B$6:$K$85,10,FALSE)="","",(VLOOKUP($B8,'DAMES NET'!$B$6:$K$85,10,FALSE)))</f>
        <v>34</v>
      </c>
      <c r="Y8" s="106">
        <f>IF(X8="","",SUM(W8:X8))</f>
        <v>51</v>
      </c>
      <c r="Z8" s="105">
        <f>IF(VLOOKUP($B8,'DAMES BRUT'!$B$6:$L$85,11,FALSE)="","",(VLOOKUP($B8,'DAMES BRUT'!$B$6:$L$85,11,FALSE)))</f>
        <v>14</v>
      </c>
      <c r="AA8" s="105">
        <f>IF(VLOOKUP($B8,'DAMES NET'!$B$6:$L$85,11,FALSE)="","",(VLOOKUP($B8,'DAMES NET'!$B$6:$L$85,11,FALSE)))</f>
        <v>33</v>
      </c>
      <c r="AB8" s="106">
        <f>IF(AA8="","",SUM(Z8:AA8))</f>
        <v>47</v>
      </c>
      <c r="AC8" s="105">
        <f>IF(VLOOKUP($B8,'DAMES BRUT'!$B$6:$M$85,12,FALSE)="","",(VLOOKUP($B8,'DAMES BRUT'!$B$6:$M$85,12,FALSE)))</f>
        <v>19</v>
      </c>
      <c r="AD8" s="105">
        <f>IF(VLOOKUP($B8,'DAMES NET'!$B$6:$M$85,12,FALSE)="","",(VLOOKUP($B8,'DAMES NET'!$B$6:$M$85,12,FALSE)))</f>
        <v>33</v>
      </c>
      <c r="AE8" s="106">
        <f>IF(AD8="","",SUM(AC8:AD8))</f>
        <v>52</v>
      </c>
      <c r="AF8" s="105" t="str">
        <f>IF(VLOOKUP($B8,'DAMES BRUT'!$B$6:$N$85,13,FALSE)="","",(VLOOKUP($B8,'DAMES BRUT'!$B$6:$N$72,13,FALSE)))</f>
        <v/>
      </c>
      <c r="AG8" s="105" t="str">
        <f>IF(VLOOKUP($B8,'DAMES NET'!$B$6:$N$85,13,FALSE)="","",(VLOOKUP($B8,'DAMES NET'!$B$6:$N$85,13,FALSE)))</f>
        <v/>
      </c>
      <c r="AH8" s="106" t="str">
        <f>IF(AG8="","",SUM(AF8:AG8))</f>
        <v/>
      </c>
      <c r="AI8" s="51">
        <f>SUM(G8,J8,M8,P8,S8,V8,Y8,AB8,AE8,AH8)</f>
        <v>362</v>
      </c>
      <c r="AJ8" s="17">
        <f>+COUNT(G8,J8,M8,P8,S8,V8,Y8,AB8,AE8,AH8)</f>
        <v>8</v>
      </c>
      <c r="AK8" s="17">
        <f>IF(AJ8&lt;6,0,+SMALL(($G8,$J8,$M8,$P8,$S8,$V8,$Y8,$AB8,$AE8,$AH8),1))</f>
        <v>37</v>
      </c>
      <c r="AL8" s="17">
        <f>IF(AJ8&lt;7,0,+SMALL(($G8,$J8,$M8,$P8,$S8,$V8,$Y8,$AB8,$AE8,$AH8),2))</f>
        <v>39</v>
      </c>
      <c r="AM8" s="17">
        <f>IF(AJ8&lt;8,0,+SMALL(($G8,$J8,$M8,$P8,$S8,$V8,$Y8,$AB8,$AE8,$AH8),3))</f>
        <v>40</v>
      </c>
      <c r="AN8" s="17">
        <f>IF(AJ8&lt;9,0,+SMALL(($G8,$J8,$M8,$P8,$S8,$V8,$Y8,$AB8,$AE8,$AH8),4))</f>
        <v>0</v>
      </c>
      <c r="AO8" s="17">
        <f>AI8-AK8-AL8-AM8-AN8</f>
        <v>246</v>
      </c>
      <c r="AP8" s="7">
        <f>RANK(AO8,$AO$6:$AO$85,0)</f>
        <v>3</v>
      </c>
    </row>
    <row r="9" spans="1:42" s="11" customFormat="1">
      <c r="B9" s="42" t="s">
        <v>142</v>
      </c>
      <c r="C9" s="33"/>
      <c r="D9" s="40" t="s">
        <v>18</v>
      </c>
      <c r="E9" s="105">
        <f>IF(VLOOKUP($B9,'DAMES BRUT'!$B$6:$E$85,4,FALSE)="","",(VLOOKUP($B9,'DAMES BRUT'!$B$6:$E$85,4,FALSE)))</f>
        <v>11</v>
      </c>
      <c r="F9" s="105">
        <f>IF(VLOOKUP($B9,'DAMES NET'!$B$6:E$85,4,FALSE)="","",(VLOOKUP($B9,'DAMES NET'!$B$6:$E$85,4,FALSE)))</f>
        <v>26</v>
      </c>
      <c r="G9" s="106">
        <f>IF(F9="","",SUM(E9:F9))</f>
        <v>37</v>
      </c>
      <c r="H9" s="105" t="str">
        <f>IF(VLOOKUP($B9,'DAMES BRUT'!$B$6:$F$85,5,FALSE)="","",(VLOOKUP($B9,'DAMES BRUT'!$B$6:$F$85,5,FALSE)))</f>
        <v/>
      </c>
      <c r="I9" s="105" t="str">
        <f>IF(VLOOKUP($B9,'DAMES NET'!$B$6:$F$85,5,FALSE)="","",(VLOOKUP($B9,'DAMES NET'!$B$6:$F$85,5,FALSE)))</f>
        <v/>
      </c>
      <c r="J9" s="106" t="str">
        <f>IF(I9="","",SUM(H9:I9))</f>
        <v/>
      </c>
      <c r="K9" s="105">
        <f>IF(VLOOKUP($B9,'DAMES BRUT'!$B$6:$G$85,6,FALSE)="","",(VLOOKUP($B9,'DAMES BRUT'!$B$6:$G$85,6,FALSE)))</f>
        <v>8</v>
      </c>
      <c r="L9" s="105">
        <f>IF(VLOOKUP($B9,'DAMES NET'!$B$6:$G$85,6,FALSE)="","",(VLOOKUP($B9,'DAMES NET'!$B$6:$G$85,6,FALSE)))</f>
        <v>25</v>
      </c>
      <c r="M9" s="106">
        <f>IF(L9="","",SUM(K9:L9))</f>
        <v>33</v>
      </c>
      <c r="N9" s="105">
        <f>IF(VLOOKUP($B9,'DAMES BRUT'!$B$6:$H$85,7,FALSE)="","",(VLOOKUP($B9,'DAMES BRUT'!$B$6:$H$85,7,FALSE)))</f>
        <v>17</v>
      </c>
      <c r="O9" s="105">
        <f>IF(VLOOKUP($B9,'DAMES NET'!$B$6:$H$85,7,FALSE)="","",(VLOOKUP($B9,'DAMES NET'!$B$6:$H$85,7,FALSE)))</f>
        <v>41</v>
      </c>
      <c r="P9" s="106">
        <f>IF(O9="","",SUM(N9:O9))</f>
        <v>58</v>
      </c>
      <c r="Q9" s="105">
        <f>IF(VLOOKUP($B9,'DAMES BRUT'!$B$6:$I$85,8,FALSE)="","",(VLOOKUP($B9,'DAMES BRUT'!$B$6:$I$85,8,FALSE)))</f>
        <v>15</v>
      </c>
      <c r="R9" s="105">
        <f>IF(VLOOKUP($B9,'DAMES NET'!$B$6:$I$85,8,FALSE)="","",(VLOOKUP($B9,'DAMES NET'!$B$6:$I$85,8,FALSE)))</f>
        <v>32</v>
      </c>
      <c r="S9" s="106">
        <f>IF(R9="","",SUM(Q9:R9))</f>
        <v>47</v>
      </c>
      <c r="T9" s="105" t="str">
        <f>IF(VLOOKUP($B9,'DAMES BRUT'!$B$6:$J$85,9,FALSE)="","",(VLOOKUP($B9,'DAMES BRUT'!$B$6:$J$85,9,FALSE)))</f>
        <v/>
      </c>
      <c r="U9" s="105" t="str">
        <f>IF(VLOOKUP($B9,'DAMES NET'!$B$6:$J$85,9,FALSE)="","",(VLOOKUP($B9,'DAMES NET'!$B$6:$J$85,9,FALSE)))</f>
        <v/>
      </c>
      <c r="V9" s="106" t="str">
        <f>IF(U9="","",SUM(T9:U9))</f>
        <v/>
      </c>
      <c r="W9" s="105">
        <f>IF(VLOOKUP($B9,'DAMES BRUT'!$B$6:$K$85,10,FALSE)="","",(VLOOKUP($B9,'DAMES BRUT'!$B$6:$K$85,10,FALSE)))</f>
        <v>14</v>
      </c>
      <c r="X9" s="105">
        <f>IF(VLOOKUP($B9,'DAMES NET'!$B$6:$K$85,10,FALSE)="","",(VLOOKUP($B9,'DAMES NET'!$B$6:$K$85,10,FALSE)))</f>
        <v>33</v>
      </c>
      <c r="Y9" s="106">
        <f>IF(X9="","",SUM(W9:X9))</f>
        <v>47</v>
      </c>
      <c r="Z9" s="105">
        <f>IF(VLOOKUP($B9,'DAMES BRUT'!$B$6:$L$85,11,FALSE)="","",(VLOOKUP($B9,'DAMES BRUT'!$B$6:$L$85,11,FALSE)))</f>
        <v>14</v>
      </c>
      <c r="AA9" s="105">
        <f>IF(VLOOKUP($B9,'DAMES NET'!$B$6:$L$85,11,FALSE)="","",(VLOOKUP($B9,'DAMES NET'!$B$6:$L$85,11,FALSE)))</f>
        <v>36</v>
      </c>
      <c r="AB9" s="106">
        <f>IF(AA9="","",SUM(Z9:AA9))</f>
        <v>50</v>
      </c>
      <c r="AC9" s="105">
        <f>IF(VLOOKUP($B9,'DAMES BRUT'!$B$6:$M$85,12,FALSE)="","",(VLOOKUP($B9,'DAMES BRUT'!$B$6:$M$85,12,FALSE)))</f>
        <v>12</v>
      </c>
      <c r="AD9" s="105">
        <f>IF(VLOOKUP($B9,'DAMES NET'!$B$6:$M$85,12,FALSE)="","",(VLOOKUP($B9,'DAMES NET'!$B$6:$M$85,12,FALSE)))</f>
        <v>30</v>
      </c>
      <c r="AE9" s="106">
        <f>IF(AD9="","",SUM(AC9:AD9))</f>
        <v>42</v>
      </c>
      <c r="AF9" s="105" t="str">
        <f>IF(VLOOKUP($B9,'DAMES BRUT'!$B$6:$N$85,13,FALSE)="","",(VLOOKUP($B9,'DAMES BRUT'!$B$6:$N$72,13,FALSE)))</f>
        <v/>
      </c>
      <c r="AG9" s="105" t="str">
        <f>IF(VLOOKUP($B9,'DAMES NET'!$B$6:$N$85,13,FALSE)="","",(VLOOKUP($B9,'DAMES NET'!$B$6:$N$85,13,FALSE)))</f>
        <v/>
      </c>
      <c r="AH9" s="106" t="str">
        <f>IF(AG9="","",SUM(AF9:AG9))</f>
        <v/>
      </c>
      <c r="AI9" s="51">
        <f>SUM(G9,J9,M9,P9,S9,V9,Y9,AB9,AE9,AH9)</f>
        <v>314</v>
      </c>
      <c r="AJ9" s="17">
        <f>+COUNT(G9,J9,M9,P9,S9,V9,Y9,AB9,AE9,AH9)</f>
        <v>7</v>
      </c>
      <c r="AK9" s="17">
        <f>IF(AJ9&lt;6,0,+SMALL(($G9,$J9,$M9,$P9,$S9,$V9,$Y9,$AB9,$AE9,$AH9),1))</f>
        <v>33</v>
      </c>
      <c r="AL9" s="17">
        <f>IF(AJ9&lt;7,0,+SMALL(($G9,$J9,$M9,$P9,$S9,$V9,$Y9,$AB9,$AE9,$AH9),2))</f>
        <v>37</v>
      </c>
      <c r="AM9" s="17">
        <f>IF(AJ9&lt;8,0,+SMALL(($G9,$J9,$M9,$P9,$S9,$V9,$Y9,$AB9,$AE9,$AH9),3))</f>
        <v>0</v>
      </c>
      <c r="AN9" s="17">
        <f>IF(AJ9&lt;9,0,+SMALL(($G9,$J9,$M9,$P9,$S9,$V9,$Y9,$AB9,$AE9,$AH9),4))</f>
        <v>0</v>
      </c>
      <c r="AO9" s="17">
        <f>AI9-AK9-AL9-AM9-AN9</f>
        <v>244</v>
      </c>
      <c r="AP9" s="7">
        <f>RANK(AO9,$AO$6:$AO$85,0)</f>
        <v>4</v>
      </c>
    </row>
    <row r="10" spans="1:42" s="11" customFormat="1">
      <c r="B10" s="42" t="s">
        <v>90</v>
      </c>
      <c r="C10" s="33"/>
      <c r="D10" s="39" t="s">
        <v>7</v>
      </c>
      <c r="E10" s="105">
        <f>IF(VLOOKUP($B10,'DAMES BRUT'!$B$6:$E$85,4,FALSE)="","",(VLOOKUP($B10,'DAMES BRUT'!$B$6:$E$85,4,FALSE)))</f>
        <v>16</v>
      </c>
      <c r="F10" s="105">
        <f>IF(VLOOKUP($B10,'DAMES NET'!$B$6:E$85,4,FALSE)="","",(VLOOKUP($B10,'DAMES NET'!$B$6:$E$85,4,FALSE)))</f>
        <v>31</v>
      </c>
      <c r="G10" s="106">
        <f>IF(F10="","",SUM(E10:F10))</f>
        <v>47</v>
      </c>
      <c r="H10" s="105">
        <f>IF(VLOOKUP($B10,'DAMES BRUT'!$B$6:$F$85,5,FALSE)="","",(VLOOKUP($B10,'DAMES BRUT'!$B$6:$F$85,5,FALSE)))</f>
        <v>12</v>
      </c>
      <c r="I10" s="105">
        <f>IF(VLOOKUP($B10,'DAMES NET'!$B$6:$F$85,5,FALSE)="","",(VLOOKUP($B10,'DAMES NET'!$B$6:$F$85,5,FALSE)))</f>
        <v>29</v>
      </c>
      <c r="J10" s="106">
        <f>IF(I10="","",SUM(H10:I10))</f>
        <v>41</v>
      </c>
      <c r="K10" s="105">
        <f>IF(VLOOKUP($B10,'DAMES BRUT'!$B$6:$G$85,6,FALSE)="","",(VLOOKUP($B10,'DAMES BRUT'!$B$6:$G$85,6,FALSE)))</f>
        <v>14</v>
      </c>
      <c r="L10" s="105">
        <f>IF(VLOOKUP($B10,'DAMES NET'!$B$6:$G$85,6,FALSE)="","",(VLOOKUP($B10,'DAMES NET'!$B$6:$G$85,6,FALSE)))</f>
        <v>31</v>
      </c>
      <c r="M10" s="106">
        <f>IF(L10="","",SUM(K10:L10))</f>
        <v>45</v>
      </c>
      <c r="N10" s="105" t="str">
        <f>IF(VLOOKUP($B10,'DAMES BRUT'!$B$6:$H$85,7,FALSE)="","",(VLOOKUP($B10,'DAMES BRUT'!$B$6:$H$85,7,FALSE)))</f>
        <v/>
      </c>
      <c r="O10" s="105" t="str">
        <f>IF(VLOOKUP($B10,'DAMES NET'!$B$6:$H$85,7,FALSE)="","",(VLOOKUP($B10,'DAMES NET'!$B$6:$H$85,7,FALSE)))</f>
        <v/>
      </c>
      <c r="P10" s="106" t="str">
        <f>IF(O10="","",SUM(N10:O10))</f>
        <v/>
      </c>
      <c r="Q10" s="105">
        <f>IF(VLOOKUP($B10,'DAMES BRUT'!$B$6:$I$85,8,FALSE)="","",(VLOOKUP($B10,'DAMES BRUT'!$B$6:$I$85,8,FALSE)))</f>
        <v>18</v>
      </c>
      <c r="R10" s="105">
        <f>IF(VLOOKUP($B10,'DAMES NET'!$B$6:$I$85,8,FALSE)="","",(VLOOKUP($B10,'DAMES NET'!$B$6:$I$85,8,FALSE)))</f>
        <v>36</v>
      </c>
      <c r="S10" s="106">
        <f>IF(R10="","",SUM(Q10:R10))</f>
        <v>54</v>
      </c>
      <c r="T10" s="105">
        <f>IF(VLOOKUP($B10,'DAMES BRUT'!$B$6:$J$85,9,FALSE)="","",(VLOOKUP($B10,'DAMES BRUT'!$B$6:$J$85,9,FALSE)))</f>
        <v>13</v>
      </c>
      <c r="U10" s="105">
        <f>IF(VLOOKUP($B10,'DAMES NET'!$B$6:$J$85,9,FALSE)="","",(VLOOKUP($B10,'DAMES NET'!$B$6:$J$85,9,FALSE)))</f>
        <v>27</v>
      </c>
      <c r="V10" s="106">
        <f>IF(U10="","",SUM(T10:U10))</f>
        <v>40</v>
      </c>
      <c r="W10" s="105" t="str">
        <f>IF(VLOOKUP($B10,'DAMES BRUT'!$B$6:$K$85,10,FALSE)="","",(VLOOKUP($B10,'DAMES BRUT'!$B$6:$K$85,10,FALSE)))</f>
        <v/>
      </c>
      <c r="X10" s="105" t="str">
        <f>IF(VLOOKUP($B10,'DAMES NET'!$B$6:$K$85,10,FALSE)="","",(VLOOKUP($B10,'DAMES NET'!$B$6:$K$85,10,FALSE)))</f>
        <v/>
      </c>
      <c r="Y10" s="106" t="str">
        <f>IF(X10="","",SUM(W10:X10))</f>
        <v/>
      </c>
      <c r="Z10" s="105">
        <f>IF(VLOOKUP($B10,'DAMES BRUT'!$B$6:$L$85,11,FALSE)="","",(VLOOKUP($B10,'DAMES BRUT'!$B$6:$L$85,11,FALSE)))</f>
        <v>13</v>
      </c>
      <c r="AA10" s="105">
        <f>IF(VLOOKUP($B10,'DAMES NET'!$B$6:$L$85,11,FALSE)="","",(VLOOKUP($B10,'DAMES NET'!$B$6:$L$85,11,FALSE)))</f>
        <v>33</v>
      </c>
      <c r="AB10" s="106">
        <f>IF(AA10="","",SUM(Z10:AA10))</f>
        <v>46</v>
      </c>
      <c r="AC10" s="105">
        <f>IF(VLOOKUP($B10,'DAMES BRUT'!$B$6:$M$85,12,FALSE)="","",(VLOOKUP($B10,'DAMES BRUT'!$B$6:$M$85,12,FALSE)))</f>
        <v>17</v>
      </c>
      <c r="AD10" s="105">
        <f>IF(VLOOKUP($B10,'DAMES NET'!$B$6:$M$85,12,FALSE)="","",(VLOOKUP($B10,'DAMES NET'!$B$6:$M$85,12,FALSE)))</f>
        <v>34</v>
      </c>
      <c r="AE10" s="106">
        <f>IF(AD10="","",SUM(AC10:AD10))</f>
        <v>51</v>
      </c>
      <c r="AF10" s="105" t="str">
        <f>IF(VLOOKUP($B10,'DAMES BRUT'!$B$6:$N$85,13,FALSE)="","",(VLOOKUP($B10,'DAMES BRUT'!$B$6:$N$72,13,FALSE)))</f>
        <v/>
      </c>
      <c r="AG10" s="105" t="str">
        <f>IF(VLOOKUP($B10,'DAMES NET'!$B$6:$N$85,13,FALSE)="","",(VLOOKUP($B10,'DAMES NET'!$B$6:$N$85,13,FALSE)))</f>
        <v/>
      </c>
      <c r="AH10" s="106" t="str">
        <f>IF(AG10="","",SUM(AF10:AG10))</f>
        <v/>
      </c>
      <c r="AI10" s="51">
        <f>SUM(G10,J10,M10,P10,S10,V10,Y10,AB10,AE10,AH10)</f>
        <v>324</v>
      </c>
      <c r="AJ10" s="17">
        <f>+COUNT(G10,J10,M10,P10,S10,V10,Y10,AB10,AE10,AH10)</f>
        <v>7</v>
      </c>
      <c r="AK10" s="17">
        <f>IF(AJ10&lt;6,0,+SMALL(($G10,$J10,$M10,$P10,$S10,$V10,$Y10,$AB10,$AE10,$AH10),1))</f>
        <v>40</v>
      </c>
      <c r="AL10" s="17">
        <f>IF(AJ10&lt;7,0,+SMALL(($G10,$J10,$M10,$P10,$S10,$V10,$Y10,$AB10,$AE10,$AH10),2))</f>
        <v>41</v>
      </c>
      <c r="AM10" s="17">
        <f>IF(AJ10&lt;8,0,+SMALL(($G10,$J10,$M10,$P10,$S10,$V10,$Y10,$AB10,$AE10,$AH10),3))</f>
        <v>0</v>
      </c>
      <c r="AN10" s="17">
        <f>IF(AJ10&lt;9,0,+SMALL(($G10,$J10,$M10,$P10,$S10,$V10,$Y10,$AB10,$AE10,$AH10),4))</f>
        <v>0</v>
      </c>
      <c r="AO10" s="17">
        <f>AI10-AK10-AL10-AM10-AN10</f>
        <v>243</v>
      </c>
      <c r="AP10" s="7">
        <f>RANK(AO10,$AO$6:$AO$85,0)</f>
        <v>5</v>
      </c>
    </row>
    <row r="11" spans="1:42" s="11" customFormat="1">
      <c r="B11" s="42" t="s">
        <v>87</v>
      </c>
      <c r="C11" s="33"/>
      <c r="D11" s="41" t="s">
        <v>35</v>
      </c>
      <c r="E11" s="105">
        <f>IF(VLOOKUP($B11,'DAMES BRUT'!$B$6:$E$85,4,FALSE)="","",(VLOOKUP($B11,'DAMES BRUT'!$B$6:$E$85,4,FALSE)))</f>
        <v>14</v>
      </c>
      <c r="F11" s="105">
        <f>IF(VLOOKUP($B11,'DAMES NET'!$B$6:E$85,4,FALSE)="","",(VLOOKUP($B11,'DAMES NET'!$B$6:$E$85,4,FALSE)))</f>
        <v>28</v>
      </c>
      <c r="G11" s="106">
        <f>IF(F11="","",SUM(E11:F11))</f>
        <v>42</v>
      </c>
      <c r="H11" s="105" t="str">
        <f>IF(VLOOKUP($B11,'DAMES BRUT'!$B$6:$F$85,5,FALSE)="","",(VLOOKUP($B11,'DAMES BRUT'!$B$6:$F$85,5,FALSE)))</f>
        <v/>
      </c>
      <c r="I11" s="105" t="str">
        <f>IF(VLOOKUP($B11,'DAMES NET'!$B$6:$F$85,5,FALSE)="","",(VLOOKUP($B11,'DAMES NET'!$B$6:$F$85,5,FALSE)))</f>
        <v/>
      </c>
      <c r="J11" s="106" t="str">
        <f>IF(I11="","",SUM(H11:I11))</f>
        <v/>
      </c>
      <c r="K11" s="105">
        <f>IF(VLOOKUP($B11,'DAMES BRUT'!$B$6:$G$85,6,FALSE)="","",(VLOOKUP($B11,'DAMES BRUT'!$B$6:$G$85,6,FALSE)))</f>
        <v>14</v>
      </c>
      <c r="L11" s="105">
        <f>IF(VLOOKUP($B11,'DAMES NET'!$B$6:$G$85,6,FALSE)="","",(VLOOKUP($B11,'DAMES NET'!$B$6:$G$85,6,FALSE)))</f>
        <v>29</v>
      </c>
      <c r="M11" s="106">
        <f>IF(L11="","",SUM(K11:L11))</f>
        <v>43</v>
      </c>
      <c r="N11" s="105">
        <f>IF(VLOOKUP($B11,'DAMES BRUT'!$B$6:$H$85,7,FALSE)="","",(VLOOKUP($B11,'DAMES BRUT'!$B$6:$H$85,7,FALSE)))</f>
        <v>17</v>
      </c>
      <c r="O11" s="105">
        <f>IF(VLOOKUP($B11,'DAMES NET'!$B$6:$H$85,7,FALSE)="","",(VLOOKUP($B11,'DAMES NET'!$B$6:$H$85,7,FALSE)))</f>
        <v>36</v>
      </c>
      <c r="P11" s="106">
        <f>IF(O11="","",SUM(N11:O11))</f>
        <v>53</v>
      </c>
      <c r="Q11" s="105">
        <f>IF(VLOOKUP($B11,'DAMES BRUT'!$B$6:$I$85,8,FALSE)="","",(VLOOKUP($B11,'DAMES BRUT'!$B$6:$I$85,8,FALSE)))</f>
        <v>22</v>
      </c>
      <c r="R11" s="105">
        <f>IF(VLOOKUP($B11,'DAMES NET'!$B$6:$I$85,8,FALSE)="","",(VLOOKUP($B11,'DAMES NET'!$B$6:$I$85,8,FALSE)))</f>
        <v>39</v>
      </c>
      <c r="S11" s="106">
        <f>IF(R11="","",SUM(Q11:R11))</f>
        <v>61</v>
      </c>
      <c r="T11" s="105">
        <f>IF(VLOOKUP($B11,'DAMES BRUT'!$B$6:$J$85,9,FALSE)="","",(VLOOKUP($B11,'DAMES BRUT'!$B$6:$J$85,9,FALSE)))</f>
        <v>9</v>
      </c>
      <c r="U11" s="105">
        <f>IF(VLOOKUP($B11,'DAMES NET'!$B$6:$J$85,9,FALSE)="","",(VLOOKUP($B11,'DAMES NET'!$B$6:$J$85,9,FALSE)))</f>
        <v>23</v>
      </c>
      <c r="V11" s="106">
        <f>IF(U11="","",SUM(T11:U11))</f>
        <v>32</v>
      </c>
      <c r="W11" s="105">
        <f>IF(VLOOKUP($B11,'DAMES BRUT'!$B$6:$K$85,10,FALSE)="","",(VLOOKUP($B11,'DAMES BRUT'!$B$6:$K$85,10,FALSE)))</f>
        <v>13</v>
      </c>
      <c r="X11" s="105">
        <f>IF(VLOOKUP($B11,'DAMES NET'!$B$6:$K$85,10,FALSE)="","",(VLOOKUP($B11,'DAMES NET'!$B$6:$K$85,10,FALSE)))</f>
        <v>28</v>
      </c>
      <c r="Y11" s="106">
        <f>IF(X11="","",SUM(W11:X11))</f>
        <v>41</v>
      </c>
      <c r="Z11" s="105">
        <f>IF(VLOOKUP($B11,'DAMES BRUT'!$B$6:$L$85,11,FALSE)="","",(VLOOKUP($B11,'DAMES BRUT'!$B$6:$L$85,11,FALSE)))</f>
        <v>12</v>
      </c>
      <c r="AA11" s="105">
        <f>IF(VLOOKUP($B11,'DAMES NET'!$B$6:$L$85,11,FALSE)="","",(VLOOKUP($B11,'DAMES NET'!$B$6:$L$85,11,FALSE)))</f>
        <v>31</v>
      </c>
      <c r="AB11" s="106">
        <f>IF(AA11="","",SUM(Z11:AA11))</f>
        <v>43</v>
      </c>
      <c r="AC11" s="105">
        <f>IF(VLOOKUP($B11,'DAMES BRUT'!$B$6:$M$85,12,FALSE)="","",(VLOOKUP($B11,'DAMES BRUT'!$B$6:$M$85,12,FALSE)))</f>
        <v>13</v>
      </c>
      <c r="AD11" s="105">
        <f>IF(VLOOKUP($B11,'DAMES NET'!$B$6:$M$85,12,FALSE)="","",(VLOOKUP($B11,'DAMES NET'!$B$6:$M$85,12,FALSE)))</f>
        <v>28</v>
      </c>
      <c r="AE11" s="106">
        <f>IF(AD11="","",SUM(AC11:AD11))</f>
        <v>41</v>
      </c>
      <c r="AF11" s="105" t="str">
        <f>IF(VLOOKUP($B11,'DAMES BRUT'!$B$6:$N$85,13,FALSE)="","",(VLOOKUP($B11,'DAMES BRUT'!$B$6:$N$72,13,FALSE)))</f>
        <v/>
      </c>
      <c r="AG11" s="105" t="str">
        <f>IF(VLOOKUP($B11,'DAMES NET'!$B$6:$N$85,13,FALSE)="","",(VLOOKUP($B11,'DAMES NET'!$B$6:$N$85,13,FALSE)))</f>
        <v/>
      </c>
      <c r="AH11" s="106" t="str">
        <f>IF(AG11="","",SUM(AF11:AG11))</f>
        <v/>
      </c>
      <c r="AI11" s="51">
        <f>SUM(G11,J11,M11,P11,S11,V11,Y11,AB11,AE11,AH11)</f>
        <v>356</v>
      </c>
      <c r="AJ11" s="17">
        <f>+COUNT(G11,J11,M11,P11,S11,V11,Y11,AB11,AE11,AH11)</f>
        <v>8</v>
      </c>
      <c r="AK11" s="17">
        <f>IF(AJ11&lt;6,0,+SMALL(($G11,$J11,$M11,$P11,$S11,$V11,$Y11,$AB11,$AE11,$AH11),1))</f>
        <v>32</v>
      </c>
      <c r="AL11" s="17">
        <f>IF(AJ11&lt;7,0,+SMALL(($G11,$J11,$M11,$P11,$S11,$V11,$Y11,$AB11,$AE11,$AH11),2))</f>
        <v>41</v>
      </c>
      <c r="AM11" s="17">
        <f>IF(AJ11&lt;8,0,+SMALL(($G11,$J11,$M11,$P11,$S11,$V11,$Y11,$AB11,$AE11,$AH11),3))</f>
        <v>41</v>
      </c>
      <c r="AN11" s="17">
        <f>IF(AJ11&lt;9,0,+SMALL(($G11,$J11,$M11,$P11,$S11,$V11,$Y11,$AB11,$AE11,$AH11),4))</f>
        <v>0</v>
      </c>
      <c r="AO11" s="17">
        <f>AI11-AK11-AL11-AM11-AN11</f>
        <v>242</v>
      </c>
      <c r="AP11" s="7">
        <f>RANK(AO11,$AO$6:$AO$85,0)</f>
        <v>6</v>
      </c>
    </row>
    <row r="12" spans="1:42" s="11" customFormat="1">
      <c r="B12" s="42" t="s">
        <v>165</v>
      </c>
      <c r="C12" s="33"/>
      <c r="D12" s="41" t="s">
        <v>35</v>
      </c>
      <c r="E12" s="105">
        <f>IF(VLOOKUP($B12,'DAMES BRUT'!$B$6:$E$85,4,FALSE)="","",(VLOOKUP($B12,'DAMES BRUT'!$B$6:$E$85,4,FALSE)))</f>
        <v>11</v>
      </c>
      <c r="F12" s="105">
        <f>IF(VLOOKUP($B12,'DAMES NET'!$B$6:E$85,4,FALSE)="","",(VLOOKUP($B12,'DAMES NET'!$B$6:$E$85,4,FALSE)))</f>
        <v>28</v>
      </c>
      <c r="G12" s="106">
        <f>IF(F12="","",SUM(E12:F12))</f>
        <v>39</v>
      </c>
      <c r="H12" s="105">
        <f>IF(VLOOKUP($B12,'DAMES BRUT'!$B$6:$F$85,5,FALSE)="","",(VLOOKUP($B12,'DAMES BRUT'!$B$6:$F$85,5,FALSE)))</f>
        <v>9</v>
      </c>
      <c r="I12" s="105">
        <f>IF(VLOOKUP($B12,'DAMES NET'!$B$6:$F$85,5,FALSE)="","",(VLOOKUP($B12,'DAMES NET'!$B$6:$F$85,5,FALSE)))</f>
        <v>29</v>
      </c>
      <c r="J12" s="106">
        <f>IF(I12="","",SUM(H12:I12))</f>
        <v>38</v>
      </c>
      <c r="K12" s="105">
        <f>IF(VLOOKUP($B12,'DAMES BRUT'!$B$6:$G$85,6,FALSE)="","",(VLOOKUP($B12,'DAMES BRUT'!$B$6:$G$85,6,FALSE)))</f>
        <v>6</v>
      </c>
      <c r="L12" s="105">
        <f>IF(VLOOKUP($B12,'DAMES NET'!$B$6:$G$85,6,FALSE)="","",(VLOOKUP($B12,'DAMES NET'!$B$6:$G$85,6,FALSE)))</f>
        <v>21</v>
      </c>
      <c r="M12" s="106">
        <f>IF(L12="","",SUM(K12:L12))</f>
        <v>27</v>
      </c>
      <c r="N12" s="105">
        <f>IF(VLOOKUP($B12,'DAMES BRUT'!$B$6:$H$85,7,FALSE)="","",(VLOOKUP($B12,'DAMES BRUT'!$B$6:$H$85,7,FALSE)))</f>
        <v>16</v>
      </c>
      <c r="O12" s="105">
        <f>IF(VLOOKUP($B12,'DAMES NET'!$B$6:$H$85,7,FALSE)="","",(VLOOKUP($B12,'DAMES NET'!$B$6:$H$85,7,FALSE)))</f>
        <v>39</v>
      </c>
      <c r="P12" s="106">
        <f>IF(O12="","",SUM(N12:O12))</f>
        <v>55</v>
      </c>
      <c r="Q12" s="105">
        <f>IF(VLOOKUP($B12,'DAMES BRUT'!$B$6:$I$85,8,FALSE)="","",(VLOOKUP($B12,'DAMES BRUT'!$B$6:$I$85,8,FALSE)))</f>
        <v>18</v>
      </c>
      <c r="R12" s="105">
        <f>IF(VLOOKUP($B12,'DAMES NET'!$B$6:$I$85,8,FALSE)="","",(VLOOKUP($B12,'DAMES NET'!$B$6:$I$85,8,FALSE)))</f>
        <v>39</v>
      </c>
      <c r="S12" s="106">
        <f>IF(R12="","",SUM(Q12:R12))</f>
        <v>57</v>
      </c>
      <c r="T12" s="105" t="str">
        <f>IF(VLOOKUP($B12,'DAMES BRUT'!$B$6:$J$85,9,FALSE)="","",(VLOOKUP($B12,'DAMES BRUT'!$B$6:$J$85,9,FALSE)))</f>
        <v/>
      </c>
      <c r="U12" s="105" t="str">
        <f>IF(VLOOKUP($B12,'DAMES NET'!$B$6:$J$85,9,FALSE)="","",(VLOOKUP($B12,'DAMES NET'!$B$6:$J$85,9,FALSE)))</f>
        <v/>
      </c>
      <c r="V12" s="106" t="str">
        <f>IF(U12="","",SUM(T12:U12))</f>
        <v/>
      </c>
      <c r="W12" s="105">
        <f>IF(VLOOKUP($B12,'DAMES BRUT'!$B$6:$K$85,10,FALSE)="","",(VLOOKUP($B12,'DAMES BRUT'!$B$6:$K$85,10,FALSE)))</f>
        <v>17</v>
      </c>
      <c r="X12" s="105">
        <f>IF(VLOOKUP($B12,'DAMES NET'!$B$6:$K$85,10,FALSE)="","",(VLOOKUP($B12,'DAMES NET'!$B$6:$K$85,10,FALSE)))</f>
        <v>34</v>
      </c>
      <c r="Y12" s="106">
        <f>IF(X12="","",SUM(W12:X12))</f>
        <v>51</v>
      </c>
      <c r="Z12" s="105">
        <f>IF(VLOOKUP($B12,'DAMES BRUT'!$B$6:$L$85,11,FALSE)="","",(VLOOKUP($B12,'DAMES BRUT'!$B$6:$L$85,11,FALSE)))</f>
        <v>9</v>
      </c>
      <c r="AA12" s="105">
        <f>IF(VLOOKUP($B12,'DAMES NET'!$B$6:$L$85,11,FALSE)="","",(VLOOKUP($B12,'DAMES NET'!$B$6:$L$85,11,FALSE)))</f>
        <v>28</v>
      </c>
      <c r="AB12" s="106">
        <f>IF(AA12="","",SUM(Z12:AA12))</f>
        <v>37</v>
      </c>
      <c r="AC12" s="105">
        <f>IF(VLOOKUP($B12,'DAMES BRUT'!$B$6:$M$85,12,FALSE)="","",(VLOOKUP($B12,'DAMES BRUT'!$B$6:$M$85,12,FALSE)))</f>
        <v>12</v>
      </c>
      <c r="AD12" s="105">
        <f>IF(VLOOKUP($B12,'DAMES NET'!$B$6:$M$85,12,FALSE)="","",(VLOOKUP($B12,'DAMES NET'!$B$6:$M$85,12,FALSE)))</f>
        <v>28</v>
      </c>
      <c r="AE12" s="106">
        <f>IF(AD12="","",SUM(AC12:AD12))</f>
        <v>40</v>
      </c>
      <c r="AF12" s="105" t="str">
        <f>IF(VLOOKUP($B12,'DAMES BRUT'!$B$6:$N$85,13,FALSE)="","",(VLOOKUP($B12,'DAMES BRUT'!$B$6:$N$72,13,FALSE)))</f>
        <v/>
      </c>
      <c r="AG12" s="105" t="str">
        <f>IF(VLOOKUP($B12,'DAMES NET'!$B$6:$N$85,13,FALSE)="","",(VLOOKUP($B12,'DAMES NET'!$B$6:$N$85,13,FALSE)))</f>
        <v/>
      </c>
      <c r="AH12" s="106" t="str">
        <f>IF(AG12="","",SUM(AF12:AG12))</f>
        <v/>
      </c>
      <c r="AI12" s="51">
        <f>SUM(G12,J12,M12,P12,S12,V12,Y12,AB12,AE12,AH12)</f>
        <v>344</v>
      </c>
      <c r="AJ12" s="17">
        <f>+COUNT(G12,J12,M12,P12,S12,V12,Y12,AB12,AE12,AH12)</f>
        <v>8</v>
      </c>
      <c r="AK12" s="17">
        <f>IF(AJ12&lt;6,0,+SMALL(($G12,$J12,$M12,$P12,$S12,$V12,$Y12,$AB12,$AE12,$AH12),1))</f>
        <v>27</v>
      </c>
      <c r="AL12" s="17">
        <f>IF(AJ12&lt;7,0,+SMALL(($G12,$J12,$M12,$P12,$S12,$V12,$Y12,$AB12,$AE12,$AH12),2))</f>
        <v>37</v>
      </c>
      <c r="AM12" s="17">
        <f>IF(AJ12&lt;8,0,+SMALL(($G12,$J12,$M12,$P12,$S12,$V12,$Y12,$AB12,$AE12,$AH12),3))</f>
        <v>38</v>
      </c>
      <c r="AN12" s="17">
        <f>IF(AJ12&lt;9,0,+SMALL(($G12,$J12,$M12,$P12,$S12,$V12,$Y12,$AB12,$AE12,$AH12),4))</f>
        <v>0</v>
      </c>
      <c r="AO12" s="17">
        <f>AI12-AK12-AL12-AM12-AN12</f>
        <v>242</v>
      </c>
      <c r="AP12" s="7">
        <f>RANK(AO12,$AO$6:$AO$85,0)</f>
        <v>6</v>
      </c>
    </row>
    <row r="13" spans="1:42" s="11" customFormat="1">
      <c r="B13" s="42" t="s">
        <v>159</v>
      </c>
      <c r="C13" s="33"/>
      <c r="D13" s="41" t="s">
        <v>35</v>
      </c>
      <c r="E13" s="105">
        <f>IF(VLOOKUP($B13,'DAMES BRUT'!$B$6:$E$85,4,FALSE)="","",(VLOOKUP($B13,'DAMES BRUT'!$B$6:$E$85,4,FALSE)))</f>
        <v>10</v>
      </c>
      <c r="F13" s="105">
        <f>IF(VLOOKUP($B13,'DAMES NET'!$B$6:E$85,4,FALSE)="","",(VLOOKUP($B13,'DAMES NET'!$B$6:$E$85,4,FALSE)))</f>
        <v>30</v>
      </c>
      <c r="G13" s="106">
        <f>IF(F13="","",SUM(E13:F13))</f>
        <v>40</v>
      </c>
      <c r="H13" s="105">
        <f>IF(VLOOKUP($B13,'DAMES BRUT'!$B$6:$F$85,5,FALSE)="","",(VLOOKUP($B13,'DAMES BRUT'!$B$6:$F$85,5,FALSE)))</f>
        <v>13</v>
      </c>
      <c r="I13" s="105">
        <f>IF(VLOOKUP($B13,'DAMES NET'!$B$6:$F$85,5,FALSE)="","",(VLOOKUP($B13,'DAMES NET'!$B$6:$F$85,5,FALSE)))</f>
        <v>38</v>
      </c>
      <c r="J13" s="106">
        <f>IF(I13="","",SUM(H13:I13))</f>
        <v>51</v>
      </c>
      <c r="K13" s="105">
        <f>IF(VLOOKUP($B13,'DAMES BRUT'!$B$6:$G$85,6,FALSE)="","",(VLOOKUP($B13,'DAMES BRUT'!$B$6:$G$85,6,FALSE)))</f>
        <v>13</v>
      </c>
      <c r="L13" s="105">
        <f>IF(VLOOKUP($B13,'DAMES NET'!$B$6:$G$85,6,FALSE)="","",(VLOOKUP($B13,'DAMES NET'!$B$6:$G$85,6,FALSE)))</f>
        <v>33</v>
      </c>
      <c r="M13" s="106">
        <f>IF(L13="","",SUM(K13:L13))</f>
        <v>46</v>
      </c>
      <c r="N13" s="105">
        <f>IF(VLOOKUP($B13,'DAMES BRUT'!$B$6:$H$85,7,FALSE)="","",(VLOOKUP($B13,'DAMES BRUT'!$B$6:$H$85,7,FALSE)))</f>
        <v>7</v>
      </c>
      <c r="O13" s="105">
        <f>IF(VLOOKUP($B13,'DAMES NET'!$B$6:$H$85,7,FALSE)="","",(VLOOKUP($B13,'DAMES NET'!$B$6:$H$85,7,FALSE)))</f>
        <v>32</v>
      </c>
      <c r="P13" s="106">
        <f>IF(O13="","",SUM(N13:O13))</f>
        <v>39</v>
      </c>
      <c r="Q13" s="105">
        <f>IF(VLOOKUP($B13,'DAMES BRUT'!$B$6:$I$85,8,FALSE)="","",(VLOOKUP($B13,'DAMES BRUT'!$B$6:$I$85,8,FALSE)))</f>
        <v>14</v>
      </c>
      <c r="R13" s="105">
        <f>IF(VLOOKUP($B13,'DAMES NET'!$B$6:$I$85,8,FALSE)="","",(VLOOKUP($B13,'DAMES NET'!$B$6:$I$85,8,FALSE)))</f>
        <v>37</v>
      </c>
      <c r="S13" s="106">
        <f>IF(R13="","",SUM(Q13:R13))</f>
        <v>51</v>
      </c>
      <c r="T13" s="105" t="str">
        <f>IF(VLOOKUP($B13,'DAMES BRUT'!$B$6:$J$85,9,FALSE)="","",(VLOOKUP($B13,'DAMES BRUT'!$B$6:$J$85,9,FALSE)))</f>
        <v/>
      </c>
      <c r="U13" s="105" t="str">
        <f>IF(VLOOKUP($B13,'DAMES NET'!$B$6:$J$85,9,FALSE)="","",(VLOOKUP($B13,'DAMES NET'!$B$6:$J$85,9,FALSE)))</f>
        <v/>
      </c>
      <c r="V13" s="106" t="str">
        <f>IF(U13="","",SUM(T13:U13))</f>
        <v/>
      </c>
      <c r="W13" s="105">
        <f>IF(VLOOKUP($B13,'DAMES BRUT'!$B$6:$K$85,10,FALSE)="","",(VLOOKUP($B13,'DAMES BRUT'!$B$6:$K$85,10,FALSE)))</f>
        <v>13</v>
      </c>
      <c r="X13" s="105">
        <f>IF(VLOOKUP($B13,'DAMES NET'!$B$6:$K$85,10,FALSE)="","",(VLOOKUP($B13,'DAMES NET'!$B$6:$K$85,10,FALSE)))</f>
        <v>36</v>
      </c>
      <c r="Y13" s="106">
        <f>IF(X13="","",SUM(W13:X13))</f>
        <v>49</v>
      </c>
      <c r="Z13" s="105">
        <f>IF(VLOOKUP($B13,'DAMES BRUT'!$B$6:$L$85,11,FALSE)="","",(VLOOKUP($B13,'DAMES BRUT'!$B$6:$L$85,11,FALSE)))</f>
        <v>8</v>
      </c>
      <c r="AA13" s="105">
        <f>IF(VLOOKUP($B13,'DAMES NET'!$B$6:$L$85,11,FALSE)="","",(VLOOKUP($B13,'DAMES NET'!$B$6:$L$85,11,FALSE)))</f>
        <v>32</v>
      </c>
      <c r="AB13" s="106">
        <f>IF(AA13="","",SUM(Z13:AA13))</f>
        <v>40</v>
      </c>
      <c r="AC13" s="105">
        <f>IF(VLOOKUP($B13,'DAMES BRUT'!$B$6:$M$85,12,FALSE)="","",(VLOOKUP($B13,'DAMES BRUT'!$B$6:$M$85,12,FALSE)))</f>
        <v>11</v>
      </c>
      <c r="AD13" s="105">
        <f>IF(VLOOKUP($B13,'DAMES NET'!$B$6:$M$85,12,FALSE)="","",(VLOOKUP($B13,'DAMES NET'!$B$6:$M$85,12,FALSE)))</f>
        <v>32</v>
      </c>
      <c r="AE13" s="106">
        <f>IF(AD13="","",SUM(AC13:AD13))</f>
        <v>43</v>
      </c>
      <c r="AF13" s="105" t="str">
        <f>IF(VLOOKUP($B13,'DAMES BRUT'!$B$6:$N$85,13,FALSE)="","",(VLOOKUP($B13,'DAMES BRUT'!$B$6:$N$72,13,FALSE)))</f>
        <v/>
      </c>
      <c r="AG13" s="105" t="str">
        <f>IF(VLOOKUP($B13,'DAMES NET'!$B$6:$N$85,13,FALSE)="","",(VLOOKUP($B13,'DAMES NET'!$B$6:$N$85,13,FALSE)))</f>
        <v/>
      </c>
      <c r="AH13" s="106" t="str">
        <f>IF(AG13="","",SUM(AF13:AG13))</f>
        <v/>
      </c>
      <c r="AI13" s="51">
        <f>SUM(G13,J13,M13,P13,S13,V13,Y13,AB13,AE13,AH13)</f>
        <v>359</v>
      </c>
      <c r="AJ13" s="17">
        <f>+COUNT(G13,J13,M13,P13,S13,V13,Y13,AB13,AE13,AH13)</f>
        <v>8</v>
      </c>
      <c r="AK13" s="17">
        <f>IF(AJ13&lt;6,0,+SMALL(($G13,$J13,$M13,$P13,$S13,$V13,$Y13,$AB13,$AE13,$AH13),1))</f>
        <v>39</v>
      </c>
      <c r="AL13" s="17">
        <f>IF(AJ13&lt;7,0,+SMALL(($G13,$J13,$M13,$P13,$S13,$V13,$Y13,$AB13,$AE13,$AH13),2))</f>
        <v>40</v>
      </c>
      <c r="AM13" s="17">
        <f>IF(AJ13&lt;8,0,+SMALL(($G13,$J13,$M13,$P13,$S13,$V13,$Y13,$AB13,$AE13,$AH13),3))</f>
        <v>40</v>
      </c>
      <c r="AN13" s="17">
        <f>IF(AJ13&lt;9,0,+SMALL(($G13,$J13,$M13,$P13,$S13,$V13,$Y13,$AB13,$AE13,$AH13),4))</f>
        <v>0</v>
      </c>
      <c r="AO13" s="17">
        <f>AI13-AK13-AL13-AM13-AN13</f>
        <v>240</v>
      </c>
      <c r="AP13" s="7">
        <f>RANK(AO13,$AO$6:$AO$85,0)</f>
        <v>8</v>
      </c>
    </row>
    <row r="14" spans="1:42" s="11" customFormat="1">
      <c r="B14" s="42" t="s">
        <v>105</v>
      </c>
      <c r="C14" s="33"/>
      <c r="D14" s="57" t="s">
        <v>79</v>
      </c>
      <c r="E14" s="105">
        <f>IF(VLOOKUP($B14,'DAMES BRUT'!$B$6:$E$85,4,FALSE)="","",(VLOOKUP($B14,'DAMES BRUT'!$B$6:$E$85,4,FALSE)))</f>
        <v>12</v>
      </c>
      <c r="F14" s="105">
        <f>IF(VLOOKUP($B14,'DAMES NET'!$B$6:E$85,4,FALSE)="","",(VLOOKUP($B14,'DAMES NET'!$B$6:$E$85,4,FALSE)))</f>
        <v>29</v>
      </c>
      <c r="G14" s="106">
        <f>IF(F14="","",SUM(E14:F14))</f>
        <v>41</v>
      </c>
      <c r="H14" s="105">
        <f>IF(VLOOKUP($B14,'DAMES BRUT'!$B$6:$F$85,5,FALSE)="","",(VLOOKUP($B14,'DAMES BRUT'!$B$6:$F$85,5,FALSE)))</f>
        <v>13</v>
      </c>
      <c r="I14" s="105">
        <f>IF(VLOOKUP($B14,'DAMES NET'!$B$6:$F$85,5,FALSE)="","",(VLOOKUP($B14,'DAMES NET'!$B$6:$F$85,5,FALSE)))</f>
        <v>35</v>
      </c>
      <c r="J14" s="106">
        <f>IF(I14="","",SUM(H14:I14))</f>
        <v>48</v>
      </c>
      <c r="K14" s="105">
        <f>IF(VLOOKUP($B14,'DAMES BRUT'!$B$6:$G$85,6,FALSE)="","",(VLOOKUP($B14,'DAMES BRUT'!$B$6:$G$85,6,FALSE)))</f>
        <v>15</v>
      </c>
      <c r="L14" s="105">
        <f>IF(VLOOKUP($B14,'DAMES NET'!$B$6:$G$85,6,FALSE)="","",(VLOOKUP($B14,'DAMES NET'!$B$6:$G$85,6,FALSE)))</f>
        <v>37</v>
      </c>
      <c r="M14" s="106">
        <f>IF(L14="","",SUM(K14:L14))</f>
        <v>52</v>
      </c>
      <c r="N14" s="105" t="str">
        <f>IF(VLOOKUP($B14,'DAMES BRUT'!$B$6:$H$85,7,FALSE)="","",(VLOOKUP($B14,'DAMES BRUT'!$B$6:$H$85,7,FALSE)))</f>
        <v/>
      </c>
      <c r="O14" s="105" t="str">
        <f>IF(VLOOKUP($B14,'DAMES NET'!$B$6:$H$85,7,FALSE)="","",(VLOOKUP($B14,'DAMES NET'!$B$6:$H$85,7,FALSE)))</f>
        <v/>
      </c>
      <c r="P14" s="106" t="str">
        <f>IF(O14="","",SUM(N14:O14))</f>
        <v/>
      </c>
      <c r="Q14" s="105">
        <f>IF(VLOOKUP($B14,'DAMES BRUT'!$B$6:$I$85,8,FALSE)="","",(VLOOKUP($B14,'DAMES BRUT'!$B$6:$I$85,8,FALSE)))</f>
        <v>14</v>
      </c>
      <c r="R14" s="105">
        <f>IF(VLOOKUP($B14,'DAMES NET'!$B$6:$I$85,8,FALSE)="","",(VLOOKUP($B14,'DAMES NET'!$B$6:$I$85,8,FALSE)))</f>
        <v>32</v>
      </c>
      <c r="S14" s="106">
        <f>IF(R14="","",SUM(Q14:R14))</f>
        <v>46</v>
      </c>
      <c r="T14" s="105">
        <f>IF(VLOOKUP($B14,'DAMES BRUT'!$B$6:$J$85,9,FALSE)="","",(VLOOKUP($B14,'DAMES BRUT'!$B$6:$J$85,9,FALSE)))</f>
        <v>11</v>
      </c>
      <c r="U14" s="105">
        <f>IF(VLOOKUP($B14,'DAMES NET'!$B$6:$J$85,9,FALSE)="","",(VLOOKUP($B14,'DAMES NET'!$B$6:$J$85,9,FALSE)))</f>
        <v>35</v>
      </c>
      <c r="V14" s="106">
        <f>IF(U14="","",SUM(T14:U14))</f>
        <v>46</v>
      </c>
      <c r="W14" s="105" t="str">
        <f>IF(VLOOKUP($B14,'DAMES BRUT'!$B$6:$K$85,10,FALSE)="","",(VLOOKUP($B14,'DAMES BRUT'!$B$6:$K$85,10,FALSE)))</f>
        <v/>
      </c>
      <c r="X14" s="105" t="str">
        <f>IF(VLOOKUP($B14,'DAMES NET'!$B$6:$K$85,10,FALSE)="","",(VLOOKUP($B14,'DAMES NET'!$B$6:$K$85,10,FALSE)))</f>
        <v/>
      </c>
      <c r="Y14" s="106" t="str">
        <f>IF(X14="","",SUM(W14:X14))</f>
        <v/>
      </c>
      <c r="Z14" s="105" t="str">
        <f>IF(VLOOKUP($B14,'DAMES BRUT'!$B$6:$L$85,11,FALSE)="","",(VLOOKUP($B14,'DAMES BRUT'!$B$6:$L$85,11,FALSE)))</f>
        <v/>
      </c>
      <c r="AA14" s="105" t="str">
        <f>IF(VLOOKUP($B14,'DAMES NET'!$B$6:$L$85,11,FALSE)="","",(VLOOKUP($B14,'DAMES NET'!$B$6:$L$85,11,FALSE)))</f>
        <v/>
      </c>
      <c r="AB14" s="106" t="str">
        <f>IF(AA14="","",SUM(Z14:AA14))</f>
        <v/>
      </c>
      <c r="AC14" s="105">
        <f>IF(VLOOKUP($B14,'DAMES BRUT'!$B$6:$M$85,12,FALSE)="","",(VLOOKUP($B14,'DAMES BRUT'!$B$6:$M$85,12,FALSE)))</f>
        <v>14</v>
      </c>
      <c r="AD14" s="105">
        <f>IF(VLOOKUP($B14,'DAMES NET'!$B$6:$M$85,12,FALSE)="","",(VLOOKUP($B14,'DAMES NET'!$B$6:$M$85,12,FALSE)))</f>
        <v>30</v>
      </c>
      <c r="AE14" s="106">
        <f>IF(AD14="","",SUM(AC14:AD14))</f>
        <v>44</v>
      </c>
      <c r="AF14" s="105" t="str">
        <f>IF(VLOOKUP($B14,'DAMES BRUT'!$B$6:$N$85,13,FALSE)="","",(VLOOKUP($B14,'DAMES BRUT'!$B$6:$N$72,13,FALSE)))</f>
        <v/>
      </c>
      <c r="AG14" s="105" t="str">
        <f>IF(VLOOKUP($B14,'DAMES NET'!$B$6:$N$85,13,FALSE)="","",(VLOOKUP($B14,'DAMES NET'!$B$6:$N$85,13,FALSE)))</f>
        <v/>
      </c>
      <c r="AH14" s="106" t="str">
        <f>IF(AG14="","",SUM(AF14:AG14))</f>
        <v/>
      </c>
      <c r="AI14" s="51">
        <f>SUM(G14,J14,M14,P14,S14,V14,Y14,AB14,AE14,AH14)</f>
        <v>277</v>
      </c>
      <c r="AJ14" s="17">
        <f>+COUNT(G14,J14,M14,P14,S14,V14,Y14,AB14,AE14,AH14)</f>
        <v>6</v>
      </c>
      <c r="AK14" s="17">
        <f>IF(AJ14&lt;6,0,+SMALL(($G14,$J14,$M14,$P14,$S14,$V14,$Y14,$AB14,$AE14,$AH14),1))</f>
        <v>41</v>
      </c>
      <c r="AL14" s="17">
        <f>IF(AJ14&lt;7,0,+SMALL(($G14,$J14,$M14,$P14,$S14,$V14,$Y14,$AB14,$AE14,$AH14),2))</f>
        <v>0</v>
      </c>
      <c r="AM14" s="17">
        <f>IF(AJ14&lt;8,0,+SMALL(($G14,$J14,$M14,$P14,$S14,$V14,$Y14,$AB14,$AE14,$AH14),3))</f>
        <v>0</v>
      </c>
      <c r="AN14" s="17">
        <f>IF(AJ14&lt;9,0,+SMALL(($G14,$J14,$M14,$P14,$S14,$V14,$Y14,$AB14,$AE14,$AH14),4))</f>
        <v>0</v>
      </c>
      <c r="AO14" s="17">
        <f>AI14-AK14-AL14-AM14-AN14</f>
        <v>236</v>
      </c>
      <c r="AP14" s="7">
        <f>RANK(AO14,$AO$6:$AO$85,0)</f>
        <v>9</v>
      </c>
    </row>
    <row r="15" spans="1:42" s="11" customFormat="1">
      <c r="B15" s="114" t="s">
        <v>218</v>
      </c>
      <c r="C15" s="33"/>
      <c r="D15" s="40" t="s">
        <v>18</v>
      </c>
      <c r="E15" s="105">
        <f>IF(VLOOKUP($B15,'DAMES BRUT'!$B$6:$E$85,4,FALSE)="","",(VLOOKUP($B15,'DAMES BRUT'!$B$6:$E$85,4,FALSE)))</f>
        <v>12</v>
      </c>
      <c r="F15" s="105">
        <f>IF(VLOOKUP($B15,'DAMES NET'!$B$6:E$85,4,FALSE)="","",(VLOOKUP($B15,'DAMES NET'!$B$6:$E$85,4,FALSE)))</f>
        <v>34</v>
      </c>
      <c r="G15" s="106">
        <f>IF(F15="","",SUM(E15:F15))</f>
        <v>46</v>
      </c>
      <c r="H15" s="105" t="str">
        <f>IF(VLOOKUP($B15,'DAMES BRUT'!$B$6:$F$85,5,FALSE)="","",(VLOOKUP($B15,'DAMES BRUT'!$B$6:$F$85,5,FALSE)))</f>
        <v/>
      </c>
      <c r="I15" s="105" t="str">
        <f>IF(VLOOKUP($B15,'DAMES NET'!$B$6:$F$85,5,FALSE)="","",(VLOOKUP($B15,'DAMES NET'!$B$6:$F$85,5,FALSE)))</f>
        <v/>
      </c>
      <c r="J15" s="106" t="str">
        <f>IF(I15="","",SUM(H15:I15))</f>
        <v/>
      </c>
      <c r="K15" s="105" t="str">
        <f>IF(VLOOKUP($B15,'DAMES BRUT'!$B$6:$G$85,6,FALSE)="","",(VLOOKUP($B15,'DAMES BRUT'!$B$6:$G$85,6,FALSE)))</f>
        <v/>
      </c>
      <c r="L15" s="105" t="str">
        <f>IF(VLOOKUP($B15,'DAMES NET'!$B$6:$G$85,6,FALSE)="","",(VLOOKUP($B15,'DAMES NET'!$B$6:$G$85,6,FALSE)))</f>
        <v/>
      </c>
      <c r="M15" s="106" t="str">
        <f>IF(L15="","",SUM(K15:L15))</f>
        <v/>
      </c>
      <c r="N15" s="105">
        <f>IF(VLOOKUP($B15,'DAMES BRUT'!$B$6:$H$85,7,FALSE)="","",(VLOOKUP($B15,'DAMES BRUT'!$B$6:$H$85,7,FALSE)))</f>
        <v>12</v>
      </c>
      <c r="O15" s="105">
        <f>IF(VLOOKUP($B15,'DAMES NET'!$B$6:$H$85,7,FALSE)="","",(VLOOKUP($B15,'DAMES NET'!$B$6:$H$85,7,FALSE)))</f>
        <v>33</v>
      </c>
      <c r="P15" s="106">
        <f>IF(O15="","",SUM(N15:O15))</f>
        <v>45</v>
      </c>
      <c r="Q15" s="105">
        <f>IF(VLOOKUP($B15,'DAMES BRUT'!$B$6:$I$85,8,FALSE)="","",(VLOOKUP($B15,'DAMES BRUT'!$B$6:$I$85,8,FALSE)))</f>
        <v>13</v>
      </c>
      <c r="R15" s="105">
        <f>IF(VLOOKUP($B15,'DAMES NET'!$B$6:$I$85,8,FALSE)="","",(VLOOKUP($B15,'DAMES NET'!$B$6:$I$85,8,FALSE)))</f>
        <v>33</v>
      </c>
      <c r="S15" s="106">
        <f>IF(R15="","",SUM(Q15:R15))</f>
        <v>46</v>
      </c>
      <c r="T15" s="105">
        <f>IF(VLOOKUP($B15,'DAMES BRUT'!$B$6:$J$85,9,FALSE)="","",(VLOOKUP($B15,'DAMES BRUT'!$B$6:$J$85,9,FALSE)))</f>
        <v>4</v>
      </c>
      <c r="U15" s="105">
        <f>IF(VLOOKUP($B15,'DAMES NET'!$B$6:$J$85,9,FALSE)="","",(VLOOKUP($B15,'DAMES NET'!$B$6:$J$85,9,FALSE)))</f>
        <v>20</v>
      </c>
      <c r="V15" s="106">
        <f>IF(U15="","",SUM(T15:U15))</f>
        <v>24</v>
      </c>
      <c r="W15" s="105">
        <f>IF(VLOOKUP($B15,'DAMES BRUT'!$B$6:$K$85,10,FALSE)="","",(VLOOKUP($B15,'DAMES BRUT'!$B$6:$K$85,10,FALSE)))</f>
        <v>13</v>
      </c>
      <c r="X15" s="105">
        <f>IF(VLOOKUP($B15,'DAMES NET'!$B$6:$K$85,10,FALSE)="","",(VLOOKUP($B15,'DAMES NET'!$B$6:$K$85,10,FALSE)))</f>
        <v>31</v>
      </c>
      <c r="Y15" s="106">
        <f>IF(X15="","",SUM(W15:X15))</f>
        <v>44</v>
      </c>
      <c r="Z15" s="105">
        <f>IF(VLOOKUP($B15,'DAMES BRUT'!$B$6:$L$85,11,FALSE)="","",(VLOOKUP($B15,'DAMES BRUT'!$B$6:$L$85,11,FALSE)))</f>
        <v>9</v>
      </c>
      <c r="AA15" s="105">
        <f>IF(VLOOKUP($B15,'DAMES NET'!$B$6:$L$85,11,FALSE)="","",(VLOOKUP($B15,'DAMES NET'!$B$6:$L$85,11,FALSE)))</f>
        <v>28</v>
      </c>
      <c r="AB15" s="106">
        <f>IF(AA15="","",SUM(Z15:AA15))</f>
        <v>37</v>
      </c>
      <c r="AC15" s="105">
        <f>IF(VLOOKUP($B15,'DAMES BRUT'!$B$6:$M$85,12,FALSE)="","",(VLOOKUP($B15,'DAMES BRUT'!$B$6:$M$85,12,FALSE)))</f>
        <v>15</v>
      </c>
      <c r="AD15" s="105">
        <f>IF(VLOOKUP($B15,'DAMES NET'!$B$6:$M$85,12,FALSE)="","",(VLOOKUP($B15,'DAMES NET'!$B$6:$M$85,12,FALSE)))</f>
        <v>36</v>
      </c>
      <c r="AE15" s="106">
        <f>IF(AD15="","",SUM(AC15:AD15))</f>
        <v>51</v>
      </c>
      <c r="AF15" s="105" t="str">
        <f>IF(VLOOKUP($B15,'DAMES BRUT'!$B$6:$N$85,13,FALSE)="","",(VLOOKUP($B15,'DAMES BRUT'!$B$6:$N$72,13,FALSE)))</f>
        <v/>
      </c>
      <c r="AG15" s="105" t="str">
        <f>IF(VLOOKUP($B15,'DAMES NET'!$B$6:$N$85,13,FALSE)="","",(VLOOKUP($B15,'DAMES NET'!$B$6:$N$85,13,FALSE)))</f>
        <v/>
      </c>
      <c r="AH15" s="106" t="str">
        <f>IF(AG15="","",SUM(AF15:AG15))</f>
        <v/>
      </c>
      <c r="AI15" s="51">
        <f>SUM(G15,J15,M15,P15,S15,V15,Y15,AB15,AE15,AH15)</f>
        <v>293</v>
      </c>
      <c r="AJ15" s="17">
        <f>+COUNT(G15,J15,M15,P15,S15,V15,Y15,AB15,AE15,AH15)</f>
        <v>7</v>
      </c>
      <c r="AK15" s="17">
        <f>IF(AJ15&lt;6,0,+SMALL(($G15,$J15,$M15,$P15,$S15,$V15,$Y15,$AB15,$AE15,$AH15),1))</f>
        <v>24</v>
      </c>
      <c r="AL15" s="17">
        <f>IF(AJ15&lt;7,0,+SMALL(($G15,$J15,$M15,$P15,$S15,$V15,$Y15,$AB15,$AE15,$AH15),2))</f>
        <v>37</v>
      </c>
      <c r="AM15" s="17">
        <f>IF(AJ15&lt;8,0,+SMALL(($G15,$J15,$M15,$P15,$S15,$V15,$Y15,$AB15,$AE15,$AH15),3))</f>
        <v>0</v>
      </c>
      <c r="AN15" s="17">
        <f>IF(AJ15&lt;9,0,+SMALL(($G15,$J15,$M15,$P15,$S15,$V15,$Y15,$AB15,$AE15,$AH15),4))</f>
        <v>0</v>
      </c>
      <c r="AO15" s="17">
        <f>AI15-AK15-AL15-AM15-AN15</f>
        <v>232</v>
      </c>
      <c r="AP15" s="7">
        <f>RANK(AO15,$AO$6:$AO$85,0)</f>
        <v>10</v>
      </c>
    </row>
    <row r="16" spans="1:42" s="11" customFormat="1">
      <c r="B16" s="42" t="s">
        <v>208</v>
      </c>
      <c r="C16" s="33"/>
      <c r="D16" s="82" t="s">
        <v>145</v>
      </c>
      <c r="E16" s="105">
        <f>IF(VLOOKUP($B16,'DAMES BRUT'!$B$6:$E$85,4,FALSE)="","",(VLOOKUP($B16,'DAMES BRUT'!$B$6:$E$85,4,FALSE)))</f>
        <v>10</v>
      </c>
      <c r="F16" s="105">
        <f>IF(VLOOKUP($B16,'DAMES NET'!$B$6:E$85,4,FALSE)="","",(VLOOKUP($B16,'DAMES NET'!$B$6:$E$85,4,FALSE)))</f>
        <v>27</v>
      </c>
      <c r="G16" s="106">
        <f>IF(F16="","",SUM(E16:F16))</f>
        <v>37</v>
      </c>
      <c r="H16" s="105">
        <f>IF(VLOOKUP($B16,'DAMES BRUT'!$B$6:$F$85,5,FALSE)="","",(VLOOKUP($B16,'DAMES BRUT'!$B$6:$F$85,5,FALSE)))</f>
        <v>13</v>
      </c>
      <c r="I16" s="105">
        <f>IF(VLOOKUP($B16,'DAMES NET'!$B$6:$F$85,5,FALSE)="","",(VLOOKUP($B16,'DAMES NET'!$B$6:$F$85,5,FALSE)))</f>
        <v>37</v>
      </c>
      <c r="J16" s="106">
        <f>IF(I16="","",SUM(H16:I16))</f>
        <v>50</v>
      </c>
      <c r="K16" s="105" t="str">
        <f>IF(VLOOKUP($B16,'DAMES BRUT'!$B$6:$G$85,6,FALSE)="","",(VLOOKUP($B16,'DAMES BRUT'!$B$6:$G$85,6,FALSE)))</f>
        <v/>
      </c>
      <c r="L16" s="105" t="str">
        <f>IF(VLOOKUP($B16,'DAMES NET'!$B$6:$G$85,6,FALSE)="","",(VLOOKUP($B16,'DAMES NET'!$B$6:$G$85,6,FALSE)))</f>
        <v/>
      </c>
      <c r="M16" s="106" t="str">
        <f>IF(L16="","",SUM(K16:L16))</f>
        <v/>
      </c>
      <c r="N16" s="105">
        <f>IF(VLOOKUP($B16,'DAMES BRUT'!$B$6:$H$85,7,FALSE)="","",(VLOOKUP($B16,'DAMES BRUT'!$B$6:$H$85,7,FALSE)))</f>
        <v>12</v>
      </c>
      <c r="O16" s="105">
        <f>IF(VLOOKUP($B16,'DAMES NET'!$B$6:$H$85,7,FALSE)="","",(VLOOKUP($B16,'DAMES NET'!$B$6:$H$85,7,FALSE)))</f>
        <v>34</v>
      </c>
      <c r="P16" s="106">
        <f>IF(O16="","",SUM(N16:O16))</f>
        <v>46</v>
      </c>
      <c r="Q16" s="105" t="str">
        <f>IF(VLOOKUP($B16,'DAMES BRUT'!$B$6:$I$85,8,FALSE)="","",(VLOOKUP($B16,'DAMES BRUT'!$B$6:$I$85,8,FALSE)))</f>
        <v/>
      </c>
      <c r="R16" s="105" t="str">
        <f>IF(VLOOKUP($B16,'DAMES NET'!$B$6:$I$85,8,FALSE)="","",(VLOOKUP($B16,'DAMES NET'!$B$6:$I$85,8,FALSE)))</f>
        <v/>
      </c>
      <c r="S16" s="106" t="str">
        <f>IF(R16="","",SUM(Q16:R16))</f>
        <v/>
      </c>
      <c r="T16" s="105" t="str">
        <f>IF(VLOOKUP($B16,'DAMES BRUT'!$B$6:$J$85,9,FALSE)="","",(VLOOKUP($B16,'DAMES BRUT'!$B$6:$J$85,9,FALSE)))</f>
        <v/>
      </c>
      <c r="U16" s="105" t="str">
        <f>IF(VLOOKUP($B16,'DAMES NET'!$B$6:$J$85,9,FALSE)="","",(VLOOKUP($B16,'DAMES NET'!$B$6:$J$85,9,FALSE)))</f>
        <v/>
      </c>
      <c r="V16" s="106" t="str">
        <f>IF(U16="","",SUM(T16:U16))</f>
        <v/>
      </c>
      <c r="W16" s="105">
        <f>IF(VLOOKUP($B16,'DAMES BRUT'!$B$6:$K$85,10,FALSE)="","",(VLOOKUP($B16,'DAMES BRUT'!$B$6:$K$85,10,FALSE)))</f>
        <v>11</v>
      </c>
      <c r="X16" s="105">
        <f>IF(VLOOKUP($B16,'DAMES NET'!$B$6:$K$85,10,FALSE)="","",(VLOOKUP($B16,'DAMES NET'!$B$6:$K$85,10,FALSE)))</f>
        <v>32</v>
      </c>
      <c r="Y16" s="106">
        <f>IF(X16="","",SUM(W16:X16))</f>
        <v>43</v>
      </c>
      <c r="Z16" s="105" t="str">
        <f>IF(VLOOKUP($B16,'DAMES BRUT'!$B$6:$L$85,11,FALSE)="","",(VLOOKUP($B16,'DAMES BRUT'!$B$6:$L$85,11,FALSE)))</f>
        <v/>
      </c>
      <c r="AA16" s="105" t="str">
        <f>IF(VLOOKUP($B16,'DAMES NET'!$B$6:$L$85,11,FALSE)="","",(VLOOKUP($B16,'DAMES NET'!$B$6:$L$85,11,FALSE)))</f>
        <v/>
      </c>
      <c r="AB16" s="106" t="str">
        <f>IF(AA16="","",SUM(Z16:AA16))</f>
        <v/>
      </c>
      <c r="AC16" s="105">
        <f>IF(VLOOKUP($B16,'DAMES BRUT'!$B$6:$M$85,12,FALSE)="","",(VLOOKUP($B16,'DAMES BRUT'!$B$6:$M$85,12,FALSE)))</f>
        <v>16</v>
      </c>
      <c r="AD16" s="105">
        <f>IF(VLOOKUP($B16,'DAMES NET'!$B$6:$M$85,12,FALSE)="","",(VLOOKUP($B16,'DAMES NET'!$B$6:$M$85,12,FALSE)))</f>
        <v>33</v>
      </c>
      <c r="AE16" s="106">
        <f>IF(AD16="","",SUM(AC16:AD16))</f>
        <v>49</v>
      </c>
      <c r="AF16" s="105" t="str">
        <f>IF(VLOOKUP($B16,'DAMES BRUT'!$B$6:$N$85,13,FALSE)="","",(VLOOKUP($B16,'DAMES BRUT'!$B$6:$N$72,13,FALSE)))</f>
        <v/>
      </c>
      <c r="AG16" s="105" t="str">
        <f>IF(VLOOKUP($B16,'DAMES NET'!$B$6:$N$85,13,FALSE)="","",(VLOOKUP($B16,'DAMES NET'!$B$6:$N$85,13,FALSE)))</f>
        <v/>
      </c>
      <c r="AH16" s="106" t="str">
        <f>IF(AG16="","",SUM(AF16:AG16))</f>
        <v/>
      </c>
      <c r="AI16" s="51">
        <f>SUM(G16,J16,M16,P16,S16,V16,Y16,AB16,AE16,AH16)</f>
        <v>225</v>
      </c>
      <c r="AJ16" s="17">
        <f>+COUNT(G16,J16,M16,P16,S16,V16,Y16,AB16,AE16,AH16)</f>
        <v>5</v>
      </c>
      <c r="AK16" s="17">
        <f>IF(AJ16&lt;6,0,+SMALL(($G16,$J16,$M16,$P16,$S16,$V16,$Y16,$AB16,$AE16,$AH16),1))</f>
        <v>0</v>
      </c>
      <c r="AL16" s="17">
        <f>IF(AJ16&lt;7,0,+SMALL(($G16,$J16,$M16,$P16,$S16,$V16,$Y16,$AB16,$AE16,$AH16),2))</f>
        <v>0</v>
      </c>
      <c r="AM16" s="17">
        <f>IF(AJ16&lt;8,0,+SMALL(($G16,$J16,$M16,$P16,$S16,$V16,$Y16,$AB16,$AE16,$AH16),3))</f>
        <v>0</v>
      </c>
      <c r="AN16" s="17">
        <f>IF(AJ16&lt;9,0,+SMALL(($G16,$J16,$M16,$P16,$S16,$V16,$Y16,$AB16,$AE16,$AH16),4))</f>
        <v>0</v>
      </c>
      <c r="AO16" s="17">
        <f>AI16-AK16-AL16-AM16-AN16</f>
        <v>225</v>
      </c>
      <c r="AP16" s="7">
        <f>RANK(AO16,$AO$6:$AO$85,0)</f>
        <v>11</v>
      </c>
    </row>
    <row r="17" spans="2:42" s="11" customFormat="1">
      <c r="B17" s="42" t="s">
        <v>147</v>
      </c>
      <c r="C17" s="33"/>
      <c r="D17" s="88" t="s">
        <v>146</v>
      </c>
      <c r="E17" s="105">
        <f>IF(VLOOKUP($B17,'DAMES BRUT'!$B$6:$E$85,4,FALSE)="","",(VLOOKUP($B17,'DAMES BRUT'!$B$6:$E$85,4,FALSE)))</f>
        <v>11</v>
      </c>
      <c r="F17" s="105">
        <f>IF(VLOOKUP($B17,'DAMES NET'!$B$6:E$85,4,FALSE)="","",(VLOOKUP($B17,'DAMES NET'!$B$6:$E$85,4,FALSE)))</f>
        <v>31</v>
      </c>
      <c r="G17" s="106">
        <f>IF(F17="","",SUM(E17:F17))</f>
        <v>42</v>
      </c>
      <c r="H17" s="105">
        <f>IF(VLOOKUP($B17,'DAMES BRUT'!$B$6:$F$85,5,FALSE)="","",(VLOOKUP($B17,'DAMES BRUT'!$B$6:$F$85,5,FALSE)))</f>
        <v>9</v>
      </c>
      <c r="I17" s="105">
        <f>IF(VLOOKUP($B17,'DAMES NET'!$B$6:$F$85,5,FALSE)="","",(VLOOKUP($B17,'DAMES NET'!$B$6:$F$85,5,FALSE)))</f>
        <v>34</v>
      </c>
      <c r="J17" s="106">
        <f>IF(I17="","",SUM(H17:I17))</f>
        <v>43</v>
      </c>
      <c r="K17" s="105">
        <f>IF(VLOOKUP($B17,'DAMES BRUT'!$B$6:$G$85,6,FALSE)="","",(VLOOKUP($B17,'DAMES BRUT'!$B$6:$G$85,6,FALSE)))</f>
        <v>6</v>
      </c>
      <c r="L17" s="105">
        <f>IF(VLOOKUP($B17,'DAMES NET'!$B$6:$G$85,6,FALSE)="","",(VLOOKUP($B17,'DAMES NET'!$B$6:$G$85,6,FALSE)))</f>
        <v>26</v>
      </c>
      <c r="M17" s="106">
        <f>IF(L17="","",SUM(K17:L17))</f>
        <v>32</v>
      </c>
      <c r="N17" s="105" t="str">
        <f>IF(VLOOKUP($B17,'DAMES BRUT'!$B$6:$H$85,7,FALSE)="","",(VLOOKUP($B17,'DAMES BRUT'!$B$6:$H$85,7,FALSE)))</f>
        <v/>
      </c>
      <c r="O17" s="105" t="str">
        <f>IF(VLOOKUP($B17,'DAMES NET'!$B$6:$H$85,7,FALSE)="","",(VLOOKUP($B17,'DAMES NET'!$B$6:$H$85,7,FALSE)))</f>
        <v/>
      </c>
      <c r="P17" s="106" t="str">
        <f>IF(O17="","",SUM(N17:O17))</f>
        <v/>
      </c>
      <c r="Q17" s="105">
        <f>IF(VLOOKUP($B17,'DAMES BRUT'!$B$6:$I$85,8,FALSE)="","",(VLOOKUP($B17,'DAMES BRUT'!$B$6:$I$85,8,FALSE)))</f>
        <v>12</v>
      </c>
      <c r="R17" s="105">
        <f>IF(VLOOKUP($B17,'DAMES NET'!$B$6:$I$85,8,FALSE)="","",(VLOOKUP($B17,'DAMES NET'!$B$6:$I$85,8,FALSE)))</f>
        <v>35</v>
      </c>
      <c r="S17" s="106">
        <f>IF(R17="","",SUM(Q17:R17))</f>
        <v>47</v>
      </c>
      <c r="T17" s="105">
        <f>IF(VLOOKUP($B17,'DAMES BRUT'!$B$6:$J$85,9,FALSE)="","",(VLOOKUP($B17,'DAMES BRUT'!$B$6:$J$85,9,FALSE)))</f>
        <v>7</v>
      </c>
      <c r="U17" s="105">
        <f>IF(VLOOKUP($B17,'DAMES NET'!$B$6:$J$85,9,FALSE)="","",(VLOOKUP($B17,'DAMES NET'!$B$6:$J$85,9,FALSE)))</f>
        <v>29</v>
      </c>
      <c r="V17" s="106">
        <f>IF(U17="","",SUM(T17:U17))</f>
        <v>36</v>
      </c>
      <c r="W17" s="105" t="str">
        <f>IF(VLOOKUP($B17,'DAMES BRUT'!$B$6:$K$85,10,FALSE)="","",(VLOOKUP($B17,'DAMES BRUT'!$B$6:$K$85,10,FALSE)))</f>
        <v/>
      </c>
      <c r="X17" s="105" t="str">
        <f>IF(VLOOKUP($B17,'DAMES NET'!$B$6:$K$85,10,FALSE)="","",(VLOOKUP($B17,'DAMES NET'!$B$6:$K$85,10,FALSE)))</f>
        <v/>
      </c>
      <c r="Y17" s="106" t="str">
        <f>IF(X17="","",SUM(W17:X17))</f>
        <v/>
      </c>
      <c r="Z17" s="105">
        <f>IF(VLOOKUP($B17,'DAMES BRUT'!$B$6:$L$85,11,FALSE)="","",(VLOOKUP($B17,'DAMES BRUT'!$B$6:$L$85,11,FALSE)))</f>
        <v>6</v>
      </c>
      <c r="AA17" s="105">
        <f>IF(VLOOKUP($B17,'DAMES NET'!$B$6:$L$85,11,FALSE)="","",(VLOOKUP($B17,'DAMES NET'!$B$6:$L$85,11,FALSE)))</f>
        <v>30</v>
      </c>
      <c r="AB17" s="106">
        <f>IF(AA17="","",SUM(Z17:AA17))</f>
        <v>36</v>
      </c>
      <c r="AC17" s="105">
        <f>IF(VLOOKUP($B17,'DAMES BRUT'!$B$6:$M$85,12,FALSE)="","",(VLOOKUP($B17,'DAMES BRUT'!$B$6:$M$85,12,FALSE)))</f>
        <v>15</v>
      </c>
      <c r="AD17" s="105">
        <f>IF(VLOOKUP($B17,'DAMES NET'!$B$6:$M$85,12,FALSE)="","",(VLOOKUP($B17,'DAMES NET'!$B$6:$M$85,12,FALSE)))</f>
        <v>39</v>
      </c>
      <c r="AE17" s="106">
        <f>IF(AD17="","",SUM(AC17:AD17))</f>
        <v>54</v>
      </c>
      <c r="AF17" s="105" t="str">
        <f>IF(VLOOKUP($B17,'DAMES BRUT'!$B$6:$N$85,13,FALSE)="","",(VLOOKUP($B17,'DAMES BRUT'!$B$6:$N$72,13,FALSE)))</f>
        <v/>
      </c>
      <c r="AG17" s="105" t="str">
        <f>IF(VLOOKUP($B17,'DAMES NET'!$B$6:$N$85,13,FALSE)="","",(VLOOKUP($B17,'DAMES NET'!$B$6:$N$85,13,FALSE)))</f>
        <v/>
      </c>
      <c r="AH17" s="106" t="str">
        <f>IF(AG17="","",SUM(AF17:AG17))</f>
        <v/>
      </c>
      <c r="AI17" s="51">
        <f>SUM(G17,J17,M17,P17,S17,V17,Y17,AB17,AE17,AH17)</f>
        <v>290</v>
      </c>
      <c r="AJ17" s="17">
        <f>+COUNT(G17,J17,M17,P17,S17,V17,Y17,AB17,AE17,AH17)</f>
        <v>7</v>
      </c>
      <c r="AK17" s="17">
        <f>IF(AJ17&lt;6,0,+SMALL(($G17,$J17,$M17,$P17,$S17,$V17,$Y17,$AB17,$AE17,$AH17),1))</f>
        <v>32</v>
      </c>
      <c r="AL17" s="17">
        <f>IF(AJ17&lt;7,0,+SMALL(($G17,$J17,$M17,$P17,$S17,$V17,$Y17,$AB17,$AE17,$AH17),2))</f>
        <v>36</v>
      </c>
      <c r="AM17" s="17">
        <f>IF(AJ17&lt;8,0,+SMALL(($G17,$J17,$M17,$P17,$S17,$V17,$Y17,$AB17,$AE17,$AH17),3))</f>
        <v>0</v>
      </c>
      <c r="AN17" s="17">
        <f>IF(AJ17&lt;9,0,+SMALL(($G17,$J17,$M17,$P17,$S17,$V17,$Y17,$AB17,$AE17,$AH17),4))</f>
        <v>0</v>
      </c>
      <c r="AO17" s="17">
        <f>AI17-AK17-AL17-AM17-AN17</f>
        <v>222</v>
      </c>
      <c r="AP17" s="7">
        <f>RANK(AO17,$AO$6:$AO$85,0)</f>
        <v>12</v>
      </c>
    </row>
    <row r="18" spans="2:42" s="11" customFormat="1">
      <c r="B18" s="89" t="s">
        <v>263</v>
      </c>
      <c r="C18" s="33"/>
      <c r="D18" s="41" t="s">
        <v>35</v>
      </c>
      <c r="E18" s="105">
        <f>IF(VLOOKUP($B18,'DAMES BRUT'!$B$6:$E$85,4,FALSE)="","",(VLOOKUP($B18,'DAMES BRUT'!$B$6:$E$85,4,FALSE)))</f>
        <v>9</v>
      </c>
      <c r="F18" s="105">
        <f>IF(VLOOKUP($B18,'DAMES NET'!$B$6:E$85,4,FALSE)="","",(VLOOKUP($B18,'DAMES NET'!$B$6:$E$85,4,FALSE)))</f>
        <v>24</v>
      </c>
      <c r="G18" s="106">
        <f>IF(F18="","",SUM(E18:F18))</f>
        <v>33</v>
      </c>
      <c r="H18" s="105">
        <f>IF(VLOOKUP($B18,'DAMES BRUT'!$B$6:$F$85,5,FALSE)="","",(VLOOKUP($B18,'DAMES BRUT'!$B$6:$F$85,5,FALSE)))</f>
        <v>6</v>
      </c>
      <c r="I18" s="105">
        <f>IF(VLOOKUP($B18,'DAMES NET'!$B$6:$F$85,5,FALSE)="","",(VLOOKUP($B18,'DAMES NET'!$B$6:$F$85,5,FALSE)))</f>
        <v>24</v>
      </c>
      <c r="J18" s="106">
        <f>IF(I18="","",SUM(H18:I18))</f>
        <v>30</v>
      </c>
      <c r="K18" s="105">
        <f>IF(VLOOKUP($B18,'DAMES BRUT'!$B$6:$G$85,6,FALSE)="","",(VLOOKUP($B18,'DAMES BRUT'!$B$6:$G$85,6,FALSE)))</f>
        <v>6</v>
      </c>
      <c r="L18" s="105">
        <f>IF(VLOOKUP($B18,'DAMES NET'!$B$6:$G$85,6,FALSE)="","",(VLOOKUP($B18,'DAMES NET'!$B$6:$G$85,6,FALSE)))</f>
        <v>24</v>
      </c>
      <c r="M18" s="106">
        <f>IF(L18="","",SUM(K18:L18))</f>
        <v>30</v>
      </c>
      <c r="N18" s="105">
        <f>IF(VLOOKUP($B18,'DAMES BRUT'!$B$6:$H$85,7,FALSE)="","",(VLOOKUP($B18,'DAMES BRUT'!$B$6:$H$85,7,FALSE)))</f>
        <v>15</v>
      </c>
      <c r="O18" s="105">
        <f>IF(VLOOKUP($B18,'DAMES NET'!$B$6:$H$85,7,FALSE)="","",(VLOOKUP($B18,'DAMES NET'!$B$6:$H$85,7,FALSE)))</f>
        <v>38</v>
      </c>
      <c r="P18" s="106">
        <f>IF(O18="","",SUM(N18:O18))</f>
        <v>53</v>
      </c>
      <c r="Q18" s="105">
        <f>IF(VLOOKUP($B18,'DAMES BRUT'!$B$6:$I$85,8,FALSE)="","",(VLOOKUP($B18,'DAMES BRUT'!$B$6:$I$85,8,FALSE)))</f>
        <v>17</v>
      </c>
      <c r="R18" s="105">
        <f>IF(VLOOKUP($B18,'DAMES NET'!$B$6:$I$85,8,FALSE)="","",(VLOOKUP($B18,'DAMES NET'!$B$6:$I$85,8,FALSE)))</f>
        <v>36</v>
      </c>
      <c r="S18" s="106">
        <f>IF(R18="","",SUM(Q18:R18))</f>
        <v>53</v>
      </c>
      <c r="T18" s="105" t="str">
        <f>IF(VLOOKUP($B18,'DAMES BRUT'!$B$6:$J$85,9,FALSE)="","",(VLOOKUP($B18,'DAMES BRUT'!$B$6:$J$85,9,FALSE)))</f>
        <v/>
      </c>
      <c r="U18" s="105" t="str">
        <f>IF(VLOOKUP($B18,'DAMES NET'!$B$6:$J$85,9,FALSE)="","",(VLOOKUP($B18,'DAMES NET'!$B$6:$J$85,9,FALSE)))</f>
        <v/>
      </c>
      <c r="V18" s="106" t="str">
        <f>IF(U18="","",SUM(T18:U18))</f>
        <v/>
      </c>
      <c r="W18" s="105">
        <f>IF(VLOOKUP($B18,'DAMES BRUT'!$B$6:$K$85,10,FALSE)="","",(VLOOKUP($B18,'DAMES BRUT'!$B$6:$K$85,10,FALSE)))</f>
        <v>12</v>
      </c>
      <c r="X18" s="105">
        <f>IF(VLOOKUP($B18,'DAMES NET'!$B$6:$K$85,10,FALSE)="","",(VLOOKUP($B18,'DAMES NET'!$B$6:$K$85,10,FALSE)))</f>
        <v>33</v>
      </c>
      <c r="Y18" s="106">
        <f>IF(X18="","",SUM(W18:X18))</f>
        <v>45</v>
      </c>
      <c r="Z18" s="105">
        <f>IF(VLOOKUP($B18,'DAMES BRUT'!$B$6:$L$85,11,FALSE)="","",(VLOOKUP($B18,'DAMES BRUT'!$B$6:$L$85,11,FALSE)))</f>
        <v>8</v>
      </c>
      <c r="AA18" s="105">
        <f>IF(VLOOKUP($B18,'DAMES NET'!$B$6:$L$85,11,FALSE)="","",(VLOOKUP($B18,'DAMES NET'!$B$6:$L$85,11,FALSE)))</f>
        <v>25</v>
      </c>
      <c r="AB18" s="106">
        <f>IF(AA18="","",SUM(Z18:AA18))</f>
        <v>33</v>
      </c>
      <c r="AC18" s="105" t="str">
        <f>IF(VLOOKUP($B18,'DAMES BRUT'!$B$6:$M$85,12,FALSE)="","",(VLOOKUP($B18,'DAMES BRUT'!$B$6:$M$85,12,FALSE)))</f>
        <v/>
      </c>
      <c r="AD18" s="105" t="str">
        <f>IF(VLOOKUP($B18,'DAMES NET'!$B$6:$M$85,12,FALSE)="","",(VLOOKUP($B18,'DAMES NET'!$B$6:$M$85,12,FALSE)))</f>
        <v/>
      </c>
      <c r="AE18" s="106" t="str">
        <f>IF(AD18="","",SUM(AC18:AD18))</f>
        <v/>
      </c>
      <c r="AF18" s="105" t="str">
        <f>IF(VLOOKUP($B18,'DAMES BRUT'!$B$6:$N$85,13,FALSE)="","",(VLOOKUP($B18,'DAMES BRUT'!$B$6:$N$72,13,FALSE)))</f>
        <v/>
      </c>
      <c r="AG18" s="105" t="str">
        <f>IF(VLOOKUP($B18,'DAMES NET'!$B$6:$N$85,13,FALSE)="","",(VLOOKUP($B18,'DAMES NET'!$B$6:$N$85,13,FALSE)))</f>
        <v/>
      </c>
      <c r="AH18" s="106" t="str">
        <f>IF(AG18="","",SUM(AF18:AG18))</f>
        <v/>
      </c>
      <c r="AI18" s="51">
        <f>SUM(G18,J18,M18,P18,S18,V18,Y18,AB18,AE18,AH18)</f>
        <v>277</v>
      </c>
      <c r="AJ18" s="17">
        <f>+COUNT(G18,J18,M18,P18,S18,V18,Y18,AB18,AE18,AH18)</f>
        <v>7</v>
      </c>
      <c r="AK18" s="17">
        <f>IF(AJ18&lt;6,0,+SMALL(($G18,$J18,$M18,$P18,$S18,$V18,$Y18,$AB18,$AE18,$AH18),1))</f>
        <v>30</v>
      </c>
      <c r="AL18" s="17">
        <f>IF(AJ18&lt;7,0,+SMALL(($G18,$J18,$M18,$P18,$S18,$V18,$Y18,$AB18,$AE18,$AH18),2))</f>
        <v>30</v>
      </c>
      <c r="AM18" s="17">
        <f>IF(AJ18&lt;8,0,+SMALL(($G18,$J18,$M18,$P18,$S18,$V18,$Y18,$AB18,$AE18,$AH18),3))</f>
        <v>0</v>
      </c>
      <c r="AN18" s="17">
        <f>IF(AJ18&lt;9,0,+SMALL(($G18,$J18,$M18,$P18,$S18,$V18,$Y18,$AB18,$AE18,$AH18),4))</f>
        <v>0</v>
      </c>
      <c r="AO18" s="17">
        <f>AI18-AK18-AL18-AM18-AN18</f>
        <v>217</v>
      </c>
      <c r="AP18" s="7">
        <f>RANK(AO18,$AO$6:$AO$85,0)</f>
        <v>13</v>
      </c>
    </row>
    <row r="19" spans="2:42">
      <c r="B19" s="42" t="s">
        <v>166</v>
      </c>
      <c r="C19" s="33"/>
      <c r="D19" s="61" t="s">
        <v>81</v>
      </c>
      <c r="E19" s="105" t="str">
        <f>IF(VLOOKUP($B19,'DAMES BRUT'!$B$6:$E$85,4,FALSE)="","",(VLOOKUP($B19,'DAMES BRUT'!$B$6:$E$85,4,FALSE)))</f>
        <v/>
      </c>
      <c r="F19" s="105" t="str">
        <f>IF(VLOOKUP($B19,'DAMES NET'!$B$6:E$85,4,FALSE)="","",(VLOOKUP($B19,'DAMES NET'!$B$6:$E$85,4,FALSE)))</f>
        <v/>
      </c>
      <c r="G19" s="106" t="str">
        <f>IF(F19="","",SUM(E19:F19))</f>
        <v/>
      </c>
      <c r="H19" s="105">
        <f>IF(VLOOKUP($B19,'DAMES BRUT'!$B$6:$F$85,5,FALSE)="","",(VLOOKUP($B19,'DAMES BRUT'!$B$6:$F$85,5,FALSE)))</f>
        <v>5</v>
      </c>
      <c r="I19" s="105">
        <f>IF(VLOOKUP($B19,'DAMES NET'!$B$6:$F$85,5,FALSE)="","",(VLOOKUP($B19,'DAMES NET'!$B$6:$F$85,5,FALSE)))</f>
        <v>28</v>
      </c>
      <c r="J19" s="106">
        <f>IF(I19="","",SUM(H19:I19))</f>
        <v>33</v>
      </c>
      <c r="K19" s="105">
        <f>IF(VLOOKUP($B19,'DAMES BRUT'!$B$6:$G$85,6,FALSE)="","",(VLOOKUP($B19,'DAMES BRUT'!$B$6:$G$85,6,FALSE)))</f>
        <v>10</v>
      </c>
      <c r="L19" s="105">
        <f>IF(VLOOKUP($B19,'DAMES NET'!$B$6:$G$85,6,FALSE)="","",(VLOOKUP($B19,'DAMES NET'!$B$6:$G$85,6,FALSE)))</f>
        <v>36</v>
      </c>
      <c r="M19" s="106">
        <f>IF(L19="","",SUM(K19:L19))</f>
        <v>46</v>
      </c>
      <c r="N19" s="105">
        <f>IF(VLOOKUP($B19,'DAMES BRUT'!$B$6:$H$85,7,FALSE)="","",(VLOOKUP($B19,'DAMES BRUT'!$B$6:$H$85,7,FALSE)))</f>
        <v>8</v>
      </c>
      <c r="O19" s="105">
        <f>IF(VLOOKUP($B19,'DAMES NET'!$B$6:$H$85,7,FALSE)="","",(VLOOKUP($B19,'DAMES NET'!$B$6:$H$85,7,FALSE)))</f>
        <v>33</v>
      </c>
      <c r="P19" s="106">
        <f>IF(O19="","",SUM(N19:O19))</f>
        <v>41</v>
      </c>
      <c r="Q19" s="105">
        <f>IF(VLOOKUP($B19,'DAMES BRUT'!$B$6:$I$85,8,FALSE)="","",(VLOOKUP($B19,'DAMES BRUT'!$B$6:$I$85,8,FALSE)))</f>
        <v>11</v>
      </c>
      <c r="R19" s="105">
        <f>IF(VLOOKUP($B19,'DAMES NET'!$B$6:$I$85,8,FALSE)="","",(VLOOKUP($B19,'DAMES NET'!$B$6:$I$85,8,FALSE)))</f>
        <v>35</v>
      </c>
      <c r="S19" s="106">
        <f>IF(R19="","",SUM(Q19:R19))</f>
        <v>46</v>
      </c>
      <c r="T19" s="105">
        <f>IF(VLOOKUP($B19,'DAMES BRUT'!$B$6:$J$85,9,FALSE)="","",(VLOOKUP($B19,'DAMES BRUT'!$B$6:$J$85,9,FALSE)))</f>
        <v>7</v>
      </c>
      <c r="U19" s="105">
        <f>IF(VLOOKUP($B19,'DAMES NET'!$B$6:$J$85,9,FALSE)="","",(VLOOKUP($B19,'DAMES NET'!$B$6:$J$85,9,FALSE)))</f>
        <v>28</v>
      </c>
      <c r="V19" s="106">
        <f>IF(U19="","",SUM(T19:U19))</f>
        <v>35</v>
      </c>
      <c r="W19" s="105" t="str">
        <f>IF(VLOOKUP($B19,'DAMES BRUT'!$B$6:$K$85,10,FALSE)="","",(VLOOKUP($B19,'DAMES BRUT'!$B$6:$K$85,10,FALSE)))</f>
        <v/>
      </c>
      <c r="X19" s="105" t="str">
        <f>IF(VLOOKUP($B19,'DAMES NET'!$B$6:$K$85,10,FALSE)="","",(VLOOKUP($B19,'DAMES NET'!$B$6:$K$85,10,FALSE)))</f>
        <v/>
      </c>
      <c r="Y19" s="106" t="str">
        <f>IF(X19="","",SUM(W19:X19))</f>
        <v/>
      </c>
      <c r="Z19" s="105">
        <f>IF(VLOOKUP($B19,'DAMES BRUT'!$B$6:$L$85,11,FALSE)="","",(VLOOKUP($B19,'DAMES BRUT'!$B$6:$L$85,11,FALSE)))</f>
        <v>7</v>
      </c>
      <c r="AA19" s="105">
        <f>IF(VLOOKUP($B19,'DAMES NET'!$B$6:$L$85,11,FALSE)="","",(VLOOKUP($B19,'DAMES NET'!$B$6:$L$85,11,FALSE)))</f>
        <v>30</v>
      </c>
      <c r="AB19" s="106">
        <f>IF(AA19="","",SUM(Z19:AA19))</f>
        <v>37</v>
      </c>
      <c r="AC19" s="105">
        <f>IF(VLOOKUP($B19,'DAMES BRUT'!$B$6:$M$85,12,FALSE)="","",(VLOOKUP($B19,'DAMES BRUT'!$B$6:$M$85,12,FALSE)))</f>
        <v>11</v>
      </c>
      <c r="AD19" s="105">
        <f>IF(VLOOKUP($B19,'DAMES NET'!$B$6:$M$85,12,FALSE)="","",(VLOOKUP($B19,'DAMES NET'!$B$6:$M$85,12,FALSE)))</f>
        <v>35</v>
      </c>
      <c r="AE19" s="106">
        <f>IF(AD19="","",SUM(AC19:AD19))</f>
        <v>46</v>
      </c>
      <c r="AF19" s="105" t="str">
        <f>IF(VLOOKUP($B19,'DAMES BRUT'!$B$6:$N$85,13,FALSE)="","",(VLOOKUP($B19,'DAMES BRUT'!$B$6:$N$72,13,FALSE)))</f>
        <v/>
      </c>
      <c r="AG19" s="105" t="str">
        <f>IF(VLOOKUP($B19,'DAMES NET'!$B$6:$N$85,13,FALSE)="","",(VLOOKUP($B19,'DAMES NET'!$B$6:$N$85,13,FALSE)))</f>
        <v/>
      </c>
      <c r="AH19" s="106" t="str">
        <f>IF(AG19="","",SUM(AF19:AG19))</f>
        <v/>
      </c>
      <c r="AI19" s="51">
        <f>SUM(G19,J19,M19,P19,S19,V19,Y19,AB19,AE19,AH19)</f>
        <v>284</v>
      </c>
      <c r="AJ19" s="17">
        <f>+COUNT(G19,J19,M19,P19,S19,V19,Y19,AB19,AE19,AH19)</f>
        <v>7</v>
      </c>
      <c r="AK19" s="17">
        <f>IF(AJ19&lt;6,0,+SMALL(($G19,$J19,$M19,$P19,$S19,$V19,$Y19,$AB19,$AE19,$AH19),1))</f>
        <v>33</v>
      </c>
      <c r="AL19" s="17">
        <f>IF(AJ19&lt;7,0,+SMALL(($G19,$J19,$M19,$P19,$S19,$V19,$Y19,$AB19,$AE19,$AH19),2))</f>
        <v>35</v>
      </c>
      <c r="AM19" s="17">
        <f>IF(AJ19&lt;8,0,+SMALL(($G19,$J19,$M19,$P19,$S19,$V19,$Y19,$AB19,$AE19,$AH19),3))</f>
        <v>0</v>
      </c>
      <c r="AN19" s="17">
        <f>IF(AJ19&lt;9,0,+SMALL(($G19,$J19,$M19,$P19,$S19,$V19,$Y19,$AB19,$AE19,$AH19),4))</f>
        <v>0</v>
      </c>
      <c r="AO19" s="17">
        <f>AI19-AK19-AL19-AM19-AN19</f>
        <v>216</v>
      </c>
      <c r="AP19" s="7">
        <f>RANK(AO19,$AO$6:$AO$85,0)</f>
        <v>14</v>
      </c>
    </row>
    <row r="20" spans="2:42" s="11" customFormat="1">
      <c r="B20" s="42" t="s">
        <v>31</v>
      </c>
      <c r="C20" s="33"/>
      <c r="D20" s="62" t="s">
        <v>14</v>
      </c>
      <c r="E20" s="105">
        <f>IF(VLOOKUP($B20,'DAMES BRUT'!$B$6:$E$85,4,FALSE)="","",(VLOOKUP($B20,'DAMES BRUT'!$B$6:$E$85,4,FALSE)))</f>
        <v>17</v>
      </c>
      <c r="F20" s="105">
        <f>IF(VLOOKUP($B20,'DAMES NET'!$B$6:E$85,4,FALSE)="","",(VLOOKUP($B20,'DAMES NET'!$B$6:$E$85,4,FALSE)))</f>
        <v>37</v>
      </c>
      <c r="G20" s="106">
        <f>IF(F20="","",SUM(E20:F20))</f>
        <v>54</v>
      </c>
      <c r="H20" s="105" t="str">
        <f>IF(VLOOKUP($B20,'DAMES BRUT'!$B$6:$F$85,5,FALSE)="","",(VLOOKUP($B20,'DAMES BRUT'!$B$6:$F$85,5,FALSE)))</f>
        <v/>
      </c>
      <c r="I20" s="105" t="str">
        <f>IF(VLOOKUP($B20,'DAMES NET'!$B$6:$F$85,5,FALSE)="","",(VLOOKUP($B20,'DAMES NET'!$B$6:$F$85,5,FALSE)))</f>
        <v/>
      </c>
      <c r="J20" s="106" t="str">
        <f>IF(I20="","",SUM(H20:I20))</f>
        <v/>
      </c>
      <c r="K20" s="105">
        <f>IF(VLOOKUP($B20,'DAMES BRUT'!$B$6:$G$85,6,FALSE)="","",(VLOOKUP($B20,'DAMES BRUT'!$B$6:$G$85,6,FALSE)))</f>
        <v>8</v>
      </c>
      <c r="L20" s="105">
        <f>IF(VLOOKUP($B20,'DAMES NET'!$B$6:$G$85,6,FALSE)="","",(VLOOKUP($B20,'DAMES NET'!$B$6:$G$85,6,FALSE)))</f>
        <v>25</v>
      </c>
      <c r="M20" s="106">
        <f>IF(L20="","",SUM(K20:L20))</f>
        <v>33</v>
      </c>
      <c r="N20" s="105" t="str">
        <f>IF(VLOOKUP($B20,'DAMES BRUT'!$B$6:$H$85,7,FALSE)="","",(VLOOKUP($B20,'DAMES BRUT'!$B$6:$H$85,7,FALSE)))</f>
        <v/>
      </c>
      <c r="O20" s="105" t="str">
        <f>IF(VLOOKUP($B20,'DAMES NET'!$B$6:$H$85,7,FALSE)="","",(VLOOKUP($B20,'DAMES NET'!$B$6:$H$85,7,FALSE)))</f>
        <v/>
      </c>
      <c r="P20" s="106" t="str">
        <f>IF(O20="","",SUM(N20:O20))</f>
        <v/>
      </c>
      <c r="Q20" s="105">
        <f>IF(VLOOKUP($B20,'DAMES BRUT'!$B$6:$I$85,8,FALSE)="","",(VLOOKUP($B20,'DAMES BRUT'!$B$6:$I$85,8,FALSE)))</f>
        <v>14</v>
      </c>
      <c r="R20" s="105">
        <f>IF(VLOOKUP($B20,'DAMES NET'!$B$6:$I$85,8,FALSE)="","",(VLOOKUP($B20,'DAMES NET'!$B$6:$I$85,8,FALSE)))</f>
        <v>32</v>
      </c>
      <c r="S20" s="106">
        <f>IF(R20="","",SUM(Q20:R20))</f>
        <v>46</v>
      </c>
      <c r="T20" s="105" t="str">
        <f>IF(VLOOKUP($B20,'DAMES BRUT'!$B$6:$J$85,9,FALSE)="","",(VLOOKUP($B20,'DAMES BRUT'!$B$6:$J$85,9,FALSE)))</f>
        <v/>
      </c>
      <c r="U20" s="105" t="str">
        <f>IF(VLOOKUP($B20,'DAMES NET'!$B$6:$J$85,9,FALSE)="","",(VLOOKUP($B20,'DAMES NET'!$B$6:$J$85,9,FALSE)))</f>
        <v/>
      </c>
      <c r="V20" s="106" t="str">
        <f>IF(U20="","",SUM(T20:U20))</f>
        <v/>
      </c>
      <c r="W20" s="105" t="str">
        <f>IF(VLOOKUP($B20,'DAMES BRUT'!$B$6:$K$85,10,FALSE)="","",(VLOOKUP($B20,'DAMES BRUT'!$B$6:$K$85,10,FALSE)))</f>
        <v/>
      </c>
      <c r="X20" s="105" t="str">
        <f>IF(VLOOKUP($B20,'DAMES NET'!$B$6:$K$85,10,FALSE)="","",(VLOOKUP($B20,'DAMES NET'!$B$6:$K$85,10,FALSE)))</f>
        <v/>
      </c>
      <c r="Y20" s="106" t="str">
        <f>IF(X20="","",SUM(W20:X20))</f>
        <v/>
      </c>
      <c r="Z20" s="105">
        <f>IF(VLOOKUP($B20,'DAMES BRUT'!$B$6:$L$85,11,FALSE)="","",(VLOOKUP($B20,'DAMES BRUT'!$B$6:$L$85,11,FALSE)))</f>
        <v>9</v>
      </c>
      <c r="AA20" s="105">
        <f>IF(VLOOKUP($B20,'DAMES NET'!$B$6:$L$85,11,FALSE)="","",(VLOOKUP($B20,'DAMES NET'!$B$6:$L$85,11,FALSE)))</f>
        <v>28</v>
      </c>
      <c r="AB20" s="106">
        <f>IF(AA20="","",SUM(Z20:AA20))</f>
        <v>37</v>
      </c>
      <c r="AC20" s="105">
        <f>IF(VLOOKUP($B20,'DAMES BRUT'!$B$6:$M$85,12,FALSE)="","",(VLOOKUP($B20,'DAMES BRUT'!$B$6:$M$85,12,FALSE)))</f>
        <v>14</v>
      </c>
      <c r="AD20" s="105">
        <f>IF(VLOOKUP($B20,'DAMES NET'!$B$6:$M$85,12,FALSE)="","",(VLOOKUP($B20,'DAMES NET'!$B$6:$M$85,12,FALSE)))</f>
        <v>30</v>
      </c>
      <c r="AE20" s="106">
        <f>IF(AD20="","",SUM(AC20:AD20))</f>
        <v>44</v>
      </c>
      <c r="AF20" s="105" t="str">
        <f>IF(VLOOKUP($B20,'DAMES BRUT'!$B$6:$N$85,13,FALSE)="","",(VLOOKUP($B20,'DAMES BRUT'!$B$6:$N$72,13,FALSE)))</f>
        <v/>
      </c>
      <c r="AG20" s="105" t="str">
        <f>IF(VLOOKUP($B20,'DAMES NET'!$B$6:$N$85,13,FALSE)="","",(VLOOKUP($B20,'DAMES NET'!$B$6:$N$85,13,FALSE)))</f>
        <v/>
      </c>
      <c r="AH20" s="106" t="str">
        <f>IF(AG20="","",SUM(AF20:AG20))</f>
        <v/>
      </c>
      <c r="AI20" s="51">
        <f>SUM(G20,J20,M20,P20,S20,V20,Y20,AB20,AE20,AH20)</f>
        <v>214</v>
      </c>
      <c r="AJ20" s="17">
        <f>+COUNT(G20,J20,M20,P20,S20,V20,Y20,AB20,AE20,AH20)</f>
        <v>5</v>
      </c>
      <c r="AK20" s="17">
        <f>IF(AJ20&lt;6,0,+SMALL(($G20,$J20,$M20,$P20,$S20,$V20,$Y20,$AB20,$AE20,$AH20),1))</f>
        <v>0</v>
      </c>
      <c r="AL20" s="17">
        <f>IF(AJ20&lt;7,0,+SMALL(($G20,$J20,$M20,$P20,$S20,$V20,$Y20,$AB20,$AE20,$AH20),2))</f>
        <v>0</v>
      </c>
      <c r="AM20" s="17">
        <f>IF(AJ20&lt;8,0,+SMALL(($G20,$J20,$M20,$P20,$S20,$V20,$Y20,$AB20,$AE20,$AH20),3))</f>
        <v>0</v>
      </c>
      <c r="AN20" s="17">
        <f>IF(AJ20&lt;9,0,+SMALL(($G20,$J20,$M20,$P20,$S20,$V20,$Y20,$AB20,$AE20,$AH20),4))</f>
        <v>0</v>
      </c>
      <c r="AO20" s="17">
        <f>AI20-AK20-AL20-AM20-AN20</f>
        <v>214</v>
      </c>
      <c r="AP20" s="7">
        <f>RANK(AO20,$AO$6:$AO$85,0)</f>
        <v>15</v>
      </c>
    </row>
    <row r="21" spans="2:42" s="11" customFormat="1">
      <c r="B21" s="89" t="s">
        <v>321</v>
      </c>
      <c r="C21" s="33"/>
      <c r="D21" s="40" t="s">
        <v>18</v>
      </c>
      <c r="E21" s="105" t="str">
        <f>IF(VLOOKUP($B21,'DAMES BRUT'!$B$6:$E$85,4,FALSE)="","",(VLOOKUP($B21,'DAMES BRUT'!$B$6:$E$85,4,FALSE)))</f>
        <v/>
      </c>
      <c r="F21" s="105" t="str">
        <f>IF(VLOOKUP($B21,'DAMES NET'!$B$6:E$85,4,FALSE)="","",(VLOOKUP($B21,'DAMES NET'!$B$6:$E$85,4,FALSE)))</f>
        <v/>
      </c>
      <c r="G21" s="106" t="str">
        <f>IF(F21="","",SUM(E21:F21))</f>
        <v/>
      </c>
      <c r="H21" s="105">
        <f>IF(VLOOKUP($B21,'DAMES BRUT'!$B$6:$F$85,5,FALSE)="","",(VLOOKUP($B21,'DAMES BRUT'!$B$6:$F$85,5,FALSE)))</f>
        <v>5</v>
      </c>
      <c r="I21" s="105">
        <f>IF(VLOOKUP($B21,'DAMES NET'!$B$6:$F$85,5,FALSE)="","",(VLOOKUP($B21,'DAMES NET'!$B$6:$F$85,5,FALSE)))</f>
        <v>36</v>
      </c>
      <c r="J21" s="106">
        <f>IF(I21="","",SUM(H21:I21))</f>
        <v>41</v>
      </c>
      <c r="K21" s="105">
        <f>IF(VLOOKUP($B21,'DAMES BRUT'!$B$6:$G$85,6,FALSE)="","",(VLOOKUP($B21,'DAMES BRUT'!$B$6:$G$85,6,FALSE)))</f>
        <v>13</v>
      </c>
      <c r="L21" s="105">
        <f>IF(VLOOKUP($B21,'DAMES NET'!$B$6:$G$85,6,FALSE)="","",(VLOOKUP($B21,'DAMES NET'!$B$6:$G$85,6,FALSE)))</f>
        <v>41</v>
      </c>
      <c r="M21" s="106">
        <f>IF(L21="","",SUM(K21:L21))</f>
        <v>54</v>
      </c>
      <c r="N21" s="105">
        <f>IF(VLOOKUP($B21,'DAMES BRUT'!$B$6:$H$85,7,FALSE)="","",(VLOOKUP($B21,'DAMES BRUT'!$B$6:$H$85,7,FALSE)))</f>
        <v>4</v>
      </c>
      <c r="O21" s="105">
        <f>IF(VLOOKUP($B21,'DAMES NET'!$B$6:$H$85,7,FALSE)="","",(VLOOKUP($B21,'DAMES NET'!$B$6:$H$85,7,FALSE)))</f>
        <v>28</v>
      </c>
      <c r="P21" s="106">
        <f>IF(O21="","",SUM(N21:O21))</f>
        <v>32</v>
      </c>
      <c r="Q21" s="105">
        <f>IF(VLOOKUP($B21,'DAMES BRUT'!$B$6:$I$85,8,FALSE)="","",(VLOOKUP($B21,'DAMES BRUT'!$B$6:$I$85,8,FALSE)))</f>
        <v>5</v>
      </c>
      <c r="R21" s="105">
        <f>IF(VLOOKUP($B21,'DAMES NET'!$B$6:$I$85,8,FALSE)="","",(VLOOKUP($B21,'DAMES NET'!$B$6:$I$85,8,FALSE)))</f>
        <v>28</v>
      </c>
      <c r="S21" s="106">
        <f>IF(R21="","",SUM(Q21:R21))</f>
        <v>33</v>
      </c>
      <c r="T21" s="105" t="str">
        <f>IF(VLOOKUP($B21,'DAMES BRUT'!$B$6:$J$85,9,FALSE)="","",(VLOOKUP($B21,'DAMES BRUT'!$B$6:$J$85,9,FALSE)))</f>
        <v/>
      </c>
      <c r="U21" s="105" t="str">
        <f>IF(VLOOKUP($B21,'DAMES NET'!$B$6:$J$85,9,FALSE)="","",(VLOOKUP($B21,'DAMES NET'!$B$6:$J$85,9,FALSE)))</f>
        <v/>
      </c>
      <c r="V21" s="106" t="str">
        <f>IF(U21="","",SUM(T21:U21))</f>
        <v/>
      </c>
      <c r="W21" s="105" t="str">
        <f>IF(VLOOKUP($B21,'DAMES BRUT'!$B$6:$K$85,10,FALSE)="","",(VLOOKUP($B21,'DAMES BRUT'!$B$6:$K$85,10,FALSE)))</f>
        <v/>
      </c>
      <c r="X21" s="105" t="str">
        <f>IF(VLOOKUP($B21,'DAMES NET'!$B$6:$K$85,10,FALSE)="","",(VLOOKUP($B21,'DAMES NET'!$B$6:$K$85,10,FALSE)))</f>
        <v/>
      </c>
      <c r="Y21" s="106" t="str">
        <f>IF(X21="","",SUM(W21:X21))</f>
        <v/>
      </c>
      <c r="Z21" s="105">
        <f>IF(VLOOKUP($B21,'DAMES BRUT'!$B$6:$L$85,11,FALSE)="","",(VLOOKUP($B21,'DAMES BRUT'!$B$6:$L$85,11,FALSE)))</f>
        <v>5</v>
      </c>
      <c r="AA21" s="105">
        <f>IF(VLOOKUP($B21,'DAMES NET'!$B$6:$L$85,11,FALSE)="","",(VLOOKUP($B21,'DAMES NET'!$B$6:$L$85,11,FALSE)))</f>
        <v>38</v>
      </c>
      <c r="AB21" s="106">
        <f>IF(AA21="","",SUM(Z21:AA21))</f>
        <v>43</v>
      </c>
      <c r="AC21" s="105">
        <f>IF(VLOOKUP($B21,'DAMES BRUT'!$B$6:$M$85,12,FALSE)="","",(VLOOKUP($B21,'DAMES BRUT'!$B$6:$M$85,12,FALSE)))</f>
        <v>6</v>
      </c>
      <c r="AD21" s="105">
        <f>IF(VLOOKUP($B21,'DAMES NET'!$B$6:$M$85,12,FALSE)="","",(VLOOKUP($B21,'DAMES NET'!$B$6:$M$85,12,FALSE)))</f>
        <v>32</v>
      </c>
      <c r="AE21" s="106">
        <f>IF(AD21="","",SUM(AC21:AD21))</f>
        <v>38</v>
      </c>
      <c r="AF21" s="105" t="str">
        <f>IF(VLOOKUP($B21,'DAMES BRUT'!$B$6:$N$85,13,FALSE)="","",(VLOOKUP($B21,'DAMES BRUT'!$B$6:$N$72,13,FALSE)))</f>
        <v/>
      </c>
      <c r="AG21" s="105" t="str">
        <f>IF(VLOOKUP($B21,'DAMES NET'!$B$6:$N$85,13,FALSE)="","",(VLOOKUP($B21,'DAMES NET'!$B$6:$N$85,13,FALSE)))</f>
        <v/>
      </c>
      <c r="AH21" s="106" t="str">
        <f>IF(AG21="","",SUM(AF21:AG21))</f>
        <v/>
      </c>
      <c r="AI21" s="51">
        <f>SUM(G21,J21,M21,P21,S21,V21,Y21,AB21,AE21,AH21)</f>
        <v>241</v>
      </c>
      <c r="AJ21" s="17">
        <f>+COUNT(G21,J21,M21,P21,S21,V21,Y21,AB21,AE21,AH21)</f>
        <v>6</v>
      </c>
      <c r="AK21" s="17">
        <f>IF(AJ21&lt;6,0,+SMALL(($G21,$J21,$M21,$P21,$S21,$V21,$Y21,$AB21,$AE21,$AH21),1))</f>
        <v>32</v>
      </c>
      <c r="AL21" s="17">
        <f>IF(AJ21&lt;7,0,+SMALL(($G21,$J21,$M21,$P21,$S21,$V21,$Y21,$AB21,$AE21,$AH21),2))</f>
        <v>0</v>
      </c>
      <c r="AM21" s="17">
        <f>IF(AJ21&lt;8,0,+SMALL(($G21,$J21,$M21,$P21,$S21,$V21,$Y21,$AB21,$AE21,$AH21),3))</f>
        <v>0</v>
      </c>
      <c r="AN21" s="17">
        <f>IF(AJ21&lt;9,0,+SMALL(($G21,$J21,$M21,$P21,$S21,$V21,$Y21,$AB21,$AE21,$AH21),4))</f>
        <v>0</v>
      </c>
      <c r="AO21" s="17">
        <f>AI21-AK21-AL21-AM21-AN21</f>
        <v>209</v>
      </c>
      <c r="AP21" s="7">
        <f>RANK(AO21,$AO$6:$AO$85,0)</f>
        <v>16</v>
      </c>
    </row>
    <row r="22" spans="2:42">
      <c r="B22" s="89" t="s">
        <v>319</v>
      </c>
      <c r="C22" s="33"/>
      <c r="D22" s="40" t="s">
        <v>18</v>
      </c>
      <c r="E22" s="105" t="str">
        <f>IF(VLOOKUP($B22,'DAMES BRUT'!$B$6:$E$85,4,FALSE)="","",(VLOOKUP($B22,'DAMES BRUT'!$B$6:$E$85,4,FALSE)))</f>
        <v/>
      </c>
      <c r="F22" s="105" t="str">
        <f>IF(VLOOKUP($B22,'DAMES NET'!$B$6:E$85,4,FALSE)="","",(VLOOKUP($B22,'DAMES NET'!$B$6:$E$85,4,FALSE)))</f>
        <v/>
      </c>
      <c r="G22" s="106" t="str">
        <f>IF(F22="","",SUM(E22:F22))</f>
        <v/>
      </c>
      <c r="H22" s="105">
        <f>IF(VLOOKUP($B22,'DAMES BRUT'!$B$6:$F$85,5,FALSE)="","",(VLOOKUP($B22,'DAMES BRUT'!$B$6:$F$85,5,FALSE)))</f>
        <v>8</v>
      </c>
      <c r="I22" s="105">
        <f>IF(VLOOKUP($B22,'DAMES NET'!$B$6:$F$85,5,FALSE)="","",(VLOOKUP($B22,'DAMES NET'!$B$6:$F$85,5,FALSE)))</f>
        <v>31</v>
      </c>
      <c r="J22" s="106">
        <f>IF(I22="","",SUM(H22:I22))</f>
        <v>39</v>
      </c>
      <c r="K22" s="105">
        <f>IF(VLOOKUP($B22,'DAMES BRUT'!$B$6:$G$85,6,FALSE)="","",(VLOOKUP($B22,'DAMES BRUT'!$B$6:$G$85,6,FALSE)))</f>
        <v>5</v>
      </c>
      <c r="L22" s="105">
        <f>IF(VLOOKUP($B22,'DAMES NET'!$B$6:$G$85,6,FALSE)="","",(VLOOKUP($B22,'DAMES NET'!$B$6:$G$85,6,FALSE)))</f>
        <v>27</v>
      </c>
      <c r="M22" s="106">
        <f>IF(L22="","",SUM(K22:L22))</f>
        <v>32</v>
      </c>
      <c r="N22" s="105">
        <f>IF(VLOOKUP($B22,'DAMES BRUT'!$B$6:$H$85,7,FALSE)="","",(VLOOKUP($B22,'DAMES BRUT'!$B$6:$H$85,7,FALSE)))</f>
        <v>9</v>
      </c>
      <c r="O22" s="105">
        <f>IF(VLOOKUP($B22,'DAMES NET'!$B$6:$H$85,7,FALSE)="","",(VLOOKUP($B22,'DAMES NET'!$B$6:$H$85,7,FALSE)))</f>
        <v>36</v>
      </c>
      <c r="P22" s="106">
        <f>IF(O22="","",SUM(N22:O22))</f>
        <v>45</v>
      </c>
      <c r="Q22" s="105">
        <f>IF(VLOOKUP($B22,'DAMES BRUT'!$B$6:$I$85,8,FALSE)="","",(VLOOKUP($B22,'DAMES BRUT'!$B$6:$I$85,8,FALSE)))</f>
        <v>13</v>
      </c>
      <c r="R22" s="105">
        <f>IF(VLOOKUP($B22,'DAMES NET'!$B$6:$I$85,8,FALSE)="","",(VLOOKUP($B22,'DAMES NET'!$B$6:$I$85,8,FALSE)))</f>
        <v>39</v>
      </c>
      <c r="S22" s="106">
        <f>IF(R22="","",SUM(Q22:R22))</f>
        <v>52</v>
      </c>
      <c r="T22" s="105" t="str">
        <f>IF(VLOOKUP($B22,'DAMES BRUT'!$B$6:$J$85,9,FALSE)="","",(VLOOKUP($B22,'DAMES BRUT'!$B$6:$J$85,9,FALSE)))</f>
        <v/>
      </c>
      <c r="U22" s="105" t="str">
        <f>IF(VLOOKUP($B22,'DAMES NET'!$B$6:$J$85,9,FALSE)="","",(VLOOKUP($B22,'DAMES NET'!$B$6:$J$85,9,FALSE)))</f>
        <v/>
      </c>
      <c r="V22" s="106" t="str">
        <f>IF(U22="","",SUM(T22:U22))</f>
        <v/>
      </c>
      <c r="W22" s="105" t="str">
        <f>IF(VLOOKUP($B22,'DAMES BRUT'!$B$6:$K$85,10,FALSE)="","",(VLOOKUP($B22,'DAMES BRUT'!$B$6:$K$85,10,FALSE)))</f>
        <v/>
      </c>
      <c r="X22" s="105" t="str">
        <f>IF(VLOOKUP($B22,'DAMES NET'!$B$6:$K$85,10,FALSE)="","",(VLOOKUP($B22,'DAMES NET'!$B$6:$K$85,10,FALSE)))</f>
        <v/>
      </c>
      <c r="Y22" s="106" t="str">
        <f>IF(X22="","",SUM(W22:X22))</f>
        <v/>
      </c>
      <c r="Z22" s="105">
        <f>IF(VLOOKUP($B22,'DAMES BRUT'!$B$6:$L$85,11,FALSE)="","",(VLOOKUP($B22,'DAMES BRUT'!$B$6:$L$85,11,FALSE)))</f>
        <v>7</v>
      </c>
      <c r="AA22" s="105">
        <f>IF(VLOOKUP($B22,'DAMES NET'!$B$6:$L$85,11,FALSE)="","",(VLOOKUP($B22,'DAMES NET'!$B$6:$L$85,11,FALSE)))</f>
        <v>31</v>
      </c>
      <c r="AB22" s="106">
        <f>IF(AA22="","",SUM(Z22:AA22))</f>
        <v>38</v>
      </c>
      <c r="AC22" s="105" t="str">
        <f>IF(VLOOKUP($B22,'DAMES BRUT'!$B$6:$M$85,12,FALSE)="","",(VLOOKUP($B22,'DAMES BRUT'!$B$6:$M$85,12,FALSE)))</f>
        <v/>
      </c>
      <c r="AD22" s="105" t="str">
        <f>IF(VLOOKUP($B22,'DAMES NET'!$B$6:$M$85,12,FALSE)="","",(VLOOKUP($B22,'DAMES NET'!$B$6:$M$85,12,FALSE)))</f>
        <v/>
      </c>
      <c r="AE22" s="106" t="str">
        <f>IF(AD22="","",SUM(AC22:AD22))</f>
        <v/>
      </c>
      <c r="AF22" s="105" t="str">
        <f>IF(VLOOKUP($B22,'DAMES BRUT'!$B$6:$N$85,13,FALSE)="","",(VLOOKUP($B22,'DAMES BRUT'!$B$6:$N$72,13,FALSE)))</f>
        <v/>
      </c>
      <c r="AG22" s="105" t="str">
        <f>IF(VLOOKUP($B22,'DAMES NET'!$B$6:$N$85,13,FALSE)="","",(VLOOKUP($B22,'DAMES NET'!$B$6:$N$85,13,FALSE)))</f>
        <v/>
      </c>
      <c r="AH22" s="106" t="str">
        <f>IF(AG22="","",SUM(AF22:AG22))</f>
        <v/>
      </c>
      <c r="AI22" s="51">
        <f>SUM(G22,J22,M22,P22,S22,V22,Y22,AB22,AE22,AH22)</f>
        <v>206</v>
      </c>
      <c r="AJ22" s="17">
        <f>+COUNT(G22,J22,M22,P22,S22,V22,Y22,AB22,AE22,AH22)</f>
        <v>5</v>
      </c>
      <c r="AK22" s="17">
        <f>IF(AJ22&lt;6,0,+SMALL(($G22,$J22,$M22,$P22,$S22,$V22,$Y22,$AB22,$AE22,$AH22),1))</f>
        <v>0</v>
      </c>
      <c r="AL22" s="17">
        <f>IF(AJ22&lt;7,0,+SMALL(($G22,$J22,$M22,$P22,$S22,$V22,$Y22,$AB22,$AE22,$AH22),2))</f>
        <v>0</v>
      </c>
      <c r="AM22" s="17">
        <f>IF(AJ22&lt;8,0,+SMALL(($G22,$J22,$M22,$P22,$S22,$V22,$Y22,$AB22,$AE22,$AH22),3))</f>
        <v>0</v>
      </c>
      <c r="AN22" s="17">
        <f>IF(AJ22&lt;9,0,+SMALL(($G22,$J22,$M22,$P22,$S22,$V22,$Y22,$AB22,$AE22,$AH22),4))</f>
        <v>0</v>
      </c>
      <c r="AO22" s="17">
        <f>AI22-AK22-AL22-AM22-AN22</f>
        <v>206</v>
      </c>
      <c r="AP22" s="7">
        <f>RANK(AO22,$AO$6:$AO$85,0)</f>
        <v>17</v>
      </c>
    </row>
    <row r="23" spans="2:42" s="11" customFormat="1">
      <c r="B23" s="89" t="s">
        <v>188</v>
      </c>
      <c r="C23" s="33"/>
      <c r="D23" s="38" t="s">
        <v>5</v>
      </c>
      <c r="E23" s="105" t="str">
        <f>IF(VLOOKUP($B23,'DAMES BRUT'!$B$6:$E$85,4,FALSE)="","",(VLOOKUP($B23,'DAMES BRUT'!$B$6:$E$85,4,FALSE)))</f>
        <v/>
      </c>
      <c r="F23" s="105" t="str">
        <f>IF(VLOOKUP($B23,'DAMES NET'!$B$6:E$85,4,FALSE)="","",(VLOOKUP($B23,'DAMES NET'!$B$6:$E$85,4,FALSE)))</f>
        <v/>
      </c>
      <c r="G23" s="106" t="str">
        <f>IF(F23="","",SUM(E23:F23))</f>
        <v/>
      </c>
      <c r="H23" s="105">
        <f>IF(VLOOKUP($B23,'DAMES BRUT'!$B$6:$F$85,5,FALSE)="","",(VLOOKUP($B23,'DAMES BRUT'!$B$6:$F$85,5,FALSE)))</f>
        <v>9</v>
      </c>
      <c r="I23" s="105">
        <f>IF(VLOOKUP($B23,'DAMES NET'!$B$6:$F$85,5,FALSE)="","",(VLOOKUP($B23,'DAMES NET'!$B$6:$F$85,5,FALSE)))</f>
        <v>30</v>
      </c>
      <c r="J23" s="106">
        <f>IF(I23="","",SUM(H23:I23))</f>
        <v>39</v>
      </c>
      <c r="K23" s="105">
        <f>IF(VLOOKUP($B23,'DAMES BRUT'!$B$6:$G$85,6,FALSE)="","",(VLOOKUP($B23,'DAMES BRUT'!$B$6:$G$85,6,FALSE)))</f>
        <v>5</v>
      </c>
      <c r="L23" s="105">
        <f>IF(VLOOKUP($B23,'DAMES NET'!$B$6:$G$85,6,FALSE)="","",(VLOOKUP($B23,'DAMES NET'!$B$6:$G$85,6,FALSE)))</f>
        <v>21</v>
      </c>
      <c r="M23" s="106">
        <f>IF(L23="","",SUM(K23:L23))</f>
        <v>26</v>
      </c>
      <c r="N23" s="105">
        <f>IF(VLOOKUP($B23,'DAMES BRUT'!$B$6:$H$85,7,FALSE)="","",(VLOOKUP($B23,'DAMES BRUT'!$B$6:$H$85,7,FALSE)))</f>
        <v>10</v>
      </c>
      <c r="O23" s="105">
        <f>IF(VLOOKUP($B23,'DAMES NET'!$B$6:$H$85,7,FALSE)="","",(VLOOKUP($B23,'DAMES NET'!$B$6:$H$85,7,FALSE)))</f>
        <v>31</v>
      </c>
      <c r="P23" s="106">
        <f>IF(O23="","",SUM(N23:O23))</f>
        <v>41</v>
      </c>
      <c r="Q23" s="105">
        <f>IF(VLOOKUP($B23,'DAMES BRUT'!$B$6:$I$85,8,FALSE)="","",(VLOOKUP($B23,'DAMES BRUT'!$B$6:$I$85,8,FALSE)))</f>
        <v>11</v>
      </c>
      <c r="R23" s="105">
        <f>IF(VLOOKUP($B23,'DAMES NET'!$B$6:$I$85,8,FALSE)="","",(VLOOKUP($B23,'DAMES NET'!$B$6:$I$85,8,FALSE)))</f>
        <v>33</v>
      </c>
      <c r="S23" s="106">
        <f>IF(R23="","",SUM(Q23:R23))</f>
        <v>44</v>
      </c>
      <c r="T23" s="105">
        <f>IF(VLOOKUP($B23,'DAMES BRUT'!$B$6:$J$85,9,FALSE)="","",(VLOOKUP($B23,'DAMES BRUT'!$B$6:$J$85,9,FALSE)))</f>
        <v>4</v>
      </c>
      <c r="U23" s="105">
        <f>IF(VLOOKUP($B23,'DAMES NET'!$B$6:$J$85,9,FALSE)="","",(VLOOKUP($B23,'DAMES NET'!$B$6:$J$85,9,FALSE)))</f>
        <v>22</v>
      </c>
      <c r="V23" s="106">
        <f>IF(U23="","",SUM(T23:U23))</f>
        <v>26</v>
      </c>
      <c r="W23" s="105">
        <f>IF(VLOOKUP($B23,'DAMES BRUT'!$B$6:$K$85,10,FALSE)="","",(VLOOKUP($B23,'DAMES BRUT'!$B$6:$K$85,10,FALSE)))</f>
        <v>12</v>
      </c>
      <c r="X23" s="105">
        <f>IF(VLOOKUP($B23,'DAMES NET'!$B$6:$K$85,10,FALSE)="","",(VLOOKUP($B23,'DAMES NET'!$B$6:$K$85,10,FALSE)))</f>
        <v>35</v>
      </c>
      <c r="Y23" s="106">
        <f>IF(X23="","",SUM(W23:X23))</f>
        <v>47</v>
      </c>
      <c r="Z23" s="105">
        <f>IF(VLOOKUP($B23,'DAMES BRUT'!$B$6:$L$85,11,FALSE)="","",(VLOOKUP($B23,'DAMES BRUT'!$B$6:$L$85,11,FALSE)))</f>
        <v>9</v>
      </c>
      <c r="AA23" s="105">
        <f>IF(VLOOKUP($B23,'DAMES NET'!$B$6:$L$85,11,FALSE)="","",(VLOOKUP($B23,'DAMES NET'!$B$6:$L$85,11,FALSE)))</f>
        <v>25</v>
      </c>
      <c r="AB23" s="106">
        <f>IF(AA23="","",SUM(Z23:AA23))</f>
        <v>34</v>
      </c>
      <c r="AC23" s="105">
        <f>IF(VLOOKUP($B23,'DAMES BRUT'!$B$6:$M$85,12,FALSE)="","",(VLOOKUP($B23,'DAMES BRUT'!$B$6:$M$85,12,FALSE)))</f>
        <v>7</v>
      </c>
      <c r="AD23" s="105">
        <f>IF(VLOOKUP($B23,'DAMES NET'!$B$6:$M$85,12,FALSE)="","",(VLOOKUP($B23,'DAMES NET'!$B$6:$M$85,12,FALSE)))</f>
        <v>24</v>
      </c>
      <c r="AE23" s="106">
        <f>IF(AD23="","",SUM(AC23:AD23))</f>
        <v>31</v>
      </c>
      <c r="AF23" s="105" t="str">
        <f>IF(VLOOKUP($B23,'DAMES BRUT'!$B$6:$N$85,13,FALSE)="","",(VLOOKUP($B23,'DAMES BRUT'!$B$6:$N$72,13,FALSE)))</f>
        <v/>
      </c>
      <c r="AG23" s="105" t="str">
        <f>IF(VLOOKUP($B23,'DAMES NET'!$B$6:$N$85,13,FALSE)="","",(VLOOKUP($B23,'DAMES NET'!$B$6:$N$85,13,FALSE)))</f>
        <v/>
      </c>
      <c r="AH23" s="106" t="str">
        <f>IF(AG23="","",SUM(AF23:AG23))</f>
        <v/>
      </c>
      <c r="AI23" s="51">
        <f>SUM(G23,J23,M23,P23,S23,V23,Y23,AB23,AE23,AH23)</f>
        <v>288</v>
      </c>
      <c r="AJ23" s="17">
        <f>+COUNT(G23,J23,M23,P23,S23,V23,Y23,AB23,AE23,AH23)</f>
        <v>8</v>
      </c>
      <c r="AK23" s="17">
        <f>IF(AJ23&lt;6,0,+SMALL(($G23,$J23,$M23,$P23,$S23,$V23,$Y23,$AB23,$AE23,$AH23),1))</f>
        <v>26</v>
      </c>
      <c r="AL23" s="17">
        <f>IF(AJ23&lt;7,0,+SMALL(($G23,$J23,$M23,$P23,$S23,$V23,$Y23,$AB23,$AE23,$AH23),2))</f>
        <v>26</v>
      </c>
      <c r="AM23" s="17">
        <f>IF(AJ23&lt;8,0,+SMALL(($G23,$J23,$M23,$P23,$S23,$V23,$Y23,$AB23,$AE23,$AH23),3))</f>
        <v>31</v>
      </c>
      <c r="AN23" s="17">
        <f>IF(AJ23&lt;9,0,+SMALL(($G23,$J23,$M23,$P23,$S23,$V23,$Y23,$AB23,$AE23,$AH23),4))</f>
        <v>0</v>
      </c>
      <c r="AO23" s="17">
        <f>AI23-AK23-AL23-AM23-AN23</f>
        <v>205</v>
      </c>
      <c r="AP23" s="7">
        <f>RANK(AO23,$AO$6:$AO$85,0)</f>
        <v>18</v>
      </c>
    </row>
    <row r="24" spans="2:42" s="11" customFormat="1">
      <c r="B24" s="89" t="s">
        <v>206</v>
      </c>
      <c r="C24" s="33"/>
      <c r="D24" s="38" t="s">
        <v>5</v>
      </c>
      <c r="E24" s="105">
        <f>IF(VLOOKUP($B24,'DAMES BRUT'!$B$6:$E$85,4,FALSE)="","",(VLOOKUP($B24,'DAMES BRUT'!$B$6:$E$85,4,FALSE)))</f>
        <v>6</v>
      </c>
      <c r="F24" s="105">
        <f>IF(VLOOKUP($B24,'DAMES NET'!$B$6:E$85,4,FALSE)="","",(VLOOKUP($B24,'DAMES NET'!$B$6:$E$85,4,FALSE)))</f>
        <v>35</v>
      </c>
      <c r="G24" s="106">
        <f>IF(F24="","",SUM(E24:F24))</f>
        <v>41</v>
      </c>
      <c r="H24" s="105">
        <f>IF(VLOOKUP($B24,'DAMES BRUT'!$B$6:$F$85,5,FALSE)="","",(VLOOKUP($B24,'DAMES BRUT'!$B$6:$F$85,5,FALSE)))</f>
        <v>6</v>
      </c>
      <c r="I24" s="105">
        <f>IF(VLOOKUP($B24,'DAMES NET'!$B$6:$F$85,5,FALSE)="","",(VLOOKUP($B24,'DAMES NET'!$B$6:$F$85,5,FALSE)))</f>
        <v>33</v>
      </c>
      <c r="J24" s="106">
        <f>IF(I24="","",SUM(H24:I24))</f>
        <v>39</v>
      </c>
      <c r="K24" s="105">
        <f>IF(VLOOKUP($B24,'DAMES BRUT'!$B$6:$G$85,6,FALSE)="","",(VLOOKUP($B24,'DAMES BRUT'!$B$6:$G$85,6,FALSE)))</f>
        <v>10</v>
      </c>
      <c r="L24" s="105">
        <f>IF(VLOOKUP($B24,'DAMES NET'!$B$6:$G$85,6,FALSE)="","",(VLOOKUP($B24,'DAMES NET'!$B$6:$G$85,6,FALSE)))</f>
        <v>35</v>
      </c>
      <c r="M24" s="106">
        <f>IF(L24="","",SUM(K24:L24))</f>
        <v>45</v>
      </c>
      <c r="N24" s="105">
        <f>IF(VLOOKUP($B24,'DAMES BRUT'!$B$6:$H$85,7,FALSE)="","",(VLOOKUP($B24,'DAMES BRUT'!$B$6:$H$85,7,FALSE)))</f>
        <v>7</v>
      </c>
      <c r="O24" s="105">
        <f>IF(VLOOKUP($B24,'DAMES NET'!$B$6:$H$85,7,FALSE)="","",(VLOOKUP($B24,'DAMES NET'!$B$6:$H$85,7,FALSE)))</f>
        <v>36</v>
      </c>
      <c r="P24" s="106">
        <f>IF(O24="","",SUM(N24:O24))</f>
        <v>43</v>
      </c>
      <c r="Q24" s="105" t="str">
        <f>IF(VLOOKUP($B24,'DAMES BRUT'!$B$6:$I$85,8,FALSE)="","",(VLOOKUP($B24,'DAMES BRUT'!$B$6:$I$85,8,FALSE)))</f>
        <v/>
      </c>
      <c r="R24" s="105" t="str">
        <f>IF(VLOOKUP($B24,'DAMES NET'!$B$6:$I$85,8,FALSE)="","",(VLOOKUP($B24,'DAMES NET'!$B$6:$I$85,8,FALSE)))</f>
        <v/>
      </c>
      <c r="S24" s="106" t="str">
        <f>IF(R24="","",SUM(Q24:R24))</f>
        <v/>
      </c>
      <c r="T24" s="105">
        <f>IF(VLOOKUP($B24,'DAMES BRUT'!$B$6:$J$85,9,FALSE)="","",(VLOOKUP($B24,'DAMES BRUT'!$B$6:$J$85,9,FALSE)))</f>
        <v>4</v>
      </c>
      <c r="U24" s="105">
        <f>IF(VLOOKUP($B24,'DAMES NET'!$B$6:$J$85,9,FALSE)="","",(VLOOKUP($B24,'DAMES NET'!$B$6:$J$85,9,FALSE)))</f>
        <v>27</v>
      </c>
      <c r="V24" s="106">
        <f>IF(U24="","",SUM(T24:U24))</f>
        <v>31</v>
      </c>
      <c r="W24" s="105" t="str">
        <f>IF(VLOOKUP($B24,'DAMES BRUT'!$B$6:$K$85,10,FALSE)="","",(VLOOKUP($B24,'DAMES BRUT'!$B$6:$K$85,10,FALSE)))</f>
        <v/>
      </c>
      <c r="X24" s="105" t="str">
        <f>IF(VLOOKUP($B24,'DAMES NET'!$B$6:$K$85,10,FALSE)="","",(VLOOKUP($B24,'DAMES NET'!$B$6:$K$85,10,FALSE)))</f>
        <v/>
      </c>
      <c r="Y24" s="106" t="str">
        <f>IF(X24="","",SUM(W24:X24))</f>
        <v/>
      </c>
      <c r="Z24" s="105">
        <f>IF(VLOOKUP($B24,'DAMES BRUT'!$B$6:$L$85,11,FALSE)="","",(VLOOKUP($B24,'DAMES BRUT'!$B$6:$L$85,11,FALSE)))</f>
        <v>6</v>
      </c>
      <c r="AA24" s="105">
        <f>IF(VLOOKUP($B24,'DAMES NET'!$B$6:$L$85,11,FALSE)="","",(VLOOKUP($B24,'DAMES NET'!$B$6:$L$85,11,FALSE)))</f>
        <v>31</v>
      </c>
      <c r="AB24" s="106">
        <f>IF(AA24="","",SUM(Z24:AA24))</f>
        <v>37</v>
      </c>
      <c r="AC24" s="105">
        <f>IF(VLOOKUP($B24,'DAMES BRUT'!$B$6:$M$85,12,FALSE)="","",(VLOOKUP($B24,'DAMES BRUT'!$B$6:$M$85,12,FALSE)))</f>
        <v>4</v>
      </c>
      <c r="AD24" s="105">
        <f>IF(VLOOKUP($B24,'DAMES NET'!$B$6:$M$85,12,FALSE)="","",(VLOOKUP($B24,'DAMES NET'!$B$6:$M$85,12,FALSE)))</f>
        <v>27</v>
      </c>
      <c r="AE24" s="106">
        <f>IF(AD24="","",SUM(AC24:AD24))</f>
        <v>31</v>
      </c>
      <c r="AF24" s="105" t="str">
        <f>IF(VLOOKUP($B24,'DAMES BRUT'!$B$6:$N$85,13,FALSE)="","",(VLOOKUP($B24,'DAMES BRUT'!$B$6:$N$72,13,FALSE)))</f>
        <v/>
      </c>
      <c r="AG24" s="105" t="str">
        <f>IF(VLOOKUP($B24,'DAMES NET'!$B$6:$N$85,13,FALSE)="","",(VLOOKUP($B24,'DAMES NET'!$B$6:$N$85,13,FALSE)))</f>
        <v/>
      </c>
      <c r="AH24" s="106" t="str">
        <f>IF(AG24="","",SUM(AF24:AG24))</f>
        <v/>
      </c>
      <c r="AI24" s="51">
        <f>SUM(G24,J24,M24,P24,S24,V24,Y24,AB24,AE24,AH24)</f>
        <v>267</v>
      </c>
      <c r="AJ24" s="17">
        <f>+COUNT(G24,J24,M24,P24,S24,V24,Y24,AB24,AE24,AH24)</f>
        <v>7</v>
      </c>
      <c r="AK24" s="17">
        <f>IF(AJ24&lt;6,0,+SMALL(($G24,$J24,$M24,$P24,$S24,$V24,$Y24,$AB24,$AE24,$AH24),1))</f>
        <v>31</v>
      </c>
      <c r="AL24" s="17">
        <f>IF(AJ24&lt;7,0,+SMALL(($G24,$J24,$M24,$P24,$S24,$V24,$Y24,$AB24,$AE24,$AH24),2))</f>
        <v>31</v>
      </c>
      <c r="AM24" s="17">
        <f>IF(AJ24&lt;8,0,+SMALL(($G24,$J24,$M24,$P24,$S24,$V24,$Y24,$AB24,$AE24,$AH24),3))</f>
        <v>0</v>
      </c>
      <c r="AN24" s="17">
        <f>IF(AJ24&lt;9,0,+SMALL(($G24,$J24,$M24,$P24,$S24,$V24,$Y24,$AB24,$AE24,$AH24),4))</f>
        <v>0</v>
      </c>
      <c r="AO24" s="17">
        <f>AI24-AK24-AL24-AM24-AN24</f>
        <v>205</v>
      </c>
      <c r="AP24" s="7">
        <f>RANK(AO24,$AO$6:$AO$85,0)</f>
        <v>18</v>
      </c>
    </row>
    <row r="25" spans="2:42" s="11" customFormat="1">
      <c r="B25" s="42" t="s">
        <v>95</v>
      </c>
      <c r="C25" s="33"/>
      <c r="D25" s="41" t="s">
        <v>35</v>
      </c>
      <c r="E25" s="105">
        <f>IF(VLOOKUP($B25,'DAMES BRUT'!$B$6:$E$85,4,FALSE)="","",(VLOOKUP($B25,'DAMES BRUT'!$B$6:$E$85,4,FALSE)))</f>
        <v>12</v>
      </c>
      <c r="F25" s="105">
        <f>IF(VLOOKUP($B25,'DAMES NET'!$B$6:E$85,4,FALSE)="","",(VLOOKUP($B25,'DAMES NET'!$B$6:$E$85,4,FALSE)))</f>
        <v>28</v>
      </c>
      <c r="G25" s="106">
        <f>IF(F25="","",SUM(E25:F25))</f>
        <v>40</v>
      </c>
      <c r="H25" s="105">
        <f>IF(VLOOKUP($B25,'DAMES BRUT'!$B$6:$F$85,5,FALSE)="","",(VLOOKUP($B25,'DAMES BRUT'!$B$6:$F$85,5,FALSE)))</f>
        <v>7</v>
      </c>
      <c r="I25" s="105">
        <f>IF(VLOOKUP($B25,'DAMES NET'!$B$6:$F$85,5,FALSE)="","",(VLOOKUP($B25,'DAMES NET'!$B$6:$F$85,5,FALSE)))</f>
        <v>24</v>
      </c>
      <c r="J25" s="106">
        <f>IF(I25="","",SUM(H25:I25))</f>
        <v>31</v>
      </c>
      <c r="K25" s="105">
        <f>IF(VLOOKUP($B25,'DAMES BRUT'!$B$6:$G$85,6,FALSE)="","",(VLOOKUP($B25,'DAMES BRUT'!$B$6:$G$85,6,FALSE)))</f>
        <v>8</v>
      </c>
      <c r="L25" s="105">
        <f>IF(VLOOKUP($B25,'DAMES NET'!$B$6:$G$85,6,FALSE)="","",(VLOOKUP($B25,'DAMES NET'!$B$6:$G$85,6,FALSE)))</f>
        <v>25</v>
      </c>
      <c r="M25" s="106">
        <f>IF(L25="","",SUM(K25:L25))</f>
        <v>33</v>
      </c>
      <c r="N25" s="105">
        <f>IF(VLOOKUP($B25,'DAMES BRUT'!$B$6:$H$85,7,FALSE)="","",(VLOOKUP($B25,'DAMES BRUT'!$B$6:$H$85,7,FALSE)))</f>
        <v>12</v>
      </c>
      <c r="O25" s="105">
        <f>IF(VLOOKUP($B25,'DAMES NET'!$B$6:$H$85,7,FALSE)="","",(VLOOKUP($B25,'DAMES NET'!$B$6:$H$85,7,FALSE)))</f>
        <v>37</v>
      </c>
      <c r="P25" s="106">
        <f>IF(O25="","",SUM(N25:O25))</f>
        <v>49</v>
      </c>
      <c r="Q25" s="105">
        <f>IF(VLOOKUP($B25,'DAMES BRUT'!$B$6:$I$85,8,FALSE)="","",(VLOOKUP($B25,'DAMES BRUT'!$B$6:$I$85,8,FALSE)))</f>
        <v>16</v>
      </c>
      <c r="R25" s="105">
        <f>IF(VLOOKUP($B25,'DAMES NET'!$B$6:$I$85,8,FALSE)="","",(VLOOKUP($B25,'DAMES NET'!$B$6:$I$85,8,FALSE)))</f>
        <v>35</v>
      </c>
      <c r="S25" s="106">
        <f>IF(R25="","",SUM(Q25:R25))</f>
        <v>51</v>
      </c>
      <c r="T25" s="105">
        <f>IF(VLOOKUP($B25,'DAMES BRUT'!$B$6:$J$85,9,FALSE)="","",(VLOOKUP($B25,'DAMES BRUT'!$B$6:$J$85,9,FALSE)))</f>
        <v>7</v>
      </c>
      <c r="U25" s="105">
        <f>IF(VLOOKUP($B25,'DAMES NET'!$B$6:$J$85,9,FALSE)="","",(VLOOKUP($B25,'DAMES NET'!$B$6:$J$85,9,FALSE)))</f>
        <v>24</v>
      </c>
      <c r="V25" s="106">
        <f>IF(U25="","",SUM(T25:U25))</f>
        <v>31</v>
      </c>
      <c r="W25" s="105" t="str">
        <f>IF(VLOOKUP($B25,'DAMES BRUT'!$B$6:$K$85,10,FALSE)="","",(VLOOKUP($B25,'DAMES BRUT'!$B$6:$K$85,10,FALSE)))</f>
        <v/>
      </c>
      <c r="X25" s="105" t="str">
        <f>IF(VLOOKUP($B25,'DAMES NET'!$B$6:$K$85,10,FALSE)="","",(VLOOKUP($B25,'DAMES NET'!$B$6:$K$85,10,FALSE)))</f>
        <v/>
      </c>
      <c r="Y25" s="106" t="str">
        <f>IF(X25="","",SUM(W25:X25))</f>
        <v/>
      </c>
      <c r="Z25" s="105" t="str">
        <f>IF(VLOOKUP($B25,'DAMES BRUT'!$B$6:$L$85,11,FALSE)="","",(VLOOKUP($B25,'DAMES BRUT'!$B$6:$L$85,11,FALSE)))</f>
        <v/>
      </c>
      <c r="AA25" s="105" t="str">
        <f>IF(VLOOKUP($B25,'DAMES NET'!$B$6:$L$85,11,FALSE)="","",(VLOOKUP($B25,'DAMES NET'!$B$6:$L$85,11,FALSE)))</f>
        <v/>
      </c>
      <c r="AB25" s="106" t="str">
        <f>IF(AA25="","",SUM(Z25:AA25))</f>
        <v/>
      </c>
      <c r="AC25" s="105" t="str">
        <f>IF(VLOOKUP($B25,'DAMES BRUT'!$B$6:$M$85,12,FALSE)="","",(VLOOKUP($B25,'DAMES BRUT'!$B$6:$M$85,12,FALSE)))</f>
        <v/>
      </c>
      <c r="AD25" s="105" t="str">
        <f>IF(VLOOKUP($B25,'DAMES NET'!$B$6:$M$85,12,FALSE)="","",(VLOOKUP($B25,'DAMES NET'!$B$6:$M$85,12,FALSE)))</f>
        <v/>
      </c>
      <c r="AE25" s="106" t="str">
        <f>IF(AD25="","",SUM(AC25:AD25))</f>
        <v/>
      </c>
      <c r="AF25" s="105" t="str">
        <f>IF(VLOOKUP($B25,'DAMES BRUT'!$B$6:$N$85,13,FALSE)="","",(VLOOKUP($B25,'DAMES BRUT'!$B$6:$N$72,13,FALSE)))</f>
        <v/>
      </c>
      <c r="AG25" s="105" t="str">
        <f>IF(VLOOKUP($B25,'DAMES NET'!$B$6:$N$85,13,FALSE)="","",(VLOOKUP($B25,'DAMES NET'!$B$6:$N$85,13,FALSE)))</f>
        <v/>
      </c>
      <c r="AH25" s="106" t="str">
        <f>IF(AG25="","",SUM(AF25:AG25))</f>
        <v/>
      </c>
      <c r="AI25" s="51">
        <f>SUM(G25,J25,M25,P25,S25,V25,Y25,AB25,AE25,AH25)</f>
        <v>235</v>
      </c>
      <c r="AJ25" s="17">
        <f>+COUNT(G25,J25,M25,P25,S25,V25,Y25,AB25,AE25,AH25)</f>
        <v>6</v>
      </c>
      <c r="AK25" s="17">
        <f>IF(AJ25&lt;6,0,+SMALL(($G25,$J25,$M25,$P25,$S25,$V25,$Y25,$AB25,$AE25,$AH25),1))</f>
        <v>31</v>
      </c>
      <c r="AL25" s="17">
        <f>IF(AJ25&lt;7,0,+SMALL(($G25,$J25,$M25,$P25,$S25,$V25,$Y25,$AB25,$AE25,$AH25),2))</f>
        <v>0</v>
      </c>
      <c r="AM25" s="17">
        <f>IF(AJ25&lt;8,0,+SMALL(($G25,$J25,$M25,$P25,$S25,$V25,$Y25,$AB25,$AE25,$AH25),3))</f>
        <v>0</v>
      </c>
      <c r="AN25" s="17">
        <f>IF(AJ25&lt;9,0,+SMALL(($G25,$J25,$M25,$P25,$S25,$V25,$Y25,$AB25,$AE25,$AH25),4))</f>
        <v>0</v>
      </c>
      <c r="AO25" s="17">
        <f>AI25-AK25-AL25-AM25-AN25</f>
        <v>204</v>
      </c>
      <c r="AP25" s="7">
        <f>RANK(AO25,$AO$6:$AO$85,0)</f>
        <v>20</v>
      </c>
    </row>
    <row r="26" spans="2:42" s="11" customFormat="1">
      <c r="B26" s="89" t="s">
        <v>322</v>
      </c>
      <c r="C26" s="33"/>
      <c r="D26" s="41" t="s">
        <v>35</v>
      </c>
      <c r="E26" s="105">
        <f>IF(VLOOKUP($B26,'DAMES BRUT'!$B$6:$E$85,4,FALSE)="","",(VLOOKUP($B26,'DAMES BRUT'!$B$6:$E$85,4,FALSE)))</f>
        <v>19</v>
      </c>
      <c r="F26" s="105">
        <f>IF(VLOOKUP($B26,'DAMES NET'!$B$6:E$85,4,FALSE)="","",(VLOOKUP($B26,'DAMES NET'!$B$6:$E$85,4,FALSE)))</f>
        <v>27</v>
      </c>
      <c r="G26" s="106">
        <f>IF(F26="","",SUM(E26:F26))</f>
        <v>46</v>
      </c>
      <c r="H26" s="105">
        <f>IF(VLOOKUP($B26,'DAMES BRUT'!$B$6:$F$85,5,FALSE)="","",(VLOOKUP($B26,'DAMES BRUT'!$B$6:$F$85,5,FALSE)))</f>
        <v>21</v>
      </c>
      <c r="I26" s="105">
        <f>IF(VLOOKUP($B26,'DAMES NET'!$B$6:$F$85,5,FALSE)="","",(VLOOKUP($B26,'DAMES NET'!$B$6:$F$85,5,FALSE)))</f>
        <v>31</v>
      </c>
      <c r="J26" s="106">
        <f>IF(I26="","",SUM(H26:I26))</f>
        <v>52</v>
      </c>
      <c r="K26" s="105">
        <f>IF(VLOOKUP($B26,'DAMES BRUT'!$B$6:$G$85,6,FALSE)="","",(VLOOKUP($B26,'DAMES BRUT'!$B$6:$G$85,6,FALSE)))</f>
        <v>20</v>
      </c>
      <c r="L26" s="105">
        <f>IF(VLOOKUP($B26,'DAMES NET'!$B$6:$G$85,6,FALSE)="","",(VLOOKUP($B26,'DAMES NET'!$B$6:$G$85,6,FALSE)))</f>
        <v>29</v>
      </c>
      <c r="M26" s="106">
        <f>IF(L26="","",SUM(K26:L26))</f>
        <v>49</v>
      </c>
      <c r="N26" s="105" t="str">
        <f>IF(VLOOKUP($B26,'DAMES BRUT'!$B$6:$H$85,7,FALSE)="","",(VLOOKUP($B26,'DAMES BRUT'!$B$6:$H$85,7,FALSE)))</f>
        <v/>
      </c>
      <c r="O26" s="105" t="str">
        <f>IF(VLOOKUP($B26,'DAMES NET'!$B$6:$H$85,7,FALSE)="","",(VLOOKUP($B26,'DAMES NET'!$B$6:$H$85,7,FALSE)))</f>
        <v/>
      </c>
      <c r="P26" s="106" t="str">
        <f>IF(O26="","",SUM(N26:O26))</f>
        <v/>
      </c>
      <c r="Q26" s="105">
        <f>IF(VLOOKUP($B26,'DAMES BRUT'!$B$6:$I$85,8,FALSE)="","",(VLOOKUP($B26,'DAMES BRUT'!$B$6:$I$85,8,FALSE)))</f>
        <v>23</v>
      </c>
      <c r="R26" s="105">
        <f>IF(VLOOKUP($B26,'DAMES NET'!$B$6:$I$85,8,FALSE)="","",(VLOOKUP($B26,'DAMES NET'!$B$6:$I$85,8,FALSE)))</f>
        <v>31</v>
      </c>
      <c r="S26" s="106">
        <f>IF(R26="","",SUM(Q26:R26))</f>
        <v>54</v>
      </c>
      <c r="T26" s="105" t="str">
        <f>IF(VLOOKUP($B26,'DAMES BRUT'!$B$6:$J$85,9,FALSE)="","",(VLOOKUP($B26,'DAMES BRUT'!$B$6:$J$85,9,FALSE)))</f>
        <v/>
      </c>
      <c r="U26" s="105" t="str">
        <f>IF(VLOOKUP($B26,'DAMES NET'!$B$6:$J$85,9,FALSE)="","",(VLOOKUP($B26,'DAMES NET'!$B$6:$J$85,9,FALSE)))</f>
        <v/>
      </c>
      <c r="V26" s="106" t="str">
        <f>IF(U26="","",SUM(T26:U26))</f>
        <v/>
      </c>
      <c r="W26" s="105" t="str">
        <f>IF(VLOOKUP($B26,'DAMES BRUT'!$B$6:$K$85,10,FALSE)="","",(VLOOKUP($B26,'DAMES BRUT'!$B$6:$K$85,10,FALSE)))</f>
        <v/>
      </c>
      <c r="X26" s="105" t="str">
        <f>IF(VLOOKUP($B26,'DAMES NET'!$B$6:$K$85,10,FALSE)="","",(VLOOKUP($B26,'DAMES NET'!$B$6:$K$85,10,FALSE)))</f>
        <v/>
      </c>
      <c r="Y26" s="106" t="str">
        <f>IF(X26="","",SUM(W26:X26))</f>
        <v/>
      </c>
      <c r="Z26" s="105" t="str">
        <f>IF(VLOOKUP($B26,'DAMES BRUT'!$B$6:$L$85,11,FALSE)="","",(VLOOKUP($B26,'DAMES BRUT'!$B$6:$L$85,11,FALSE)))</f>
        <v/>
      </c>
      <c r="AA26" s="105" t="str">
        <f>IF(VLOOKUP($B26,'DAMES NET'!$B$6:$L$85,11,FALSE)="","",(VLOOKUP($B26,'DAMES NET'!$B$6:$L$85,11,FALSE)))</f>
        <v/>
      </c>
      <c r="AB26" s="106" t="str">
        <f>IF(AA26="","",SUM(Z26:AA26))</f>
        <v/>
      </c>
      <c r="AC26" s="105" t="str">
        <f>IF(VLOOKUP($B26,'DAMES BRUT'!$B$6:$M$85,12,FALSE)="","",(VLOOKUP($B26,'DAMES BRUT'!$B$6:$M$85,12,FALSE)))</f>
        <v/>
      </c>
      <c r="AD26" s="105" t="str">
        <f>IF(VLOOKUP($B26,'DAMES NET'!$B$6:$M$85,12,FALSE)="","",(VLOOKUP($B26,'DAMES NET'!$B$6:$M$85,12,FALSE)))</f>
        <v/>
      </c>
      <c r="AE26" s="106" t="str">
        <f>IF(AD26="","",SUM(AC26:AD26))</f>
        <v/>
      </c>
      <c r="AF26" s="105" t="str">
        <f>IF(VLOOKUP($B26,'DAMES BRUT'!$B$6:$N$85,13,FALSE)="","",(VLOOKUP($B26,'DAMES BRUT'!$B$6:$N$72,13,FALSE)))</f>
        <v/>
      </c>
      <c r="AG26" s="105" t="str">
        <f>IF(VLOOKUP($B26,'DAMES NET'!$B$6:$N$85,13,FALSE)="","",(VLOOKUP($B26,'DAMES NET'!$B$6:$N$85,13,FALSE)))</f>
        <v/>
      </c>
      <c r="AH26" s="106" t="str">
        <f>IF(AG26="","",SUM(AF26:AG26))</f>
        <v/>
      </c>
      <c r="AI26" s="51">
        <f>SUM(G26,J26,M26,P26,S26,V26,Y26,AB26,AE26,AH26)</f>
        <v>201</v>
      </c>
      <c r="AJ26" s="17">
        <f>+COUNT(G26,J26,M26,P26,S26,V26,Y26,AB26,AE26,AH26)</f>
        <v>4</v>
      </c>
      <c r="AK26" s="17">
        <f>IF(AJ26&lt;6,0,+SMALL(($G26,$J26,$M26,$P26,$S26,$V26,$Y26,$AB26,$AE26,$AH26),1))</f>
        <v>0</v>
      </c>
      <c r="AL26" s="17">
        <f>IF(AJ26&lt;7,0,+SMALL(($G26,$J26,$M26,$P26,$S26,$V26,$Y26,$AB26,$AE26,$AH26),2))</f>
        <v>0</v>
      </c>
      <c r="AM26" s="17">
        <f>IF(AJ26&lt;8,0,+SMALL(($G26,$J26,$M26,$P26,$S26,$V26,$Y26,$AB26,$AE26,$AH26),3))</f>
        <v>0</v>
      </c>
      <c r="AN26" s="17">
        <f>IF(AJ26&lt;9,0,+SMALL(($G26,$J26,$M26,$P26,$S26,$V26,$Y26,$AB26,$AE26,$AH26),4))</f>
        <v>0</v>
      </c>
      <c r="AO26" s="17">
        <f>AI26-AK26-AL26-AM26-AN26</f>
        <v>201</v>
      </c>
      <c r="AP26" s="7">
        <f>RANK(AO26,$AO$6:$AO$85,0)</f>
        <v>21</v>
      </c>
    </row>
    <row r="27" spans="2:42" s="11" customFormat="1">
      <c r="B27" s="89" t="s">
        <v>400</v>
      </c>
      <c r="C27" s="33"/>
      <c r="D27" s="38" t="s">
        <v>5</v>
      </c>
      <c r="E27" s="105">
        <f>IF(VLOOKUP($B27,'DAMES BRUT'!$B$6:$E$85,4,FALSE)="","",(VLOOKUP($B27,'DAMES BRUT'!$B$6:$E$85,4,FALSE)))</f>
        <v>13</v>
      </c>
      <c r="F27" s="105">
        <f>IF(VLOOKUP($B27,'DAMES NET'!$B$6:E$85,4,FALSE)="","",(VLOOKUP($B27,'DAMES NET'!$B$6:$E$85,4,FALSE)))</f>
        <v>39</v>
      </c>
      <c r="G27" s="106">
        <f>IF(F27="","",SUM(E27:F27))</f>
        <v>52</v>
      </c>
      <c r="H27" s="105">
        <f>IF(VLOOKUP($B27,'DAMES BRUT'!$B$6:$F$85,5,FALSE)="","",(VLOOKUP($B27,'DAMES BRUT'!$B$6:$F$85,5,FALSE)))</f>
        <v>4</v>
      </c>
      <c r="I27" s="105">
        <f>IF(VLOOKUP($B27,'DAMES NET'!$B$6:$F$85,5,FALSE)="","",(VLOOKUP($B27,'DAMES NET'!$B$6:$F$85,5,FALSE)))</f>
        <v>29</v>
      </c>
      <c r="J27" s="106">
        <f>IF(I27="","",SUM(H27:I27))</f>
        <v>33</v>
      </c>
      <c r="K27" s="105" t="str">
        <f>IF(VLOOKUP($B27,'DAMES BRUT'!$B$6:$G$85,6,FALSE)="","",(VLOOKUP($B27,'DAMES BRUT'!$B$6:$G$85,6,FALSE)))</f>
        <v/>
      </c>
      <c r="L27" s="105" t="str">
        <f>IF(VLOOKUP($B27,'DAMES NET'!$B$6:$G$85,6,FALSE)="","",(VLOOKUP($B27,'DAMES NET'!$B$6:$G$85,6,FALSE)))</f>
        <v/>
      </c>
      <c r="M27" s="106" t="str">
        <f>IF(L27="","",SUM(K27:L27))</f>
        <v/>
      </c>
      <c r="N27" s="105">
        <f>IF(VLOOKUP($B27,'DAMES BRUT'!$B$6:$H$85,7,FALSE)="","",(VLOOKUP($B27,'DAMES BRUT'!$B$6:$H$85,7,FALSE)))</f>
        <v>10</v>
      </c>
      <c r="O27" s="105">
        <f>IF(VLOOKUP($B27,'DAMES NET'!$B$6:$H$85,7,FALSE)="","",(VLOOKUP($B27,'DAMES NET'!$B$6:$H$85,7,FALSE)))</f>
        <v>32</v>
      </c>
      <c r="P27" s="106">
        <f>IF(O27="","",SUM(N27:O27))</f>
        <v>42</v>
      </c>
      <c r="Q27" s="105">
        <f>IF(VLOOKUP($B27,'DAMES BRUT'!$B$6:$I$85,8,FALSE)="","",(VLOOKUP($B27,'DAMES BRUT'!$B$6:$I$85,8,FALSE)))</f>
        <v>9</v>
      </c>
      <c r="R27" s="105">
        <f>IF(VLOOKUP($B27,'DAMES NET'!$B$6:$I$85,8,FALSE)="","",(VLOOKUP($B27,'DAMES NET'!$B$6:$I$85,8,FALSE)))</f>
        <v>26</v>
      </c>
      <c r="S27" s="106">
        <f>IF(R27="","",SUM(Q27:R27))</f>
        <v>35</v>
      </c>
      <c r="T27" s="105" t="str">
        <f>IF(VLOOKUP($B27,'DAMES BRUT'!$B$6:$J$85,9,FALSE)="","",(VLOOKUP($B27,'DAMES BRUT'!$B$6:$J$85,9,FALSE)))</f>
        <v/>
      </c>
      <c r="U27" s="105" t="str">
        <f>IF(VLOOKUP($B27,'DAMES NET'!$B$6:$J$85,9,FALSE)="","",(VLOOKUP($B27,'DAMES NET'!$B$6:$J$85,9,FALSE)))</f>
        <v/>
      </c>
      <c r="V27" s="106" t="str">
        <f>IF(U27="","",SUM(T27:U27))</f>
        <v/>
      </c>
      <c r="W27" s="105">
        <f>IF(VLOOKUP($B27,'DAMES BRUT'!$B$6:$K$85,10,FALSE)="","",(VLOOKUP($B27,'DAMES BRUT'!$B$6:$K$85,10,FALSE)))</f>
        <v>7</v>
      </c>
      <c r="X27" s="105">
        <f>IF(VLOOKUP($B27,'DAMES NET'!$B$6:$K$85,10,FALSE)="","",(VLOOKUP($B27,'DAMES NET'!$B$6:$K$85,10,FALSE)))</f>
        <v>28</v>
      </c>
      <c r="Y27" s="106">
        <f>IF(X27="","",SUM(W27:X27))</f>
        <v>35</v>
      </c>
      <c r="Z27" s="105" t="str">
        <f>IF(VLOOKUP($B27,'DAMES BRUT'!$B$6:$L$85,11,FALSE)="","",(VLOOKUP($B27,'DAMES BRUT'!$B$6:$L$85,11,FALSE)))</f>
        <v/>
      </c>
      <c r="AA27" s="105" t="str">
        <f>IF(VLOOKUP($B27,'DAMES NET'!$B$6:$L$85,11,FALSE)="","",(VLOOKUP($B27,'DAMES NET'!$B$6:$L$85,11,FALSE)))</f>
        <v/>
      </c>
      <c r="AB27" s="106" t="str">
        <f>IF(AA27="","",SUM(Z27:AA27))</f>
        <v/>
      </c>
      <c r="AC27" s="105" t="str">
        <f>IF(VLOOKUP($B27,'DAMES BRUT'!$B$6:$M$85,12,FALSE)="","",(VLOOKUP($B27,'DAMES BRUT'!$B$6:$M$85,12,FALSE)))</f>
        <v/>
      </c>
      <c r="AD27" s="105" t="str">
        <f>IF(VLOOKUP($B27,'DAMES NET'!$B$6:$M$85,12,FALSE)="","",(VLOOKUP($B27,'DAMES NET'!$B$6:$M$85,12,FALSE)))</f>
        <v/>
      </c>
      <c r="AE27" s="106" t="str">
        <f>IF(AD27="","",SUM(AC27:AD27))</f>
        <v/>
      </c>
      <c r="AF27" s="105" t="str">
        <f>IF(VLOOKUP($B27,'DAMES BRUT'!$B$6:$N$85,13,FALSE)="","",(VLOOKUP($B27,'DAMES BRUT'!$B$6:$N$72,13,FALSE)))</f>
        <v/>
      </c>
      <c r="AG27" s="105" t="str">
        <f>IF(VLOOKUP($B27,'DAMES NET'!$B$6:$N$85,13,FALSE)="","",(VLOOKUP($B27,'DAMES NET'!$B$6:$N$85,13,FALSE)))</f>
        <v/>
      </c>
      <c r="AH27" s="106" t="str">
        <f>IF(AG27="","",SUM(AF27:AG27))</f>
        <v/>
      </c>
      <c r="AI27" s="51">
        <f>SUM(G27,J27,M27,P27,S27,V27,Y27,AB27,AE27,AH27)</f>
        <v>197</v>
      </c>
      <c r="AJ27" s="17">
        <f>+COUNT(G27,J27,M27,P27,S27,V27,Y27,AB27,AE27,AH27)</f>
        <v>5</v>
      </c>
      <c r="AK27" s="17">
        <f>IF(AJ27&lt;6,0,+SMALL(($G27,$J27,$M27,$P27,$S27,$V27,$Y27,$AB27,$AE27,$AH27),1))</f>
        <v>0</v>
      </c>
      <c r="AL27" s="17">
        <f>IF(AJ27&lt;7,0,+SMALL(($G27,$J27,$M27,$P27,$S27,$V27,$Y27,$AB27,$AE27,$AH27),2))</f>
        <v>0</v>
      </c>
      <c r="AM27" s="17">
        <f>IF(AJ27&lt;8,0,+SMALL(($G27,$J27,$M27,$P27,$S27,$V27,$Y27,$AB27,$AE27,$AH27),3))</f>
        <v>0</v>
      </c>
      <c r="AN27" s="17">
        <f>IF(AJ27&lt;9,0,+SMALL(($G27,$J27,$M27,$P27,$S27,$V27,$Y27,$AB27,$AE27,$AH27),4))</f>
        <v>0</v>
      </c>
      <c r="AO27" s="17">
        <f>AI27-AK27-AL27-AM27-AN27</f>
        <v>197</v>
      </c>
      <c r="AP27" s="7">
        <f>RANK(AO27,$AO$6:$AO$85,0)</f>
        <v>22</v>
      </c>
    </row>
    <row r="28" spans="2:42" s="11" customFormat="1">
      <c r="B28" s="42" t="s">
        <v>316</v>
      </c>
      <c r="C28" s="33"/>
      <c r="D28" s="39" t="s">
        <v>7</v>
      </c>
      <c r="E28" s="105">
        <f>IF(VLOOKUP($B28,'DAMES BRUT'!$B$6:$E$85,4,FALSE)="","",(VLOOKUP($B28,'DAMES BRUT'!$B$6:$E$85,4,FALSE)))</f>
        <v>4</v>
      </c>
      <c r="F28" s="105">
        <f>IF(VLOOKUP($B28,'DAMES NET'!$B$6:E$85,4,FALSE)="","",(VLOOKUP($B28,'DAMES NET'!$B$6:$E$85,4,FALSE)))</f>
        <v>28</v>
      </c>
      <c r="G28" s="106">
        <f>IF(F28="","",SUM(E28:F28))</f>
        <v>32</v>
      </c>
      <c r="H28" s="105" t="str">
        <f>IF(VLOOKUP($B28,'DAMES BRUT'!$B$6:$F$85,5,FALSE)="","",(VLOOKUP($B28,'DAMES BRUT'!$B$6:$F$85,5,FALSE)))</f>
        <v/>
      </c>
      <c r="I28" s="105" t="str">
        <f>IF(VLOOKUP($B28,'DAMES NET'!$B$6:$F$85,5,FALSE)="","",(VLOOKUP($B28,'DAMES NET'!$B$6:$F$85,5,FALSE)))</f>
        <v/>
      </c>
      <c r="J28" s="106" t="str">
        <f>IF(I28="","",SUM(H28:I28))</f>
        <v/>
      </c>
      <c r="K28" s="105">
        <f>IF(VLOOKUP($B28,'DAMES BRUT'!$B$6:$G$85,6,FALSE)="","",(VLOOKUP($B28,'DAMES BRUT'!$B$6:$G$85,6,FALSE)))</f>
        <v>5</v>
      </c>
      <c r="L28" s="105">
        <f>IF(VLOOKUP($B28,'DAMES NET'!$B$6:$G$85,6,FALSE)="","",(VLOOKUP($B28,'DAMES NET'!$B$6:$G$85,6,FALSE)))</f>
        <v>31</v>
      </c>
      <c r="M28" s="106">
        <f>IF(L28="","",SUM(K28:L28))</f>
        <v>36</v>
      </c>
      <c r="N28" s="105">
        <f>IF(VLOOKUP($B28,'DAMES BRUT'!$B$6:$H$85,7,FALSE)="","",(VLOOKUP($B28,'DAMES BRUT'!$B$6:$H$85,7,FALSE)))</f>
        <v>11</v>
      </c>
      <c r="O28" s="105">
        <f>IF(VLOOKUP($B28,'DAMES NET'!$B$6:$H$85,7,FALSE)="","",(VLOOKUP($B28,'DAMES NET'!$B$6:$H$85,7,FALSE)))</f>
        <v>43</v>
      </c>
      <c r="P28" s="106">
        <f>IF(O28="","",SUM(N28:O28))</f>
        <v>54</v>
      </c>
      <c r="Q28" s="105">
        <f>IF(VLOOKUP($B28,'DAMES BRUT'!$B$6:$I$85,8,FALSE)="","",(VLOOKUP($B28,'DAMES BRUT'!$B$6:$I$85,8,FALSE)))</f>
        <v>5</v>
      </c>
      <c r="R28" s="105">
        <f>IF(VLOOKUP($B28,'DAMES NET'!$B$6:$I$85,8,FALSE)="","",(VLOOKUP($B28,'DAMES NET'!$B$6:$I$85,8,FALSE)))</f>
        <v>30</v>
      </c>
      <c r="S28" s="106">
        <f>IF(R28="","",SUM(Q28:R28))</f>
        <v>35</v>
      </c>
      <c r="T28" s="105">
        <f>IF(VLOOKUP($B28,'DAMES BRUT'!$B$6:$J$85,9,FALSE)="","",(VLOOKUP($B28,'DAMES BRUT'!$B$6:$J$85,9,FALSE)))</f>
        <v>4</v>
      </c>
      <c r="U28" s="105">
        <f>IF(VLOOKUP($B28,'DAMES NET'!$B$6:$J$85,9,FALSE)="","",(VLOOKUP($B28,'DAMES NET'!$B$6:$J$85,9,FALSE)))</f>
        <v>27</v>
      </c>
      <c r="V28" s="106">
        <f>IF(U28="","",SUM(T28:U28))</f>
        <v>31</v>
      </c>
      <c r="W28" s="105">
        <f>IF(VLOOKUP($B28,'DAMES BRUT'!$B$6:$K$85,10,FALSE)="","",(VLOOKUP($B28,'DAMES BRUT'!$B$6:$K$85,10,FALSE)))</f>
        <v>8</v>
      </c>
      <c r="X28" s="105">
        <f>IF(VLOOKUP($B28,'DAMES NET'!$B$6:$K$85,10,FALSE)="","",(VLOOKUP($B28,'DAMES NET'!$B$6:$K$85,10,FALSE)))</f>
        <v>30</v>
      </c>
      <c r="Y28" s="106">
        <f>IF(X28="","",SUM(W28:X28))</f>
        <v>38</v>
      </c>
      <c r="Z28" s="105">
        <f>IF(VLOOKUP($B28,'DAMES BRUT'!$B$6:$L$85,11,FALSE)="","",(VLOOKUP($B28,'DAMES BRUT'!$B$6:$L$85,11,FALSE)))</f>
        <v>5</v>
      </c>
      <c r="AA28" s="105">
        <f>IF(VLOOKUP($B28,'DAMES NET'!$B$6:$L$85,11,FALSE)="","",(VLOOKUP($B28,'DAMES NET'!$B$6:$L$85,11,FALSE)))</f>
        <v>23</v>
      </c>
      <c r="AB28" s="106">
        <f>IF(AA28="","",SUM(Z28:AA28))</f>
        <v>28</v>
      </c>
      <c r="AC28" s="105" t="str">
        <f>IF(VLOOKUP($B28,'DAMES BRUT'!$B$6:$M$85,12,FALSE)="","",(VLOOKUP($B28,'DAMES BRUT'!$B$6:$M$85,12,FALSE)))</f>
        <v/>
      </c>
      <c r="AD28" s="105" t="str">
        <f>IF(VLOOKUP($B28,'DAMES NET'!$B$6:$M$85,12,FALSE)="","",(VLOOKUP($B28,'DAMES NET'!$B$6:$M$85,12,FALSE)))</f>
        <v/>
      </c>
      <c r="AE28" s="106" t="str">
        <f>IF(AD28="","",SUM(AC28:AD28))</f>
        <v/>
      </c>
      <c r="AF28" s="105" t="str">
        <f>IF(VLOOKUP($B28,'DAMES BRUT'!$B$6:$N$85,13,FALSE)="","",(VLOOKUP($B28,'DAMES BRUT'!$B$6:$N$72,13,FALSE)))</f>
        <v/>
      </c>
      <c r="AG28" s="105" t="str">
        <f>IF(VLOOKUP($B28,'DAMES NET'!$B$6:$N$85,13,FALSE)="","",(VLOOKUP($B28,'DAMES NET'!$B$6:$N$85,13,FALSE)))</f>
        <v/>
      </c>
      <c r="AH28" s="106" t="str">
        <f>IF(AG28="","",SUM(AF28:AG28))</f>
        <v/>
      </c>
      <c r="AI28" s="51">
        <f>SUM(G28,J28,M28,P28,S28,V28,Y28,AB28,AE28,AH28)</f>
        <v>254</v>
      </c>
      <c r="AJ28" s="17">
        <f>+COUNT(G28,J28,M28,P28,S28,V28,Y28,AB28,AE28,AH28)</f>
        <v>7</v>
      </c>
      <c r="AK28" s="17">
        <f>IF(AJ28&lt;6,0,+SMALL(($G28,$J28,$M28,$P28,$S28,$V28,$Y28,$AB28,$AE28,$AH28),1))</f>
        <v>28</v>
      </c>
      <c r="AL28" s="17">
        <f>IF(AJ28&lt;7,0,+SMALL(($G28,$J28,$M28,$P28,$S28,$V28,$Y28,$AB28,$AE28,$AH28),2))</f>
        <v>31</v>
      </c>
      <c r="AM28" s="17">
        <f>IF(AJ28&lt;8,0,+SMALL(($G28,$J28,$M28,$P28,$S28,$V28,$Y28,$AB28,$AE28,$AH28),3))</f>
        <v>0</v>
      </c>
      <c r="AN28" s="17">
        <f>IF(AJ28&lt;9,0,+SMALL(($G28,$J28,$M28,$P28,$S28,$V28,$Y28,$AB28,$AE28,$AH28),4))</f>
        <v>0</v>
      </c>
      <c r="AO28" s="17">
        <f>AI28-AK28-AL28-AM28-AN28</f>
        <v>195</v>
      </c>
      <c r="AP28" s="7">
        <f>RANK(AO28,$AO$6:$AO$85,0)</f>
        <v>23</v>
      </c>
    </row>
    <row r="29" spans="2:42" s="11" customFormat="1">
      <c r="B29" s="42" t="s">
        <v>144</v>
      </c>
      <c r="C29" s="33"/>
      <c r="D29" s="82" t="s">
        <v>145</v>
      </c>
      <c r="E29" s="105" t="str">
        <f>IF(VLOOKUP($B29,'DAMES BRUT'!$B$6:$E$85,4,FALSE)="","",(VLOOKUP($B29,'DAMES BRUT'!$B$6:$E$85,4,FALSE)))</f>
        <v/>
      </c>
      <c r="F29" s="105" t="str">
        <f>IF(VLOOKUP($B29,'DAMES NET'!$B$6:E$85,4,FALSE)="","",(VLOOKUP($B29,'DAMES NET'!$B$6:$E$85,4,FALSE)))</f>
        <v/>
      </c>
      <c r="G29" s="106" t="str">
        <f>IF(F29="","",SUM(E29:F29))</f>
        <v/>
      </c>
      <c r="H29" s="105" t="str">
        <f>IF(VLOOKUP($B29,'DAMES BRUT'!$B$6:$F$85,5,FALSE)="","",(VLOOKUP($B29,'DAMES BRUT'!$B$6:$F$85,5,FALSE)))</f>
        <v/>
      </c>
      <c r="I29" s="105" t="str">
        <f>IF(VLOOKUP($B29,'DAMES NET'!$B$6:$F$85,5,FALSE)="","",(VLOOKUP($B29,'DAMES NET'!$B$6:$F$85,5,FALSE)))</f>
        <v/>
      </c>
      <c r="J29" s="106" t="str">
        <f>IF(I29="","",SUM(H29:I29))</f>
        <v/>
      </c>
      <c r="K29" s="105">
        <f>IF(VLOOKUP($B29,'DAMES BRUT'!$B$6:$G$85,6,FALSE)="","",(VLOOKUP($B29,'DAMES BRUT'!$B$6:$G$85,6,FALSE)))</f>
        <v>6</v>
      </c>
      <c r="L29" s="105">
        <f>IF(VLOOKUP($B29,'DAMES NET'!$B$6:$G$85,6,FALSE)="","",(VLOOKUP($B29,'DAMES NET'!$B$6:$G$85,6,FALSE)))</f>
        <v>22</v>
      </c>
      <c r="M29" s="106">
        <f>IF(L29="","",SUM(K29:L29))</f>
        <v>28</v>
      </c>
      <c r="N29" s="105">
        <f>IF(VLOOKUP($B29,'DAMES BRUT'!$B$6:$H$85,7,FALSE)="","",(VLOOKUP($B29,'DAMES BRUT'!$B$6:$H$85,7,FALSE)))</f>
        <v>6</v>
      </c>
      <c r="O29" s="105">
        <f>IF(VLOOKUP($B29,'DAMES NET'!$B$6:$H$85,7,FALSE)="","",(VLOOKUP($B29,'DAMES NET'!$B$6:$H$85,7,FALSE)))</f>
        <v>26</v>
      </c>
      <c r="P29" s="106">
        <f>IF(O29="","",SUM(N29:O29))</f>
        <v>32</v>
      </c>
      <c r="Q29" s="105">
        <f>IF(VLOOKUP($B29,'DAMES BRUT'!$B$6:$I$85,8,FALSE)="","",(VLOOKUP($B29,'DAMES BRUT'!$B$6:$I$85,8,FALSE)))</f>
        <v>11</v>
      </c>
      <c r="R29" s="105">
        <f>IF(VLOOKUP($B29,'DAMES NET'!$B$6:$I$85,8,FALSE)="","",(VLOOKUP($B29,'DAMES NET'!$B$6:$I$85,8,FALSE)))</f>
        <v>34</v>
      </c>
      <c r="S29" s="106">
        <f>IF(R29="","",SUM(Q29:R29))</f>
        <v>45</v>
      </c>
      <c r="T29" s="105" t="str">
        <f>IF(VLOOKUP($B29,'DAMES BRUT'!$B$6:$J$85,9,FALSE)="","",(VLOOKUP($B29,'DAMES BRUT'!$B$6:$J$85,9,FALSE)))</f>
        <v/>
      </c>
      <c r="U29" s="105" t="str">
        <f>IF(VLOOKUP($B29,'DAMES NET'!$B$6:$J$85,9,FALSE)="","",(VLOOKUP($B29,'DAMES NET'!$B$6:$J$85,9,FALSE)))</f>
        <v/>
      </c>
      <c r="V29" s="106" t="str">
        <f>IF(U29="","",SUM(T29:U29))</f>
        <v/>
      </c>
      <c r="W29" s="105">
        <f>IF(VLOOKUP($B29,'DAMES BRUT'!$B$6:$K$85,10,FALSE)="","",(VLOOKUP($B29,'DAMES BRUT'!$B$6:$K$85,10,FALSE)))</f>
        <v>12</v>
      </c>
      <c r="X29" s="105">
        <f>IF(VLOOKUP($B29,'DAMES NET'!$B$6:$K$85,10,FALSE)="","",(VLOOKUP($B29,'DAMES NET'!$B$6:$K$85,10,FALSE)))</f>
        <v>37</v>
      </c>
      <c r="Y29" s="106">
        <f>IF(X29="","",SUM(W29:X29))</f>
        <v>49</v>
      </c>
      <c r="Z29" s="105">
        <f>IF(VLOOKUP($B29,'DAMES BRUT'!$B$6:$L$85,11,FALSE)="","",(VLOOKUP($B29,'DAMES BRUT'!$B$6:$L$85,11,FALSE)))</f>
        <v>8</v>
      </c>
      <c r="AA29" s="105">
        <f>IF(VLOOKUP($B29,'DAMES NET'!$B$6:$L$85,11,FALSE)="","",(VLOOKUP($B29,'DAMES NET'!$B$6:$L$85,11,FALSE)))</f>
        <v>30</v>
      </c>
      <c r="AB29" s="106">
        <f>IF(AA29="","",SUM(Z29:AA29))</f>
        <v>38</v>
      </c>
      <c r="AC29" s="105">
        <f>IF(VLOOKUP($B29,'DAMES BRUT'!$B$6:$M$85,12,FALSE)="","",(VLOOKUP($B29,'DAMES BRUT'!$B$6:$M$85,12,FALSE)))</f>
        <v>6</v>
      </c>
      <c r="AD29" s="105">
        <f>IF(VLOOKUP($B29,'DAMES NET'!$B$6:$M$85,12,FALSE)="","",(VLOOKUP($B29,'DAMES NET'!$B$6:$M$85,12,FALSE)))</f>
        <v>22</v>
      </c>
      <c r="AE29" s="106">
        <f>IF(AD29="","",SUM(AC29:AD29))</f>
        <v>28</v>
      </c>
      <c r="AF29" s="105" t="str">
        <f>IF(VLOOKUP($B29,'DAMES BRUT'!$B$6:$N$85,13,FALSE)="","",(VLOOKUP($B29,'DAMES BRUT'!$B$6:$N$72,13,FALSE)))</f>
        <v/>
      </c>
      <c r="AG29" s="105" t="str">
        <f>IF(VLOOKUP($B29,'DAMES NET'!$B$6:$N$85,13,FALSE)="","",(VLOOKUP($B29,'DAMES NET'!$B$6:$N$85,13,FALSE)))</f>
        <v/>
      </c>
      <c r="AH29" s="106" t="str">
        <f>IF(AG29="","",SUM(AF29:AG29))</f>
        <v/>
      </c>
      <c r="AI29" s="51">
        <f>SUM(G29,J29,M29,P29,S29,V29,Y29,AB29,AE29,AH29)</f>
        <v>220</v>
      </c>
      <c r="AJ29" s="17">
        <f>+COUNT(G29,J29,M29,P29,S29,V29,Y29,AB29,AE29,AH29)</f>
        <v>6</v>
      </c>
      <c r="AK29" s="17">
        <f>IF(AJ29&lt;6,0,+SMALL(($G29,$J29,$M29,$P29,$S29,$V29,$Y29,$AB29,$AE29,$AH29),1))</f>
        <v>28</v>
      </c>
      <c r="AL29" s="17">
        <f>IF(AJ29&lt;7,0,+SMALL(($G29,$J29,$M29,$P29,$S29,$V29,$Y29,$AB29,$AE29,$AH29),2))</f>
        <v>0</v>
      </c>
      <c r="AM29" s="17">
        <f>IF(AJ29&lt;8,0,+SMALL(($G29,$J29,$M29,$P29,$S29,$V29,$Y29,$AB29,$AE29,$AH29),3))</f>
        <v>0</v>
      </c>
      <c r="AN29" s="17">
        <f>IF(AJ29&lt;9,0,+SMALL(($G29,$J29,$M29,$P29,$S29,$V29,$Y29,$AB29,$AE29,$AH29),4))</f>
        <v>0</v>
      </c>
      <c r="AO29" s="17">
        <f>AI29-AK29-AL29-AM29-AN29</f>
        <v>192</v>
      </c>
      <c r="AP29" s="7">
        <f>RANK(AO29,$AO$6:$AO$85,0)</f>
        <v>24</v>
      </c>
    </row>
    <row r="30" spans="2:42" s="11" customFormat="1">
      <c r="B30" s="42" t="s">
        <v>120</v>
      </c>
      <c r="C30" s="33"/>
      <c r="D30" s="57" t="s">
        <v>79</v>
      </c>
      <c r="E30" s="105" t="str">
        <f>IF(VLOOKUP($B30,'DAMES BRUT'!$B$6:$E$85,4,FALSE)="","",(VLOOKUP($B30,'DAMES BRUT'!$B$6:$E$85,4,FALSE)))</f>
        <v/>
      </c>
      <c r="F30" s="105" t="str">
        <f>IF(VLOOKUP($B30,'DAMES NET'!$B$6:E$85,4,FALSE)="","",(VLOOKUP($B30,'DAMES NET'!$B$6:$E$85,4,FALSE)))</f>
        <v/>
      </c>
      <c r="G30" s="106" t="str">
        <f>IF(F30="","",SUM(E30:F30))</f>
        <v/>
      </c>
      <c r="H30" s="105">
        <f>IF(VLOOKUP($B30,'DAMES BRUT'!$B$6:$F$85,5,FALSE)="","",(VLOOKUP($B30,'DAMES BRUT'!$B$6:$F$85,5,FALSE)))</f>
        <v>8</v>
      </c>
      <c r="I30" s="105">
        <f>IF(VLOOKUP($B30,'DAMES NET'!$B$6:$F$85,5,FALSE)="","",(VLOOKUP($B30,'DAMES NET'!$B$6:$F$85,5,FALSE)))</f>
        <v>31</v>
      </c>
      <c r="J30" s="106">
        <f>IF(I30="","",SUM(H30:I30))</f>
        <v>39</v>
      </c>
      <c r="K30" s="105" t="str">
        <f>IF(VLOOKUP($B30,'DAMES BRUT'!$B$6:$G$85,6,FALSE)="","",(VLOOKUP($B30,'DAMES BRUT'!$B$6:$G$85,6,FALSE)))</f>
        <v/>
      </c>
      <c r="L30" s="105" t="str">
        <f>IF(VLOOKUP($B30,'DAMES NET'!$B$6:$G$85,6,FALSE)="","",(VLOOKUP($B30,'DAMES NET'!$B$6:$G$85,6,FALSE)))</f>
        <v/>
      </c>
      <c r="M30" s="106" t="str">
        <f>IF(L30="","",SUM(K30:L30))</f>
        <v/>
      </c>
      <c r="N30" s="105" t="str">
        <f>IF(VLOOKUP($B30,'DAMES BRUT'!$B$6:$H$85,7,FALSE)="","",(VLOOKUP($B30,'DAMES BRUT'!$B$6:$H$85,7,FALSE)))</f>
        <v/>
      </c>
      <c r="O30" s="105" t="str">
        <f>IF(VLOOKUP($B30,'DAMES NET'!$B$6:$H$85,7,FALSE)="","",(VLOOKUP($B30,'DAMES NET'!$B$6:$H$85,7,FALSE)))</f>
        <v/>
      </c>
      <c r="P30" s="106" t="str">
        <f>IF(O30="","",SUM(N30:O30))</f>
        <v/>
      </c>
      <c r="Q30" s="105">
        <f>IF(VLOOKUP($B30,'DAMES BRUT'!$B$6:$I$85,8,FALSE)="","",(VLOOKUP($B30,'DAMES BRUT'!$B$6:$I$85,8,FALSE)))</f>
        <v>14</v>
      </c>
      <c r="R30" s="105">
        <f>IF(VLOOKUP($B30,'DAMES NET'!$B$6:$I$85,8,FALSE)="","",(VLOOKUP($B30,'DAMES NET'!$B$6:$I$85,8,FALSE)))</f>
        <v>32</v>
      </c>
      <c r="S30" s="106">
        <f>IF(R30="","",SUM(Q30:R30))</f>
        <v>46</v>
      </c>
      <c r="T30" s="105">
        <f>IF(VLOOKUP($B30,'DAMES BRUT'!$B$6:$J$85,9,FALSE)="","",(VLOOKUP($B30,'DAMES BRUT'!$B$6:$J$85,9,FALSE)))</f>
        <v>15</v>
      </c>
      <c r="U30" s="105">
        <f>IF(VLOOKUP($B30,'DAMES NET'!$B$6:$J$85,9,FALSE)="","",(VLOOKUP($B30,'DAMES NET'!$B$6:$J$85,9,FALSE)))</f>
        <v>38</v>
      </c>
      <c r="V30" s="106">
        <f>IF(U30="","",SUM(T30:U30))</f>
        <v>53</v>
      </c>
      <c r="W30" s="105">
        <f>IF(VLOOKUP($B30,'DAMES BRUT'!$B$6:$K$85,10,FALSE)="","",(VLOOKUP($B30,'DAMES BRUT'!$B$6:$K$85,10,FALSE)))</f>
        <v>13</v>
      </c>
      <c r="X30" s="105">
        <f>IF(VLOOKUP($B30,'DAMES NET'!$B$6:$K$85,10,FALSE)="","",(VLOOKUP($B30,'DAMES NET'!$B$6:$K$85,10,FALSE)))</f>
        <v>36</v>
      </c>
      <c r="Y30" s="106">
        <f>IF(X30="","",SUM(W30:X30))</f>
        <v>49</v>
      </c>
      <c r="Z30" s="105" t="str">
        <f>IF(VLOOKUP($B30,'DAMES BRUT'!$B$6:$L$85,11,FALSE)="","",(VLOOKUP($B30,'DAMES BRUT'!$B$6:$L$85,11,FALSE)))</f>
        <v/>
      </c>
      <c r="AA30" s="105" t="str">
        <f>IF(VLOOKUP($B30,'DAMES NET'!$B$6:$L$85,11,FALSE)="","",(VLOOKUP($B30,'DAMES NET'!$B$6:$L$85,11,FALSE)))</f>
        <v/>
      </c>
      <c r="AB30" s="106" t="str">
        <f>IF(AA30="","",SUM(Z30:AA30))</f>
        <v/>
      </c>
      <c r="AC30" s="105" t="str">
        <f>IF(VLOOKUP($B30,'DAMES BRUT'!$B$6:$M$85,12,FALSE)="","",(VLOOKUP($B30,'DAMES BRUT'!$B$6:$M$85,12,FALSE)))</f>
        <v/>
      </c>
      <c r="AD30" s="105" t="str">
        <f>IF(VLOOKUP($B30,'DAMES NET'!$B$6:$M$85,12,FALSE)="","",(VLOOKUP($B30,'DAMES NET'!$B$6:$M$85,12,FALSE)))</f>
        <v/>
      </c>
      <c r="AE30" s="106" t="str">
        <f>IF(AD30="","",SUM(AC30:AD30))</f>
        <v/>
      </c>
      <c r="AF30" s="105" t="str">
        <f>IF(VLOOKUP($B30,'DAMES BRUT'!$B$6:$N$85,13,FALSE)="","",(VLOOKUP($B30,'DAMES BRUT'!$B$6:$N$72,13,FALSE)))</f>
        <v/>
      </c>
      <c r="AG30" s="105" t="str">
        <f>IF(VLOOKUP($B30,'DAMES NET'!$B$6:$N$85,13,FALSE)="","",(VLOOKUP($B30,'DAMES NET'!$B$6:$N$85,13,FALSE)))</f>
        <v/>
      </c>
      <c r="AH30" s="106" t="str">
        <f>IF(AG30="","",SUM(AF30:AG30))</f>
        <v/>
      </c>
      <c r="AI30" s="51">
        <f>SUM(G30,J30,M30,P30,S30,V30,Y30,AB30,AE30,AH30)</f>
        <v>187</v>
      </c>
      <c r="AJ30" s="17">
        <f>+COUNT(G30,J30,M30,P30,S30,V30,Y30,AB30,AE30,AH30)</f>
        <v>4</v>
      </c>
      <c r="AK30" s="17">
        <f>IF(AJ30&lt;6,0,+SMALL(($G30,$J30,$M30,$P30,$S30,$V30,$Y30,$AB30,$AE30,$AH30),1))</f>
        <v>0</v>
      </c>
      <c r="AL30" s="17">
        <f>IF(AJ30&lt;7,0,+SMALL(($G30,$J30,$M30,$P30,$S30,$V30,$Y30,$AB30,$AE30,$AH30),2))</f>
        <v>0</v>
      </c>
      <c r="AM30" s="17">
        <f>IF(AJ30&lt;8,0,+SMALL(($G30,$J30,$M30,$P30,$S30,$V30,$Y30,$AB30,$AE30,$AH30),3))</f>
        <v>0</v>
      </c>
      <c r="AN30" s="17">
        <f>IF(AJ30&lt;9,0,+SMALL(($G30,$J30,$M30,$P30,$S30,$V30,$Y30,$AB30,$AE30,$AH30),4))</f>
        <v>0</v>
      </c>
      <c r="AO30" s="17">
        <f>AI30-AK30-AL30-AM30-AN30</f>
        <v>187</v>
      </c>
      <c r="AP30" s="7">
        <f>RANK(AO30,$AO$6:$AO$85,0)</f>
        <v>25</v>
      </c>
    </row>
    <row r="31" spans="2:42" s="11" customFormat="1">
      <c r="B31" s="89" t="s">
        <v>381</v>
      </c>
      <c r="C31" s="33"/>
      <c r="D31" s="62" t="s">
        <v>14</v>
      </c>
      <c r="E31" s="105" t="str">
        <f>IF(VLOOKUP($B31,'DAMES BRUT'!$B$6:$E$85,4,FALSE)="","",(VLOOKUP($B31,'DAMES BRUT'!$B$6:$E$85,4,FALSE)))</f>
        <v/>
      </c>
      <c r="F31" s="105" t="str">
        <f>IF(VLOOKUP($B31,'DAMES NET'!$B$6:E$85,4,FALSE)="","",(VLOOKUP($B31,'DAMES NET'!$B$6:$E$85,4,FALSE)))</f>
        <v/>
      </c>
      <c r="G31" s="106" t="str">
        <f>IF(F31="","",SUM(E31:F31))</f>
        <v/>
      </c>
      <c r="H31" s="105" t="str">
        <f>IF(VLOOKUP($B31,'DAMES BRUT'!$B$6:$F$85,5,FALSE)="","",(VLOOKUP($B31,'DAMES BRUT'!$B$6:$F$85,5,FALSE)))</f>
        <v/>
      </c>
      <c r="I31" s="105" t="str">
        <f>IF(VLOOKUP($B31,'DAMES NET'!$B$6:$F$85,5,FALSE)="","",(VLOOKUP($B31,'DAMES NET'!$B$6:$F$85,5,FALSE)))</f>
        <v/>
      </c>
      <c r="J31" s="106" t="str">
        <f>IF(I31="","",SUM(H31:I31))</f>
        <v/>
      </c>
      <c r="K31" s="105">
        <f>IF(VLOOKUP($B31,'DAMES BRUT'!$B$6:$G$85,6,FALSE)="","",(VLOOKUP($B31,'DAMES BRUT'!$B$6:$G$85,6,FALSE)))</f>
        <v>11</v>
      </c>
      <c r="L31" s="105">
        <f>IF(VLOOKUP($B31,'DAMES NET'!$B$6:$G$85,6,FALSE)="","",(VLOOKUP($B31,'DAMES NET'!$B$6:$G$85,6,FALSE)))</f>
        <v>27</v>
      </c>
      <c r="M31" s="106">
        <f>IF(L31="","",SUM(K31:L31))</f>
        <v>38</v>
      </c>
      <c r="N31" s="105">
        <f>IF(VLOOKUP($B31,'DAMES BRUT'!$B$6:$H$85,7,FALSE)="","",(VLOOKUP($B31,'DAMES BRUT'!$B$6:$H$85,7,FALSE)))</f>
        <v>14</v>
      </c>
      <c r="O31" s="105">
        <f>IF(VLOOKUP($B31,'DAMES NET'!$B$6:$H$85,7,FALSE)="","",(VLOOKUP($B31,'DAMES NET'!$B$6:$H$85,7,FALSE)))</f>
        <v>35</v>
      </c>
      <c r="P31" s="106">
        <f>IF(O31="","",SUM(N31:O31))</f>
        <v>49</v>
      </c>
      <c r="Q31" s="105" t="str">
        <f>IF(VLOOKUP($B31,'DAMES BRUT'!$B$6:$I$85,8,FALSE)="","",(VLOOKUP($B31,'DAMES BRUT'!$B$6:$I$85,8,FALSE)))</f>
        <v/>
      </c>
      <c r="R31" s="105" t="str">
        <f>IF(VLOOKUP($B31,'DAMES NET'!$B$6:$I$85,8,FALSE)="","",(VLOOKUP($B31,'DAMES NET'!$B$6:$I$85,8,FALSE)))</f>
        <v/>
      </c>
      <c r="S31" s="106" t="str">
        <f>IF(R31="","",SUM(Q31:R31))</f>
        <v/>
      </c>
      <c r="T31" s="105" t="str">
        <f>IF(VLOOKUP($B31,'DAMES BRUT'!$B$6:$J$85,9,FALSE)="","",(VLOOKUP($B31,'DAMES BRUT'!$B$6:$J$85,9,FALSE)))</f>
        <v/>
      </c>
      <c r="U31" s="105" t="str">
        <f>IF(VLOOKUP($B31,'DAMES NET'!$B$6:$J$85,9,FALSE)="","",(VLOOKUP($B31,'DAMES NET'!$B$6:$J$85,9,FALSE)))</f>
        <v/>
      </c>
      <c r="V31" s="106" t="str">
        <f>IF(U31="","",SUM(T31:U31))</f>
        <v/>
      </c>
      <c r="W31" s="105" t="str">
        <f>IF(VLOOKUP($B31,'DAMES BRUT'!$B$6:$K$85,10,FALSE)="","",(VLOOKUP($B31,'DAMES BRUT'!$B$6:$K$85,10,FALSE)))</f>
        <v/>
      </c>
      <c r="X31" s="105" t="str">
        <f>IF(VLOOKUP($B31,'DAMES NET'!$B$6:$K$85,10,FALSE)="","",(VLOOKUP($B31,'DAMES NET'!$B$6:$K$85,10,FALSE)))</f>
        <v/>
      </c>
      <c r="Y31" s="106" t="str">
        <f>IF(X31="","",SUM(W31:X31))</f>
        <v/>
      </c>
      <c r="Z31" s="105">
        <f>IF(VLOOKUP($B31,'DAMES BRUT'!$B$6:$L$85,11,FALSE)="","",(VLOOKUP($B31,'DAMES BRUT'!$B$6:$L$85,11,FALSE)))</f>
        <v>15</v>
      </c>
      <c r="AA31" s="105">
        <f>IF(VLOOKUP($B31,'DAMES NET'!$B$6:$L$85,11,FALSE)="","",(VLOOKUP($B31,'DAMES NET'!$B$6:$L$85,11,FALSE)))</f>
        <v>34</v>
      </c>
      <c r="AB31" s="106">
        <f>IF(AA31="","",SUM(Z31:AA31))</f>
        <v>49</v>
      </c>
      <c r="AC31" s="105">
        <f>IF(VLOOKUP($B31,'DAMES BRUT'!$B$6:$M$85,12,FALSE)="","",(VLOOKUP($B31,'DAMES BRUT'!$B$6:$M$85,12,FALSE)))</f>
        <v>15</v>
      </c>
      <c r="AD31" s="105">
        <f>IF(VLOOKUP($B31,'DAMES NET'!$B$6:$M$85,12,FALSE)="","",(VLOOKUP($B31,'DAMES NET'!$B$6:$M$85,12,FALSE)))</f>
        <v>32</v>
      </c>
      <c r="AE31" s="106">
        <f>IF(AD31="","",SUM(AC31:AD31))</f>
        <v>47</v>
      </c>
      <c r="AF31" s="105" t="str">
        <f>IF(VLOOKUP($B31,'DAMES BRUT'!$B$6:$N$85,13,FALSE)="","",(VLOOKUP($B31,'DAMES BRUT'!$B$6:$N$72,13,FALSE)))</f>
        <v/>
      </c>
      <c r="AG31" s="105" t="str">
        <f>IF(VLOOKUP($B31,'DAMES NET'!$B$6:$N$85,13,FALSE)="","",(VLOOKUP($B31,'DAMES NET'!$B$6:$N$85,13,FALSE)))</f>
        <v/>
      </c>
      <c r="AH31" s="106" t="str">
        <f>IF(AG31="","",SUM(AF31:AG31))</f>
        <v/>
      </c>
      <c r="AI31" s="51">
        <f>SUM(G31,J31,M31,P31,S31,V31,Y31,AB31,AE31,AH31)</f>
        <v>183</v>
      </c>
      <c r="AJ31" s="17">
        <f>+COUNT(G31,J31,M31,P31,S31,V31,Y31,AB31,AE31,AH31)</f>
        <v>4</v>
      </c>
      <c r="AK31" s="17">
        <f>IF(AJ31&lt;6,0,+SMALL(($G31,$J31,$M31,$P31,$S31,$V31,$Y31,$AB31,$AE31,$AH31),1))</f>
        <v>0</v>
      </c>
      <c r="AL31" s="17">
        <f>IF(AJ31&lt;7,0,+SMALL(($G31,$J31,$M31,$P31,$S31,$V31,$Y31,$AB31,$AE31,$AH31),2))</f>
        <v>0</v>
      </c>
      <c r="AM31" s="17">
        <f>IF(AJ31&lt;8,0,+SMALL(($G31,$J31,$M31,$P31,$S31,$V31,$Y31,$AB31,$AE31,$AH31),3))</f>
        <v>0</v>
      </c>
      <c r="AN31" s="17">
        <f>IF(AJ31&lt;9,0,+SMALL(($G31,$J31,$M31,$P31,$S31,$V31,$Y31,$AB31,$AE31,$AH31),4))</f>
        <v>0</v>
      </c>
      <c r="AO31" s="17">
        <f>AI31-AK31-AL31-AM31-AN31</f>
        <v>183</v>
      </c>
      <c r="AP31" s="7">
        <f>RANK(AO31,$AO$6:$AO$85,0)</f>
        <v>26</v>
      </c>
    </row>
    <row r="32" spans="2:42" s="11" customFormat="1">
      <c r="B32" s="89" t="s">
        <v>390</v>
      </c>
      <c r="C32" s="33"/>
      <c r="D32" s="62" t="s">
        <v>14</v>
      </c>
      <c r="E32" s="105">
        <f>IF(VLOOKUP($B32,'DAMES BRUT'!$B$6:$E$85,4,FALSE)="","",(VLOOKUP($B32,'DAMES BRUT'!$B$6:$E$85,4,FALSE)))</f>
        <v>18</v>
      </c>
      <c r="F32" s="105">
        <f>IF(VLOOKUP($B32,'DAMES NET'!$B$6:E$85,4,FALSE)="","",(VLOOKUP($B32,'DAMES NET'!$B$6:$E$85,4,FALSE)))</f>
        <v>34</v>
      </c>
      <c r="G32" s="106">
        <f>IF(F32="","",SUM(E32:F32))</f>
        <v>52</v>
      </c>
      <c r="H32" s="105" t="str">
        <f>IF(VLOOKUP($B32,'DAMES BRUT'!$B$6:$F$85,5,FALSE)="","",(VLOOKUP($B32,'DAMES BRUT'!$B$6:$F$85,5,FALSE)))</f>
        <v/>
      </c>
      <c r="I32" s="105" t="str">
        <f>IF(VLOOKUP($B32,'DAMES NET'!$B$6:$F$85,5,FALSE)="","",(VLOOKUP($B32,'DAMES NET'!$B$6:$F$85,5,FALSE)))</f>
        <v/>
      </c>
      <c r="J32" s="106" t="str">
        <f>IF(I32="","",SUM(H32:I32))</f>
        <v/>
      </c>
      <c r="K32" s="105" t="str">
        <f>IF(VLOOKUP($B32,'DAMES BRUT'!$B$6:$G$85,6,FALSE)="","",(VLOOKUP($B32,'DAMES BRUT'!$B$6:$G$85,6,FALSE)))</f>
        <v/>
      </c>
      <c r="L32" s="105" t="str">
        <f>IF(VLOOKUP($B32,'DAMES NET'!$B$6:$G$85,6,FALSE)="","",(VLOOKUP($B32,'DAMES NET'!$B$6:$G$85,6,FALSE)))</f>
        <v/>
      </c>
      <c r="M32" s="106" t="str">
        <f>IF(L32="","",SUM(K32:L32))</f>
        <v/>
      </c>
      <c r="N32" s="105" t="str">
        <f>IF(VLOOKUP($B32,'DAMES BRUT'!$B$6:$H$85,7,FALSE)="","",(VLOOKUP($B32,'DAMES BRUT'!$B$6:$H$85,7,FALSE)))</f>
        <v/>
      </c>
      <c r="O32" s="105" t="str">
        <f>IF(VLOOKUP($B32,'DAMES NET'!$B$6:$H$85,7,FALSE)="","",(VLOOKUP($B32,'DAMES NET'!$B$6:$H$85,7,FALSE)))</f>
        <v/>
      </c>
      <c r="P32" s="106" t="str">
        <f>IF(O32="","",SUM(N32:O32))</f>
        <v/>
      </c>
      <c r="Q32" s="105">
        <f>IF(VLOOKUP($B32,'DAMES BRUT'!$B$6:$I$85,8,FALSE)="","",(VLOOKUP($B32,'DAMES BRUT'!$B$6:$I$85,8,FALSE)))</f>
        <v>14</v>
      </c>
      <c r="R32" s="105">
        <f>IF(VLOOKUP($B32,'DAMES NET'!$B$6:$I$85,8,FALSE)="","",(VLOOKUP($B32,'DAMES NET'!$B$6:$I$85,8,FALSE)))</f>
        <v>28</v>
      </c>
      <c r="S32" s="106">
        <f>IF(R32="","",SUM(Q32:R32))</f>
        <v>42</v>
      </c>
      <c r="T32" s="105" t="str">
        <f>IF(VLOOKUP($B32,'DAMES BRUT'!$B$6:$J$85,9,FALSE)="","",(VLOOKUP($B32,'DAMES BRUT'!$B$6:$J$85,9,FALSE)))</f>
        <v/>
      </c>
      <c r="U32" s="105" t="str">
        <f>IF(VLOOKUP($B32,'DAMES NET'!$B$6:$J$85,9,FALSE)="","",(VLOOKUP($B32,'DAMES NET'!$B$6:$J$85,9,FALSE)))</f>
        <v/>
      </c>
      <c r="V32" s="106" t="str">
        <f>IF(U32="","",SUM(T32:U32))</f>
        <v/>
      </c>
      <c r="W32" s="105" t="str">
        <f>IF(VLOOKUP($B32,'DAMES BRUT'!$B$6:$K$85,10,FALSE)="","",(VLOOKUP($B32,'DAMES BRUT'!$B$6:$K$85,10,FALSE)))</f>
        <v/>
      </c>
      <c r="X32" s="105" t="str">
        <f>IF(VLOOKUP($B32,'DAMES NET'!$B$6:$K$85,10,FALSE)="","",(VLOOKUP($B32,'DAMES NET'!$B$6:$K$85,10,FALSE)))</f>
        <v/>
      </c>
      <c r="Y32" s="106" t="str">
        <f>IF(X32="","",SUM(W32:X32))</f>
        <v/>
      </c>
      <c r="Z32" s="105">
        <f>IF(VLOOKUP($B32,'DAMES BRUT'!$B$6:$L$85,11,FALSE)="","",(VLOOKUP($B32,'DAMES BRUT'!$B$6:$L$85,11,FALSE)))</f>
        <v>14</v>
      </c>
      <c r="AA32" s="105">
        <f>IF(VLOOKUP($B32,'DAMES NET'!$B$6:$L$85,11,FALSE)="","",(VLOOKUP($B32,'DAMES NET'!$B$6:$L$85,11,FALSE)))</f>
        <v>34</v>
      </c>
      <c r="AB32" s="106">
        <f>IF(AA32="","",SUM(Z32:AA32))</f>
        <v>48</v>
      </c>
      <c r="AC32" s="105">
        <f>IF(VLOOKUP($B32,'DAMES BRUT'!$B$6:$M$85,12,FALSE)="","",(VLOOKUP($B32,'DAMES BRUT'!$B$6:$M$85,12,FALSE)))</f>
        <v>13</v>
      </c>
      <c r="AD32" s="105">
        <f>IF(VLOOKUP($B32,'DAMES NET'!$B$6:$M$85,12,FALSE)="","",(VLOOKUP($B32,'DAMES NET'!$B$6:$M$85,12,FALSE)))</f>
        <v>28</v>
      </c>
      <c r="AE32" s="106">
        <f>IF(AD32="","",SUM(AC32:AD32))</f>
        <v>41</v>
      </c>
      <c r="AF32" s="105" t="str">
        <f>IF(VLOOKUP($B32,'DAMES BRUT'!$B$6:$N$85,13,FALSE)="","",(VLOOKUP($B32,'DAMES BRUT'!$B$6:$N$72,13,FALSE)))</f>
        <v/>
      </c>
      <c r="AG32" s="105" t="str">
        <f>IF(VLOOKUP($B32,'DAMES NET'!$B$6:$N$85,13,FALSE)="","",(VLOOKUP($B32,'DAMES NET'!$B$6:$N$85,13,FALSE)))</f>
        <v/>
      </c>
      <c r="AH32" s="106" t="str">
        <f>IF(AG32="","",SUM(AF32:AG32))</f>
        <v/>
      </c>
      <c r="AI32" s="51">
        <f>SUM(G32,J32,M32,P32,S32,V32,Y32,AB32,AE32,AH32)</f>
        <v>183</v>
      </c>
      <c r="AJ32" s="17">
        <f>+COUNT(G32,J32,M32,P32,S32,V32,Y32,AB32,AE32,AH32)</f>
        <v>4</v>
      </c>
      <c r="AK32" s="17">
        <f>IF(AJ32&lt;6,0,+SMALL(($G32,$J32,$M32,$P32,$S32,$V32,$Y32,$AB32,$AE32,$AH32),1))</f>
        <v>0</v>
      </c>
      <c r="AL32" s="17">
        <f>IF(AJ32&lt;7,0,+SMALL(($G32,$J32,$M32,$P32,$S32,$V32,$Y32,$AB32,$AE32,$AH32),2))</f>
        <v>0</v>
      </c>
      <c r="AM32" s="17">
        <f>IF(AJ32&lt;8,0,+SMALL(($G32,$J32,$M32,$P32,$S32,$V32,$Y32,$AB32,$AE32,$AH32),3))</f>
        <v>0</v>
      </c>
      <c r="AN32" s="17">
        <f>IF(AJ32&lt;9,0,+SMALL(($G32,$J32,$M32,$P32,$S32,$V32,$Y32,$AB32,$AE32,$AH32),4))</f>
        <v>0</v>
      </c>
      <c r="AO32" s="17">
        <f>AI32-AK32-AL32-AM32-AN32</f>
        <v>183</v>
      </c>
      <c r="AP32" s="7">
        <f>RANK(AO32,$AO$6:$AO$85,0)</f>
        <v>26</v>
      </c>
    </row>
    <row r="33" spans="2:42">
      <c r="B33" s="96" t="s">
        <v>112</v>
      </c>
      <c r="C33" s="33"/>
      <c r="D33" s="41" t="s">
        <v>35</v>
      </c>
      <c r="E33" s="105">
        <f>IF(VLOOKUP($B33,'DAMES BRUT'!$B$6:$E$85,4,FALSE)="","",(VLOOKUP($B33,'DAMES BRUT'!$B$6:$E$85,4,FALSE)))</f>
        <v>13</v>
      </c>
      <c r="F33" s="105">
        <f>IF(VLOOKUP($B33,'DAMES NET'!$B$6:E$85,4,FALSE)="","",(VLOOKUP($B33,'DAMES NET'!$B$6:$E$85,4,FALSE)))</f>
        <v>26</v>
      </c>
      <c r="G33" s="106">
        <f>IF(F33="","",SUM(E33:F33))</f>
        <v>39</v>
      </c>
      <c r="H33" s="105">
        <f>IF(VLOOKUP($B33,'DAMES BRUT'!$B$6:$F$85,5,FALSE)="","",(VLOOKUP($B33,'DAMES BRUT'!$B$6:$F$85,5,FALSE)))</f>
        <v>17</v>
      </c>
      <c r="I33" s="105">
        <f>IF(VLOOKUP($B33,'DAMES NET'!$B$6:$F$85,5,FALSE)="","",(VLOOKUP($B33,'DAMES NET'!$B$6:$F$85,5,FALSE)))</f>
        <v>33</v>
      </c>
      <c r="J33" s="106">
        <f>IF(I33="","",SUM(H33:I33))</f>
        <v>50</v>
      </c>
      <c r="K33" s="105">
        <f>IF(VLOOKUP($B33,'DAMES BRUT'!$B$6:$G$85,6,FALSE)="","",(VLOOKUP($B33,'DAMES BRUT'!$B$6:$G$85,6,FALSE)))</f>
        <v>16</v>
      </c>
      <c r="L33" s="105">
        <f>IF(VLOOKUP($B33,'DAMES NET'!$B$6:$G$85,6,FALSE)="","",(VLOOKUP($B33,'DAMES NET'!$B$6:$G$85,6,FALSE)))</f>
        <v>31</v>
      </c>
      <c r="M33" s="106">
        <f>IF(L33="","",SUM(K33:L33))</f>
        <v>47</v>
      </c>
      <c r="N33" s="105" t="str">
        <f>IF(VLOOKUP($B33,'DAMES BRUT'!$B$6:$H$85,7,FALSE)="","",(VLOOKUP($B33,'DAMES BRUT'!$B$6:$H$85,7,FALSE)))</f>
        <v/>
      </c>
      <c r="O33" s="105" t="str">
        <f>IF(VLOOKUP($B33,'DAMES NET'!$B$6:$H$85,7,FALSE)="","",(VLOOKUP($B33,'DAMES NET'!$B$6:$H$85,7,FALSE)))</f>
        <v/>
      </c>
      <c r="P33" s="106" t="str">
        <f>IF(O33="","",SUM(N33:O33))</f>
        <v/>
      </c>
      <c r="Q33" s="105" t="str">
        <f>IF(VLOOKUP($B33,'DAMES BRUT'!$B$6:$I$85,8,FALSE)="","",(VLOOKUP($B33,'DAMES BRUT'!$B$6:$I$85,8,FALSE)))</f>
        <v/>
      </c>
      <c r="R33" s="105" t="str">
        <f>IF(VLOOKUP($B33,'DAMES NET'!$B$6:$I$85,8,FALSE)="","",(VLOOKUP($B33,'DAMES NET'!$B$6:$I$85,8,FALSE)))</f>
        <v/>
      </c>
      <c r="S33" s="106" t="str">
        <f>IF(R33="","",SUM(Q33:R33))</f>
        <v/>
      </c>
      <c r="T33" s="105">
        <f>IF(VLOOKUP($B33,'DAMES BRUT'!$B$6:$J$85,9,FALSE)="","",(VLOOKUP($B33,'DAMES BRUT'!$B$6:$J$85,9,FALSE)))</f>
        <v>12</v>
      </c>
      <c r="U33" s="105">
        <f>IF(VLOOKUP($B33,'DAMES NET'!$B$6:$J$85,9,FALSE)="","",(VLOOKUP($B33,'DAMES NET'!$B$6:$J$85,9,FALSE)))</f>
        <v>26</v>
      </c>
      <c r="V33" s="106">
        <f>IF(U33="","",SUM(T33:U33))</f>
        <v>38</v>
      </c>
      <c r="W33" s="105" t="str">
        <f>IF(VLOOKUP($B33,'DAMES BRUT'!$B$6:$K$85,10,FALSE)="","",(VLOOKUP($B33,'DAMES BRUT'!$B$6:$K$85,10,FALSE)))</f>
        <v/>
      </c>
      <c r="X33" s="105" t="str">
        <f>IF(VLOOKUP($B33,'DAMES NET'!$B$6:$K$85,10,FALSE)="","",(VLOOKUP($B33,'DAMES NET'!$B$6:$K$85,10,FALSE)))</f>
        <v/>
      </c>
      <c r="Y33" s="106" t="str">
        <f>IF(X33="","",SUM(W33:X33))</f>
        <v/>
      </c>
      <c r="Z33" s="105" t="str">
        <f>IF(VLOOKUP($B33,'DAMES BRUT'!$B$6:$L$85,11,FALSE)="","",(VLOOKUP($B33,'DAMES BRUT'!$B$6:$L$85,11,FALSE)))</f>
        <v/>
      </c>
      <c r="AA33" s="105" t="str">
        <f>IF(VLOOKUP($B33,'DAMES NET'!$B$6:$L$85,11,FALSE)="","",(VLOOKUP($B33,'DAMES NET'!$B$6:$L$85,11,FALSE)))</f>
        <v/>
      </c>
      <c r="AB33" s="106" t="str">
        <f>IF(AA33="","",SUM(Z33:AA33))</f>
        <v/>
      </c>
      <c r="AC33" s="105" t="str">
        <f>IF(VLOOKUP($B33,'DAMES BRUT'!$B$6:$M$85,12,FALSE)="","",(VLOOKUP($B33,'DAMES BRUT'!$B$6:$M$85,12,FALSE)))</f>
        <v/>
      </c>
      <c r="AD33" s="105" t="str">
        <f>IF(VLOOKUP($B33,'DAMES NET'!$B$6:$M$85,12,FALSE)="","",(VLOOKUP($B33,'DAMES NET'!$B$6:$M$85,12,FALSE)))</f>
        <v/>
      </c>
      <c r="AE33" s="106" t="str">
        <f>IF(AD33="","",SUM(AC33:AD33))</f>
        <v/>
      </c>
      <c r="AF33" s="105" t="str">
        <f>IF(VLOOKUP($B33,'DAMES BRUT'!$B$6:$N$85,13,FALSE)="","",(VLOOKUP($B33,'DAMES BRUT'!$B$6:$N$72,13,FALSE)))</f>
        <v/>
      </c>
      <c r="AG33" s="105" t="str">
        <f>IF(VLOOKUP($B33,'DAMES NET'!$B$6:$N$85,13,FALSE)="","",(VLOOKUP($B33,'DAMES NET'!$B$6:$N$85,13,FALSE)))</f>
        <v/>
      </c>
      <c r="AH33" s="106" t="str">
        <f>IF(AG33="","",SUM(AF33:AG33))</f>
        <v/>
      </c>
      <c r="AI33" s="51">
        <f>SUM(G33,J33,M33,P33,S33,V33,Y33,AB33,AE33,AH33)</f>
        <v>174</v>
      </c>
      <c r="AJ33" s="17">
        <f>+COUNT(G33,J33,M33,P33,S33,V33,Y33,AB33,AE33,AH33)</f>
        <v>4</v>
      </c>
      <c r="AK33" s="17">
        <f>IF(AJ33&lt;6,0,+SMALL(($G33,$J33,$M33,$P33,$S33,$V33,$Y33,$AB33,$AE33,$AH33),1))</f>
        <v>0</v>
      </c>
      <c r="AL33" s="17">
        <f>IF(AJ33&lt;7,0,+SMALL(($G33,$J33,$M33,$P33,$S33,$V33,$Y33,$AB33,$AE33,$AH33),2))</f>
        <v>0</v>
      </c>
      <c r="AM33" s="17">
        <f>IF(AJ33&lt;8,0,+SMALL(($G33,$J33,$M33,$P33,$S33,$V33,$Y33,$AB33,$AE33,$AH33),3))</f>
        <v>0</v>
      </c>
      <c r="AN33" s="17">
        <f>IF(AJ33&lt;9,0,+SMALL(($G33,$J33,$M33,$P33,$S33,$V33,$Y33,$AB33,$AE33,$AH33),4))</f>
        <v>0</v>
      </c>
      <c r="AO33" s="17">
        <f>AI33-AK33-AL33-AM33-AN33</f>
        <v>174</v>
      </c>
      <c r="AP33" s="7">
        <f>RANK(AO33,$AO$6:$AO$85,0)</f>
        <v>28</v>
      </c>
    </row>
    <row r="34" spans="2:42">
      <c r="B34" s="89" t="s">
        <v>283</v>
      </c>
      <c r="C34" s="33"/>
      <c r="D34" s="61" t="s">
        <v>81</v>
      </c>
      <c r="E34" s="105" t="str">
        <f>IF(VLOOKUP($B34,'DAMES BRUT'!$B$6:$E$85,4,FALSE)="","",(VLOOKUP($B34,'DAMES BRUT'!$B$6:$E$85,4,FALSE)))</f>
        <v/>
      </c>
      <c r="F34" s="105" t="str">
        <f>IF(VLOOKUP($B34,'DAMES NET'!$B$6:E$85,4,FALSE)="","",(VLOOKUP($B34,'DAMES NET'!$B$6:$E$85,4,FALSE)))</f>
        <v/>
      </c>
      <c r="G34" s="106" t="str">
        <f>IF(F34="","",SUM(E34:F34))</f>
        <v/>
      </c>
      <c r="H34" s="105">
        <f>IF(VLOOKUP($B34,'DAMES BRUT'!$B$6:$F$85,5,FALSE)="","",(VLOOKUP($B34,'DAMES BRUT'!$B$6:$F$85,5,FALSE)))</f>
        <v>8</v>
      </c>
      <c r="I34" s="105">
        <f>IF(VLOOKUP($B34,'DAMES NET'!$B$6:$F$85,5,FALSE)="","",(VLOOKUP($B34,'DAMES NET'!$B$6:$F$85,5,FALSE)))</f>
        <v>38</v>
      </c>
      <c r="J34" s="106">
        <f>IF(I34="","",SUM(H34:I34))</f>
        <v>46</v>
      </c>
      <c r="K34" s="105">
        <f>IF(VLOOKUP($B34,'DAMES BRUT'!$B$6:$G$85,6,FALSE)="","",(VLOOKUP($B34,'DAMES BRUT'!$B$6:$G$85,6,FALSE)))</f>
        <v>2</v>
      </c>
      <c r="L34" s="105">
        <f>IF(VLOOKUP($B34,'DAMES NET'!$B$6:$G$85,6,FALSE)="","",(VLOOKUP($B34,'DAMES NET'!$B$6:$G$85,6,FALSE)))</f>
        <v>23</v>
      </c>
      <c r="M34" s="106">
        <f>IF(L34="","",SUM(K34:L34))</f>
        <v>25</v>
      </c>
      <c r="N34" s="105">
        <f>IF(VLOOKUP($B34,'DAMES BRUT'!$B$6:$H$85,7,FALSE)="","",(VLOOKUP($B34,'DAMES BRUT'!$B$6:$H$85,7,FALSE)))</f>
        <v>7</v>
      </c>
      <c r="O34" s="105">
        <f>IF(VLOOKUP($B34,'DAMES NET'!$B$6:$H$85,7,FALSE)="","",(VLOOKUP($B34,'DAMES NET'!$B$6:$H$85,7,FALSE)))</f>
        <v>32</v>
      </c>
      <c r="P34" s="106">
        <f>IF(O34="","",SUM(N34:O34))</f>
        <v>39</v>
      </c>
      <c r="Q34" s="105" t="str">
        <f>IF(VLOOKUP($B34,'DAMES BRUT'!$B$6:$I$85,8,FALSE)="","",(VLOOKUP($B34,'DAMES BRUT'!$B$6:$I$85,8,FALSE)))</f>
        <v/>
      </c>
      <c r="R34" s="105" t="str">
        <f>IF(VLOOKUP($B34,'DAMES NET'!$B$6:$I$85,8,FALSE)="","",(VLOOKUP($B34,'DAMES NET'!$B$6:$I$85,8,FALSE)))</f>
        <v/>
      </c>
      <c r="S34" s="106" t="str">
        <f>IF(R34="","",SUM(Q34:R34))</f>
        <v/>
      </c>
      <c r="T34" s="105">
        <f>IF(VLOOKUP($B34,'DAMES BRUT'!$B$6:$J$85,9,FALSE)="","",(VLOOKUP($B34,'DAMES BRUT'!$B$6:$J$85,9,FALSE)))</f>
        <v>2</v>
      </c>
      <c r="U34" s="105">
        <f>IF(VLOOKUP($B34,'DAMES NET'!$B$6:$J$85,9,FALSE)="","",(VLOOKUP($B34,'DAMES NET'!$B$6:$J$85,9,FALSE)))</f>
        <v>21</v>
      </c>
      <c r="V34" s="106">
        <f>IF(U34="","",SUM(T34:U34))</f>
        <v>23</v>
      </c>
      <c r="W34" s="105">
        <f>IF(VLOOKUP($B34,'DAMES BRUT'!$B$6:$K$85,10,FALSE)="","",(VLOOKUP($B34,'DAMES BRUT'!$B$6:$K$85,10,FALSE)))</f>
        <v>7</v>
      </c>
      <c r="X34" s="105">
        <f>IF(VLOOKUP($B34,'DAMES NET'!$B$6:$K$85,10,FALSE)="","",(VLOOKUP($B34,'DAMES NET'!$B$6:$K$85,10,FALSE)))</f>
        <v>31</v>
      </c>
      <c r="Y34" s="106">
        <f>IF(X34="","",SUM(W34:X34))</f>
        <v>38</v>
      </c>
      <c r="Z34" s="105">
        <f>IF(VLOOKUP($B34,'DAMES BRUT'!$B$6:$L$85,11,FALSE)="","",(VLOOKUP($B34,'DAMES BRUT'!$B$6:$L$85,11,FALSE)))</f>
        <v>2</v>
      </c>
      <c r="AA34" s="105">
        <f>IF(VLOOKUP($B34,'DAMES NET'!$B$6:$L$85,11,FALSE)="","",(VLOOKUP($B34,'DAMES NET'!$B$6:$L$85,11,FALSE)))</f>
        <v>19</v>
      </c>
      <c r="AB34" s="106">
        <f>IF(AA34="","",SUM(Z34:AA34))</f>
        <v>21</v>
      </c>
      <c r="AC34" s="105">
        <f>IF(VLOOKUP($B34,'DAMES BRUT'!$B$6:$M$85,12,FALSE)="","",(VLOOKUP($B34,'DAMES BRUT'!$B$6:$M$85,12,FALSE)))</f>
        <v>3</v>
      </c>
      <c r="AD34" s="105">
        <f>IF(VLOOKUP($B34,'DAMES NET'!$B$6:$M$85,12,FALSE)="","",(VLOOKUP($B34,'DAMES NET'!$B$6:$M$85,12,FALSE)))</f>
        <v>20</v>
      </c>
      <c r="AE34" s="106">
        <f>IF(AD34="","",SUM(AC34:AD34))</f>
        <v>23</v>
      </c>
      <c r="AF34" s="105" t="str">
        <f>IF(VLOOKUP($B34,'DAMES BRUT'!$B$6:$N$85,13,FALSE)="","",(VLOOKUP($B34,'DAMES BRUT'!$B$6:$N$72,13,FALSE)))</f>
        <v/>
      </c>
      <c r="AG34" s="105" t="str">
        <f>IF(VLOOKUP($B34,'DAMES NET'!$B$6:$N$85,13,FALSE)="","",(VLOOKUP($B34,'DAMES NET'!$B$6:$N$85,13,FALSE)))</f>
        <v/>
      </c>
      <c r="AH34" s="106" t="str">
        <f>IF(AG34="","",SUM(AF34:AG34))</f>
        <v/>
      </c>
      <c r="AI34" s="51">
        <f>SUM(G34,J34,M34,P34,S34,V34,Y34,AB34,AE34,AH34)</f>
        <v>215</v>
      </c>
      <c r="AJ34" s="17">
        <f>+COUNT(G34,J34,M34,P34,S34,V34,Y34,AB34,AE34,AH34)</f>
        <v>7</v>
      </c>
      <c r="AK34" s="17">
        <f>IF(AJ34&lt;6,0,+SMALL(($G34,$J34,$M34,$P34,$S34,$V34,$Y34,$AB34,$AE34,$AH34),1))</f>
        <v>21</v>
      </c>
      <c r="AL34" s="17">
        <f>IF(AJ34&lt;7,0,+SMALL(($G34,$J34,$M34,$P34,$S34,$V34,$Y34,$AB34,$AE34,$AH34),2))</f>
        <v>23</v>
      </c>
      <c r="AM34" s="17">
        <f>IF(AJ34&lt;8,0,+SMALL(($G34,$J34,$M34,$P34,$S34,$V34,$Y34,$AB34,$AE34,$AH34),3))</f>
        <v>0</v>
      </c>
      <c r="AN34" s="17">
        <f>IF(AJ34&lt;9,0,+SMALL(($G34,$J34,$M34,$P34,$S34,$V34,$Y34,$AB34,$AE34,$AH34),4))</f>
        <v>0</v>
      </c>
      <c r="AO34" s="17">
        <f>AI34-AK34-AL34-AM34-AN34</f>
        <v>171</v>
      </c>
      <c r="AP34" s="7">
        <f>RANK(AO34,$AO$6:$AO$85,0)</f>
        <v>29</v>
      </c>
    </row>
    <row r="35" spans="2:42">
      <c r="B35" s="42" t="s">
        <v>315</v>
      </c>
      <c r="C35" s="33"/>
      <c r="D35" s="39" t="s">
        <v>7</v>
      </c>
      <c r="E35" s="105">
        <f>IF(VLOOKUP($B35,'DAMES BRUT'!$B$6:$E$85,4,FALSE)="","",(VLOOKUP($B35,'DAMES BRUT'!$B$6:$E$85,4,FALSE)))</f>
        <v>7</v>
      </c>
      <c r="F35" s="105">
        <f>IF(VLOOKUP($B35,'DAMES NET'!$B$6:E$85,4,FALSE)="","",(VLOOKUP($B35,'DAMES NET'!$B$6:$E$85,4,FALSE)))</f>
        <v>23</v>
      </c>
      <c r="G35" s="106">
        <f>IF(F35="","",SUM(E35:F35))</f>
        <v>30</v>
      </c>
      <c r="H35" s="105" t="str">
        <f>IF(VLOOKUP($B35,'DAMES BRUT'!$B$6:$F$85,5,FALSE)="","",(VLOOKUP($B35,'DAMES BRUT'!$B$6:$F$85,5,FALSE)))</f>
        <v/>
      </c>
      <c r="I35" s="105" t="str">
        <f>IF(VLOOKUP($B35,'DAMES NET'!$B$6:$F$85,5,FALSE)="","",(VLOOKUP($B35,'DAMES NET'!$B$6:$F$85,5,FALSE)))</f>
        <v/>
      </c>
      <c r="J35" s="106" t="str">
        <f>IF(I35="","",SUM(H35:I35))</f>
        <v/>
      </c>
      <c r="K35" s="105" t="str">
        <f>IF(VLOOKUP($B35,'DAMES BRUT'!$B$6:$G$85,6,FALSE)="","",(VLOOKUP($B35,'DAMES BRUT'!$B$6:$G$85,6,FALSE)))</f>
        <v/>
      </c>
      <c r="L35" s="105" t="str">
        <f>IF(VLOOKUP($B35,'DAMES NET'!$B$6:$G$85,6,FALSE)="","",(VLOOKUP($B35,'DAMES NET'!$B$6:$G$85,6,FALSE)))</f>
        <v/>
      </c>
      <c r="M35" s="106" t="str">
        <f>IF(L35="","",SUM(K35:L35))</f>
        <v/>
      </c>
      <c r="N35" s="105">
        <f>IF(VLOOKUP($B35,'DAMES BRUT'!$B$6:$H$85,7,FALSE)="","",(VLOOKUP($B35,'DAMES BRUT'!$B$6:$H$85,7,FALSE)))</f>
        <v>7</v>
      </c>
      <c r="O35" s="105">
        <f>IF(VLOOKUP($B35,'DAMES NET'!$B$6:$H$85,7,FALSE)="","",(VLOOKUP($B35,'DAMES NET'!$B$6:$H$85,7,FALSE)))</f>
        <v>29</v>
      </c>
      <c r="P35" s="106">
        <f>IF(O35="","",SUM(N35:O35))</f>
        <v>36</v>
      </c>
      <c r="Q35" s="105">
        <f>IF(VLOOKUP($B35,'DAMES BRUT'!$B$6:$I$85,8,FALSE)="","",(VLOOKUP($B35,'DAMES BRUT'!$B$6:$I$85,8,FALSE)))</f>
        <v>9</v>
      </c>
      <c r="R35" s="105" t="str">
        <f>IF(VLOOKUP($B35,'DAMES NET'!$B$6:$I$85,8,FALSE)="","",(VLOOKUP($B35,'DAMES NET'!$B$6:$I$85,8,FALSE)))</f>
        <v/>
      </c>
      <c r="S35" s="106" t="str">
        <f>IF(R35="","",SUM(Q35:R35))</f>
        <v/>
      </c>
      <c r="T35" s="105">
        <f>IF(VLOOKUP($B35,'DAMES BRUT'!$B$6:$J$85,9,FALSE)="","",(VLOOKUP($B35,'DAMES BRUT'!$B$6:$J$85,9,FALSE)))</f>
        <v>5</v>
      </c>
      <c r="U35" s="105">
        <f>IF(VLOOKUP($B35,'DAMES NET'!$B$6:$J$85,9,FALSE)="","",(VLOOKUP($B35,'DAMES NET'!$B$6:$J$85,9,FALSE)))</f>
        <v>23</v>
      </c>
      <c r="V35" s="106">
        <f>IF(U35="","",SUM(T35:U35))</f>
        <v>28</v>
      </c>
      <c r="W35" s="105">
        <f>IF(VLOOKUP($B35,'DAMES BRUT'!$B$6:$K$85,10,FALSE)="","",(VLOOKUP($B35,'DAMES BRUT'!$B$6:$K$85,10,FALSE)))</f>
        <v>7</v>
      </c>
      <c r="X35" s="105">
        <f>IF(VLOOKUP($B35,'DAMES NET'!$B$6:$K$85,10,FALSE)="","",(VLOOKUP($B35,'DAMES NET'!$B$6:$K$85,10,FALSE)))</f>
        <v>25</v>
      </c>
      <c r="Y35" s="106">
        <f>IF(X35="","",SUM(W35:X35))</f>
        <v>32</v>
      </c>
      <c r="Z35" s="105">
        <f>IF(VLOOKUP($B35,'DAMES BRUT'!$B$6:$L$85,11,FALSE)="","",(VLOOKUP($B35,'DAMES BRUT'!$B$6:$L$85,11,FALSE)))</f>
        <v>10</v>
      </c>
      <c r="AA35" s="105">
        <f>IF(VLOOKUP($B35,'DAMES NET'!$B$6:$L$85,11,FALSE)="","",(VLOOKUP($B35,'DAMES NET'!$B$6:$L$85,11,FALSE)))</f>
        <v>32</v>
      </c>
      <c r="AB35" s="106">
        <f>IF(AA35="","",SUM(Z35:AA35))</f>
        <v>42</v>
      </c>
      <c r="AC35" s="105" t="str">
        <f>IF(VLOOKUP($B35,'DAMES BRUT'!$B$6:$M$85,12,FALSE)="","",(VLOOKUP($B35,'DAMES BRUT'!$B$6:$M$85,12,FALSE)))</f>
        <v/>
      </c>
      <c r="AD35" s="105" t="str">
        <f>IF(VLOOKUP($B35,'DAMES NET'!$B$6:$M$85,12,FALSE)="","",(VLOOKUP($B35,'DAMES NET'!$B$6:$M$85,12,FALSE)))</f>
        <v/>
      </c>
      <c r="AE35" s="106" t="str">
        <f>IF(AD35="","",SUM(AC35:AD35))</f>
        <v/>
      </c>
      <c r="AF35" s="105" t="str">
        <f>IF(VLOOKUP($B35,'DAMES BRUT'!$B$6:$N$85,13,FALSE)="","",(VLOOKUP($B35,'DAMES BRUT'!$B$6:$N$72,13,FALSE)))</f>
        <v/>
      </c>
      <c r="AG35" s="105" t="str">
        <f>IF(VLOOKUP($B35,'DAMES NET'!$B$6:$N$85,13,FALSE)="","",(VLOOKUP($B35,'DAMES NET'!$B$6:$N$85,13,FALSE)))</f>
        <v/>
      </c>
      <c r="AH35" s="106" t="str">
        <f>IF(AG35="","",SUM(AF35:AG35))</f>
        <v/>
      </c>
      <c r="AI35" s="51">
        <f>SUM(G35,J35,M35,P35,S35,V35,Y35,AB35,AE35,AH35)</f>
        <v>168</v>
      </c>
      <c r="AJ35" s="17">
        <f>+COUNT(G35,J35,M35,P35,S35,V35,Y35,AB35,AE35,AH35)</f>
        <v>5</v>
      </c>
      <c r="AK35" s="17">
        <f>IF(AJ35&lt;6,0,+SMALL(($G35,$J35,$M35,$P35,$S35,$V35,$Y35,$AB35,$AE35,$AH35),1))</f>
        <v>0</v>
      </c>
      <c r="AL35" s="17">
        <f>IF(AJ35&lt;7,0,+SMALL(($G35,$J35,$M35,$P35,$S35,$V35,$Y35,$AB35,$AE35,$AH35),2))</f>
        <v>0</v>
      </c>
      <c r="AM35" s="17">
        <f>IF(AJ35&lt;8,0,+SMALL(($G35,$J35,$M35,$P35,$S35,$V35,$Y35,$AB35,$AE35,$AH35),3))</f>
        <v>0</v>
      </c>
      <c r="AN35" s="17">
        <f>IF(AJ35&lt;9,0,+SMALL(($G35,$J35,$M35,$P35,$S35,$V35,$Y35,$AB35,$AE35,$AH35),4))</f>
        <v>0</v>
      </c>
      <c r="AO35" s="17">
        <f>AI35-AK35-AL35-AM35-AN35</f>
        <v>168</v>
      </c>
      <c r="AP35" s="7">
        <f>RANK(AO35,$AO$6:$AO$85,0)</f>
        <v>30</v>
      </c>
    </row>
    <row r="36" spans="2:42">
      <c r="B36" s="89" t="s">
        <v>326</v>
      </c>
      <c r="C36" s="33"/>
      <c r="D36" s="158" t="s">
        <v>327</v>
      </c>
      <c r="E36" s="105" t="str">
        <f>IF(VLOOKUP($B36,'DAMES BRUT'!$B$6:$E$85,4,FALSE)="","",(VLOOKUP($B36,'DAMES BRUT'!$B$6:$E$85,4,FALSE)))</f>
        <v/>
      </c>
      <c r="F36" s="105" t="str">
        <f>IF(VLOOKUP($B36,'DAMES NET'!$B$6:E$85,4,FALSE)="","",(VLOOKUP($B36,'DAMES NET'!$B$6:$E$85,4,FALSE)))</f>
        <v/>
      </c>
      <c r="G36" s="106" t="str">
        <f>IF(F36="","",SUM(E36:F36))</f>
        <v/>
      </c>
      <c r="H36" s="105">
        <f>IF(VLOOKUP($B36,'DAMES BRUT'!$B$6:$F$85,5,FALSE)="","",(VLOOKUP($B36,'DAMES BRUT'!$B$6:$F$85,5,FALSE)))</f>
        <v>1</v>
      </c>
      <c r="I36" s="105">
        <f>IF(VLOOKUP($B36,'DAMES NET'!$B$6:$F$85,5,FALSE)="","",(VLOOKUP($B36,'DAMES NET'!$B$6:$F$85,5,FALSE)))</f>
        <v>25</v>
      </c>
      <c r="J36" s="106">
        <f>IF(I36="","",SUM(H36:I36))</f>
        <v>26</v>
      </c>
      <c r="K36" s="105">
        <f>IF(VLOOKUP($B36,'DAMES BRUT'!$B$6:$G$85,6,FALSE)="","",(VLOOKUP($B36,'DAMES BRUT'!$B$6:$G$85,6,FALSE)))</f>
        <v>5</v>
      </c>
      <c r="L36" s="105">
        <f>IF(VLOOKUP($B36,'DAMES NET'!$B$6:$G$85,6,FALSE)="","",(VLOOKUP($B36,'DAMES NET'!$B$6:$G$85,6,FALSE)))</f>
        <v>33</v>
      </c>
      <c r="M36" s="106">
        <f>IF(L36="","",SUM(K36:L36))</f>
        <v>38</v>
      </c>
      <c r="N36" s="105">
        <f>IF(VLOOKUP($B36,'DAMES BRUT'!$B$6:$H$85,7,FALSE)="","",(VLOOKUP($B36,'DAMES BRUT'!$B$6:$H$85,7,FALSE)))</f>
        <v>2</v>
      </c>
      <c r="O36" s="105">
        <f>IF(VLOOKUP($B36,'DAMES NET'!$B$6:$H$85,7,FALSE)="","",(VLOOKUP($B36,'DAMES NET'!$B$6:$H$85,7,FALSE)))</f>
        <v>33</v>
      </c>
      <c r="P36" s="106">
        <f>IF(O36="","",SUM(N36:O36))</f>
        <v>35</v>
      </c>
      <c r="Q36" s="105">
        <f>IF(VLOOKUP($B36,'DAMES BRUT'!$B$6:$I$85,8,FALSE)="","",(VLOOKUP($B36,'DAMES BRUT'!$B$6:$I$85,8,FALSE)))</f>
        <v>7</v>
      </c>
      <c r="R36" s="105">
        <f>IF(VLOOKUP($B36,'DAMES NET'!$B$6:$I$85,8,FALSE)="","",(VLOOKUP($B36,'DAMES NET'!$B$6:$I$85,8,FALSE)))</f>
        <v>31</v>
      </c>
      <c r="S36" s="106">
        <f>IF(R36="","",SUM(Q36:R36))</f>
        <v>38</v>
      </c>
      <c r="T36" s="105" t="str">
        <f>IF(VLOOKUP($B36,'DAMES BRUT'!$B$6:$J$85,9,FALSE)="","",(VLOOKUP($B36,'DAMES BRUT'!$B$6:$J$85,9,FALSE)))</f>
        <v/>
      </c>
      <c r="U36" s="105" t="str">
        <f>IF(VLOOKUP($B36,'DAMES NET'!$B$6:$J$85,9,FALSE)="","",(VLOOKUP($B36,'DAMES NET'!$B$6:$J$85,9,FALSE)))</f>
        <v/>
      </c>
      <c r="V36" s="106" t="str">
        <f>IF(U36="","",SUM(T36:U36))</f>
        <v/>
      </c>
      <c r="W36" s="105">
        <f>IF(VLOOKUP($B36,'DAMES BRUT'!$B$6:$K$85,10,FALSE)="","",(VLOOKUP($B36,'DAMES BRUT'!$B$6:$K$85,10,FALSE)))</f>
        <v>2</v>
      </c>
      <c r="X36" s="105">
        <f>IF(VLOOKUP($B36,'DAMES NET'!$B$6:$K$85,10,FALSE)="","",(VLOOKUP($B36,'DAMES NET'!$B$6:$K$85,10,FALSE)))</f>
        <v>23</v>
      </c>
      <c r="Y36" s="106">
        <f>IF(X36="","",SUM(W36:X36))</f>
        <v>25</v>
      </c>
      <c r="Z36" s="105" t="str">
        <f>IF(VLOOKUP($B36,'DAMES BRUT'!$B$6:$L$85,11,FALSE)="","",(VLOOKUP($B36,'DAMES BRUT'!$B$6:$L$85,11,FALSE)))</f>
        <v/>
      </c>
      <c r="AA36" s="105" t="str">
        <f>IF(VLOOKUP($B36,'DAMES NET'!$B$6:$L$85,11,FALSE)="","",(VLOOKUP($B36,'DAMES NET'!$B$6:$L$85,11,FALSE)))</f>
        <v/>
      </c>
      <c r="AB36" s="106" t="str">
        <f>IF(AA36="","",SUM(Z36:AA36))</f>
        <v/>
      </c>
      <c r="AC36" s="105">
        <f>IF(VLOOKUP($B36,'DAMES BRUT'!$B$6:$M$85,12,FALSE)="","",(VLOOKUP($B36,'DAMES BRUT'!$B$6:$M$85,12,FALSE)))</f>
        <v>4</v>
      </c>
      <c r="AD36" s="105">
        <f>IF(VLOOKUP($B36,'DAMES NET'!$B$6:$M$85,12,FALSE)="","",(VLOOKUP($B36,'DAMES NET'!$B$6:$M$85,12,FALSE)))</f>
        <v>26</v>
      </c>
      <c r="AE36" s="106">
        <f>IF(AD36="","",SUM(AC36:AD36))</f>
        <v>30</v>
      </c>
      <c r="AF36" s="105" t="str">
        <f>IF(VLOOKUP($B36,'DAMES BRUT'!$B$6:$N$85,13,FALSE)="","",(VLOOKUP($B36,'DAMES BRUT'!$B$6:$N$72,13,FALSE)))</f>
        <v/>
      </c>
      <c r="AG36" s="105" t="str">
        <f>IF(VLOOKUP($B36,'DAMES NET'!$B$6:$N$85,13,FALSE)="","",(VLOOKUP($B36,'DAMES NET'!$B$6:$N$85,13,FALSE)))</f>
        <v/>
      </c>
      <c r="AH36" s="106" t="str">
        <f>IF(AG36="","",SUM(AF36:AG36))</f>
        <v/>
      </c>
      <c r="AI36" s="51">
        <f>SUM(G36,J36,M36,P36,S36,V36,Y36,AB36,AE36,AH36)</f>
        <v>192</v>
      </c>
      <c r="AJ36" s="17">
        <f>+COUNT(G36,J36,M36,P36,S36,V36,Y36,AB36,AE36,AH36)</f>
        <v>6</v>
      </c>
      <c r="AK36" s="17">
        <f>IF(AJ36&lt;6,0,+SMALL(($G36,$J36,$M36,$P36,$S36,$V36,$Y36,$AB36,$AE36,$AH36),1))</f>
        <v>25</v>
      </c>
      <c r="AL36" s="17">
        <f>IF(AJ36&lt;7,0,+SMALL(($G36,$J36,$M36,$P36,$S36,$V36,$Y36,$AB36,$AE36,$AH36),2))</f>
        <v>0</v>
      </c>
      <c r="AM36" s="17">
        <f>IF(AJ36&lt;8,0,+SMALL(($G36,$J36,$M36,$P36,$S36,$V36,$Y36,$AB36,$AE36,$AH36),3))</f>
        <v>0</v>
      </c>
      <c r="AN36" s="17">
        <f>IF(AJ36&lt;9,0,+SMALL(($G36,$J36,$M36,$P36,$S36,$V36,$Y36,$AB36,$AE36,$AH36),4))</f>
        <v>0</v>
      </c>
      <c r="AO36" s="17">
        <f>AI36-AK36-AL36-AM36-AN36</f>
        <v>167</v>
      </c>
      <c r="AP36" s="7">
        <f>RANK(AO36,$AO$6:$AO$85,0)</f>
        <v>31</v>
      </c>
    </row>
    <row r="37" spans="2:42" s="11" customFormat="1">
      <c r="B37" s="42" t="s">
        <v>189</v>
      </c>
      <c r="C37" s="33"/>
      <c r="D37" s="82" t="s">
        <v>145</v>
      </c>
      <c r="E37" s="105">
        <f>IF(VLOOKUP($B37,'DAMES BRUT'!$B$6:$E$85,4,FALSE)="","",(VLOOKUP($B37,'DAMES BRUT'!$B$6:$E$85,4,FALSE)))</f>
        <v>4</v>
      </c>
      <c r="F37" s="105">
        <f>IF(VLOOKUP($B37,'DAMES NET'!$B$6:E$85,4,FALSE)="","",(VLOOKUP($B37,'DAMES NET'!$B$6:$E$85,4,FALSE)))</f>
        <v>27</v>
      </c>
      <c r="G37" s="106">
        <f>IF(F37="","",SUM(E37:F37))</f>
        <v>31</v>
      </c>
      <c r="H37" s="105">
        <f>IF(VLOOKUP($B37,'DAMES BRUT'!$B$6:$F$85,5,FALSE)="","",(VLOOKUP($B37,'DAMES BRUT'!$B$6:$F$85,5,FALSE)))</f>
        <v>2</v>
      </c>
      <c r="I37" s="105">
        <f>IF(VLOOKUP($B37,'DAMES NET'!$B$6:$F$85,5,FALSE)="","",(VLOOKUP($B37,'DAMES NET'!$B$6:$F$85,5,FALSE)))</f>
        <v>24</v>
      </c>
      <c r="J37" s="106">
        <f>IF(I37="","",SUM(H37:I37))</f>
        <v>26</v>
      </c>
      <c r="K37" s="105">
        <f>IF(VLOOKUP($B37,'DAMES BRUT'!$B$6:$G$85,6,FALSE)="","",(VLOOKUP($B37,'DAMES BRUT'!$B$6:$G$85,6,FALSE)))</f>
        <v>3</v>
      </c>
      <c r="L37" s="105">
        <f>IF(VLOOKUP($B37,'DAMES NET'!$B$6:$G$85,6,FALSE)="","",(VLOOKUP($B37,'DAMES NET'!$B$6:$G$85,6,FALSE)))</f>
        <v>32</v>
      </c>
      <c r="M37" s="106">
        <f>IF(L37="","",SUM(K37:L37))</f>
        <v>35</v>
      </c>
      <c r="N37" s="105">
        <f>IF(VLOOKUP($B37,'DAMES BRUT'!$B$6:$H$85,7,FALSE)="","",(VLOOKUP($B37,'DAMES BRUT'!$B$6:$H$85,7,FALSE)))</f>
        <v>3</v>
      </c>
      <c r="O37" s="105">
        <f>IF(VLOOKUP($B37,'DAMES NET'!$B$6:$H$85,7,FALSE)="","",(VLOOKUP($B37,'DAMES NET'!$B$6:$H$85,7,FALSE)))</f>
        <v>25</v>
      </c>
      <c r="P37" s="106">
        <f>IF(O37="","",SUM(N37:O37))</f>
        <v>28</v>
      </c>
      <c r="Q37" s="105" t="str">
        <f>IF(VLOOKUP($B37,'DAMES BRUT'!$B$6:$I$85,8,FALSE)="","",(VLOOKUP($B37,'DAMES BRUT'!$B$6:$I$85,8,FALSE)))</f>
        <v/>
      </c>
      <c r="R37" s="105" t="str">
        <f>IF(VLOOKUP($B37,'DAMES NET'!$B$6:$I$85,8,FALSE)="","",(VLOOKUP($B37,'DAMES NET'!$B$6:$I$85,8,FALSE)))</f>
        <v/>
      </c>
      <c r="S37" s="106" t="str">
        <f>IF(R37="","",SUM(Q37:R37))</f>
        <v/>
      </c>
      <c r="T37" s="105">
        <f>IF(VLOOKUP($B37,'DAMES BRUT'!$B$6:$J$85,9,FALSE)="","",(VLOOKUP($B37,'DAMES BRUT'!$B$6:$J$85,9,FALSE)))</f>
        <v>6</v>
      </c>
      <c r="U37" s="105">
        <f>IF(VLOOKUP($B37,'DAMES NET'!$B$6:$J$85,9,FALSE)="","",(VLOOKUP($B37,'DAMES NET'!$B$6:$J$85,9,FALSE)))</f>
        <v>25</v>
      </c>
      <c r="V37" s="106">
        <f>IF(U37="","",SUM(T37:U37))</f>
        <v>31</v>
      </c>
      <c r="W37" s="105">
        <f>IF(VLOOKUP($B37,'DAMES BRUT'!$B$6:$K$85,10,FALSE)="","",(VLOOKUP($B37,'DAMES BRUT'!$B$6:$K$85,10,FALSE)))</f>
        <v>3</v>
      </c>
      <c r="X37" s="105">
        <f>IF(VLOOKUP($B37,'DAMES NET'!$B$6:$K$85,10,FALSE)="","",(VLOOKUP($B37,'DAMES NET'!$B$6:$K$85,10,FALSE)))</f>
        <v>33</v>
      </c>
      <c r="Y37" s="106">
        <f>IF(X37="","",SUM(W37:X37))</f>
        <v>36</v>
      </c>
      <c r="Z37" s="105" t="str">
        <f>IF(VLOOKUP($B37,'DAMES BRUT'!$B$6:$L$85,11,FALSE)="","",(VLOOKUP($B37,'DAMES BRUT'!$B$6:$L$85,11,FALSE)))</f>
        <v/>
      </c>
      <c r="AA37" s="105" t="str">
        <f>IF(VLOOKUP($B37,'DAMES NET'!$B$6:$L$85,11,FALSE)="","",(VLOOKUP($B37,'DAMES NET'!$B$6:$L$85,11,FALSE)))</f>
        <v/>
      </c>
      <c r="AB37" s="106" t="str">
        <f>IF(AA37="","",SUM(Z37:AA37))</f>
        <v/>
      </c>
      <c r="AC37" s="105" t="str">
        <f>IF(VLOOKUP($B37,'DAMES BRUT'!$B$6:$M$85,12,FALSE)="","",(VLOOKUP($B37,'DAMES BRUT'!$B$6:$M$85,12,FALSE)))</f>
        <v/>
      </c>
      <c r="AD37" s="105" t="str">
        <f>IF(VLOOKUP($B37,'DAMES NET'!$B$6:$M$85,12,FALSE)="","",(VLOOKUP($B37,'DAMES NET'!$B$6:$M$85,12,FALSE)))</f>
        <v/>
      </c>
      <c r="AE37" s="106" t="str">
        <f>IF(AD37="","",SUM(AC37:AD37))</f>
        <v/>
      </c>
      <c r="AF37" s="105" t="str">
        <f>IF(VLOOKUP($B37,'DAMES BRUT'!$B$6:$N$85,13,FALSE)="","",(VLOOKUP($B37,'DAMES BRUT'!$B$6:$N$72,13,FALSE)))</f>
        <v/>
      </c>
      <c r="AG37" s="105" t="str">
        <f>IF(VLOOKUP($B37,'DAMES NET'!$B$6:$N$85,13,FALSE)="","",(VLOOKUP($B37,'DAMES NET'!$B$6:$N$85,13,FALSE)))</f>
        <v/>
      </c>
      <c r="AH37" s="106" t="str">
        <f>IF(AG37="","",SUM(AF37:AG37))</f>
        <v/>
      </c>
      <c r="AI37" s="51">
        <f>SUM(G37,J37,M37,P37,S37,V37,Y37,AB37,AE37,AH37)</f>
        <v>187</v>
      </c>
      <c r="AJ37" s="17">
        <f>+COUNT(G37,J37,M37,P37,S37,V37,Y37,AB37,AE37,AH37)</f>
        <v>6</v>
      </c>
      <c r="AK37" s="17">
        <f>IF(AJ37&lt;6,0,+SMALL(($G37,$J37,$M37,$P37,$S37,$V37,$Y37,$AB37,$AE37,$AH37),1))</f>
        <v>26</v>
      </c>
      <c r="AL37" s="17">
        <f>IF(AJ37&lt;7,0,+SMALL(($G37,$J37,$M37,$P37,$S37,$V37,$Y37,$AB37,$AE37,$AH37),2))</f>
        <v>0</v>
      </c>
      <c r="AM37" s="17">
        <f>IF(AJ37&lt;8,0,+SMALL(($G37,$J37,$M37,$P37,$S37,$V37,$Y37,$AB37,$AE37,$AH37),3))</f>
        <v>0</v>
      </c>
      <c r="AN37" s="17">
        <f>IF(AJ37&lt;9,0,+SMALL(($G37,$J37,$M37,$P37,$S37,$V37,$Y37,$AB37,$AE37,$AH37),4))</f>
        <v>0</v>
      </c>
      <c r="AO37" s="17">
        <f>AI37-AK37-AL37-AM37-AN37</f>
        <v>161</v>
      </c>
      <c r="AP37" s="7">
        <f>RANK(AO37,$AO$6:$AO$85,0)</f>
        <v>32</v>
      </c>
    </row>
    <row r="38" spans="2:42" s="11" customFormat="1">
      <c r="B38" s="89" t="s">
        <v>248</v>
      </c>
      <c r="C38" s="33"/>
      <c r="D38" s="41" t="s">
        <v>35</v>
      </c>
      <c r="E38" s="105">
        <f>IF(VLOOKUP($B38,'DAMES BRUT'!$B$6:$E$85,4,FALSE)="","",(VLOOKUP($B38,'DAMES BRUT'!$B$6:$E$85,4,FALSE)))</f>
        <v>12</v>
      </c>
      <c r="F38" s="105">
        <f>IF(VLOOKUP($B38,'DAMES NET'!$B$6:E$85,4,FALSE)="","",(VLOOKUP($B38,'DAMES NET'!$B$6:$E$85,4,FALSE)))</f>
        <v>29</v>
      </c>
      <c r="G38" s="106">
        <f>IF(F38="","",SUM(E38:F38))</f>
        <v>41</v>
      </c>
      <c r="H38" s="105">
        <f>IF(VLOOKUP($B38,'DAMES BRUT'!$B$6:$F$85,5,FALSE)="","",(VLOOKUP($B38,'DAMES BRUT'!$B$6:$F$85,5,FALSE)))</f>
        <v>11</v>
      </c>
      <c r="I38" s="105">
        <f>IF(VLOOKUP($B38,'DAMES NET'!$B$6:$F$85,5,FALSE)="","",(VLOOKUP($B38,'DAMES NET'!$B$6:$F$85,5,FALSE)))</f>
        <v>32</v>
      </c>
      <c r="J38" s="106">
        <f>IF(I38="","",SUM(H38:I38))</f>
        <v>43</v>
      </c>
      <c r="K38" s="105">
        <f>IF(VLOOKUP($B38,'DAMES BRUT'!$B$6:$G$85,6,FALSE)="","",(VLOOKUP($B38,'DAMES BRUT'!$B$6:$G$85,6,FALSE)))</f>
        <v>10</v>
      </c>
      <c r="L38" s="105">
        <f>IF(VLOOKUP($B38,'DAMES NET'!$B$6:$G$85,6,FALSE)="","",(VLOOKUP($B38,'DAMES NET'!$B$6:$G$85,6,FALSE)))</f>
        <v>31</v>
      </c>
      <c r="M38" s="106">
        <f>IF(L38="","",SUM(K38:L38))</f>
        <v>41</v>
      </c>
      <c r="N38" s="105" t="str">
        <f>IF(VLOOKUP($B38,'DAMES BRUT'!$B$6:$H$85,7,FALSE)="","",(VLOOKUP($B38,'DAMES BRUT'!$B$6:$H$85,7,FALSE)))</f>
        <v/>
      </c>
      <c r="O38" s="105" t="str">
        <f>IF(VLOOKUP($B38,'DAMES NET'!$B$6:$H$85,7,FALSE)="","",(VLOOKUP($B38,'DAMES NET'!$B$6:$H$85,7,FALSE)))</f>
        <v/>
      </c>
      <c r="P38" s="106" t="str">
        <f>IF(O38="","",SUM(N38:O38))</f>
        <v/>
      </c>
      <c r="Q38" s="105" t="str">
        <f>IF(VLOOKUP($B38,'DAMES BRUT'!$B$6:$I$85,8,FALSE)="","",(VLOOKUP($B38,'DAMES BRUT'!$B$6:$I$85,8,FALSE)))</f>
        <v/>
      </c>
      <c r="R38" s="105" t="str">
        <f>IF(VLOOKUP($B38,'DAMES NET'!$B$6:$I$85,8,FALSE)="","",(VLOOKUP($B38,'DAMES NET'!$B$6:$I$85,8,FALSE)))</f>
        <v/>
      </c>
      <c r="S38" s="106" t="str">
        <f>IF(R38="","",SUM(Q38:R38))</f>
        <v/>
      </c>
      <c r="T38" s="105" t="str">
        <f>IF(VLOOKUP($B38,'DAMES BRUT'!$B$6:$J$85,9,FALSE)="","",(VLOOKUP($B38,'DAMES BRUT'!$B$6:$J$85,9,FALSE)))</f>
        <v/>
      </c>
      <c r="U38" s="105" t="str">
        <f>IF(VLOOKUP($B38,'DAMES NET'!$B$6:$J$85,9,FALSE)="","",(VLOOKUP($B38,'DAMES NET'!$B$6:$J$85,9,FALSE)))</f>
        <v/>
      </c>
      <c r="V38" s="106" t="str">
        <f>IF(U38="","",SUM(T38:U38))</f>
        <v/>
      </c>
      <c r="W38" s="105" t="str">
        <f>IF(VLOOKUP($B38,'DAMES BRUT'!$B$6:$K$85,10,FALSE)="","",(VLOOKUP($B38,'DAMES BRUT'!$B$6:$K$85,10,FALSE)))</f>
        <v/>
      </c>
      <c r="X38" s="105" t="str">
        <f>IF(VLOOKUP($B38,'DAMES NET'!$B$6:$K$85,10,FALSE)="","",(VLOOKUP($B38,'DAMES NET'!$B$6:$K$85,10,FALSE)))</f>
        <v/>
      </c>
      <c r="Y38" s="106" t="str">
        <f>IF(X38="","",SUM(W38:X38))</f>
        <v/>
      </c>
      <c r="Z38" s="105">
        <f>IF(VLOOKUP($B38,'DAMES BRUT'!$B$6:$L$85,11,FALSE)="","",(VLOOKUP($B38,'DAMES BRUT'!$B$6:$L$85,11,FALSE)))</f>
        <v>8</v>
      </c>
      <c r="AA38" s="105">
        <f>IF(VLOOKUP($B38,'DAMES NET'!$B$6:$L$85,11,FALSE)="","",(VLOOKUP($B38,'DAMES NET'!$B$6:$L$85,11,FALSE)))</f>
        <v>25</v>
      </c>
      <c r="AB38" s="106">
        <f>IF(AA38="","",SUM(Z38:AA38))</f>
        <v>33</v>
      </c>
      <c r="AC38" s="105" t="str">
        <f>IF(VLOOKUP($B38,'DAMES BRUT'!$B$6:$M$85,12,FALSE)="","",(VLOOKUP($B38,'DAMES BRUT'!$B$6:$M$85,12,FALSE)))</f>
        <v/>
      </c>
      <c r="AD38" s="105" t="str">
        <f>IF(VLOOKUP($B38,'DAMES NET'!$B$6:$M$85,12,FALSE)="","",(VLOOKUP($B38,'DAMES NET'!$B$6:$M$85,12,FALSE)))</f>
        <v/>
      </c>
      <c r="AE38" s="106" t="str">
        <f>IF(AD38="","",SUM(AC38:AD38))</f>
        <v/>
      </c>
      <c r="AF38" s="105" t="str">
        <f>IF(VLOOKUP($B38,'DAMES BRUT'!$B$6:$N$85,13,FALSE)="","",(VLOOKUP($B38,'DAMES BRUT'!$B$6:$N$72,13,FALSE)))</f>
        <v/>
      </c>
      <c r="AG38" s="105" t="str">
        <f>IF(VLOOKUP($B38,'DAMES NET'!$B$6:$N$85,13,FALSE)="","",(VLOOKUP($B38,'DAMES NET'!$B$6:$N$85,13,FALSE)))</f>
        <v/>
      </c>
      <c r="AH38" s="106" t="str">
        <f>IF(AG38="","",SUM(AF38:AG38))</f>
        <v/>
      </c>
      <c r="AI38" s="51">
        <f>SUM(G38,J38,M38,P38,S38,V38,Y38,AB38,AE38,AH38)</f>
        <v>158</v>
      </c>
      <c r="AJ38" s="17">
        <f>+COUNT(G38,J38,M38,P38,S38,V38,Y38,AB38,AE38,AH38)</f>
        <v>4</v>
      </c>
      <c r="AK38" s="17">
        <f>IF(AJ38&lt;6,0,+SMALL(($G38,$J38,$M38,$P38,$S38,$V38,$Y38,$AB38,$AE38,$AH38),1))</f>
        <v>0</v>
      </c>
      <c r="AL38" s="17">
        <f>IF(AJ38&lt;7,0,+SMALL(($G38,$J38,$M38,$P38,$S38,$V38,$Y38,$AB38,$AE38,$AH38),2))</f>
        <v>0</v>
      </c>
      <c r="AM38" s="17">
        <f>IF(AJ38&lt;8,0,+SMALL(($G38,$J38,$M38,$P38,$S38,$V38,$Y38,$AB38,$AE38,$AH38),3))</f>
        <v>0</v>
      </c>
      <c r="AN38" s="17">
        <f>IF(AJ38&lt;9,0,+SMALL(($G38,$J38,$M38,$P38,$S38,$V38,$Y38,$AB38,$AE38,$AH38),4))</f>
        <v>0</v>
      </c>
      <c r="AO38" s="17">
        <f>AI38-AK38-AL38-AM38-AN38</f>
        <v>158</v>
      </c>
      <c r="AP38" s="7">
        <f>RANK(AO38,$AO$6:$AO$85,0)</f>
        <v>33</v>
      </c>
    </row>
    <row r="39" spans="2:42" s="11" customFormat="1">
      <c r="B39" s="42" t="s">
        <v>143</v>
      </c>
      <c r="C39" s="33"/>
      <c r="D39" s="61" t="s">
        <v>81</v>
      </c>
      <c r="E39" s="105" t="str">
        <f>IF(VLOOKUP($B39,'DAMES BRUT'!$B$6:$E$85,4,FALSE)="","",(VLOOKUP($B39,'DAMES BRUT'!$B$6:$E$85,4,FALSE)))</f>
        <v/>
      </c>
      <c r="F39" s="105" t="str">
        <f>IF(VLOOKUP($B39,'DAMES NET'!$B$6:E$85,4,FALSE)="","",(VLOOKUP($B39,'DAMES NET'!$B$6:$E$85,4,FALSE)))</f>
        <v/>
      </c>
      <c r="G39" s="106" t="str">
        <f>IF(F39="","",SUM(E39:F39))</f>
        <v/>
      </c>
      <c r="H39" s="105">
        <f>IF(VLOOKUP($B39,'DAMES BRUT'!$B$6:$F$85,5,FALSE)="","",(VLOOKUP($B39,'DAMES BRUT'!$B$6:$F$85,5,FALSE)))</f>
        <v>3</v>
      </c>
      <c r="I39" s="105">
        <f>IF(VLOOKUP($B39,'DAMES NET'!$B$6:$F$85,5,FALSE)="","",(VLOOKUP($B39,'DAMES NET'!$B$6:$F$85,5,FALSE)))</f>
        <v>27</v>
      </c>
      <c r="J39" s="106">
        <f>IF(I39="","",SUM(H39:I39))</f>
        <v>30</v>
      </c>
      <c r="K39" s="105">
        <f>IF(VLOOKUP($B39,'DAMES BRUT'!$B$6:$G$85,6,FALSE)="","",(VLOOKUP($B39,'DAMES BRUT'!$B$6:$G$85,6,FALSE)))</f>
        <v>4</v>
      </c>
      <c r="L39" s="105">
        <f>IF(VLOOKUP($B39,'DAMES NET'!$B$6:$G$85,6,FALSE)="","",(VLOOKUP($B39,'DAMES NET'!$B$6:$G$85,6,FALSE)))</f>
        <v>28</v>
      </c>
      <c r="M39" s="106">
        <f>IF(L39="","",SUM(K39:L39))</f>
        <v>32</v>
      </c>
      <c r="N39" s="105">
        <f>IF(VLOOKUP($B39,'DAMES BRUT'!$B$6:$H$85,7,FALSE)="","",(VLOOKUP($B39,'DAMES BRUT'!$B$6:$H$85,7,FALSE)))</f>
        <v>2</v>
      </c>
      <c r="O39" s="105">
        <f>IF(VLOOKUP($B39,'DAMES NET'!$B$6:$H$85,7,FALSE)="","",(VLOOKUP($B39,'DAMES NET'!$B$6:$H$85,7,FALSE)))</f>
        <v>31</v>
      </c>
      <c r="P39" s="106">
        <f>IF(O39="","",SUM(N39:O39))</f>
        <v>33</v>
      </c>
      <c r="Q39" s="105">
        <f>IF(VLOOKUP($B39,'DAMES BRUT'!$B$6:$I$85,8,FALSE)="","",(VLOOKUP($B39,'DAMES BRUT'!$B$6:$I$85,8,FALSE)))</f>
        <v>4</v>
      </c>
      <c r="R39" s="105">
        <f>IF(VLOOKUP($B39,'DAMES NET'!$B$6:$I$85,8,FALSE)="","",(VLOOKUP($B39,'DAMES NET'!$B$6:$I$85,8,FALSE)))</f>
        <v>32</v>
      </c>
      <c r="S39" s="106">
        <f>IF(R39="","",SUM(Q39:R39))</f>
        <v>36</v>
      </c>
      <c r="T39" s="105">
        <f>IF(VLOOKUP($B39,'DAMES BRUT'!$B$6:$J$85,9,FALSE)="","",(VLOOKUP($B39,'DAMES BRUT'!$B$6:$J$85,9,FALSE)))</f>
        <v>3</v>
      </c>
      <c r="U39" s="105">
        <f>IF(VLOOKUP($B39,'DAMES NET'!$B$6:$J$85,9,FALSE)="","",(VLOOKUP($B39,'DAMES NET'!$B$6:$J$85,9,FALSE)))</f>
        <v>21</v>
      </c>
      <c r="V39" s="106">
        <f>IF(U39="","",SUM(T39:U39))</f>
        <v>24</v>
      </c>
      <c r="W39" s="105" t="str">
        <f>IF(VLOOKUP($B39,'DAMES BRUT'!$B$6:$K$85,10,FALSE)="","",(VLOOKUP($B39,'DAMES BRUT'!$B$6:$K$85,10,FALSE)))</f>
        <v/>
      </c>
      <c r="X39" s="105" t="str">
        <f>IF(VLOOKUP($B39,'DAMES NET'!$B$6:$K$85,10,FALSE)="","",(VLOOKUP($B39,'DAMES NET'!$B$6:$K$85,10,FALSE)))</f>
        <v/>
      </c>
      <c r="Y39" s="106" t="str">
        <f>IF(X39="","",SUM(W39:X39))</f>
        <v/>
      </c>
      <c r="Z39" s="105">
        <f>IF(VLOOKUP($B39,'DAMES BRUT'!$B$6:$L$85,11,FALSE)="","",(VLOOKUP($B39,'DAMES BRUT'!$B$6:$L$85,11,FALSE)))</f>
        <v>3</v>
      </c>
      <c r="AA39" s="105">
        <f>IF(VLOOKUP($B39,'DAMES NET'!$B$6:$L$85,11,FALSE)="","",(VLOOKUP($B39,'DAMES NET'!$B$6:$L$85,11,FALSE)))</f>
        <v>21</v>
      </c>
      <c r="AB39" s="106">
        <f>IF(AA39="","",SUM(Z39:AA39))</f>
        <v>24</v>
      </c>
      <c r="AC39" s="105" t="str">
        <f>IF(VLOOKUP($B39,'DAMES BRUT'!$B$6:$M$85,12,FALSE)="","",(VLOOKUP($B39,'DAMES BRUT'!$B$6:$M$85,12,FALSE)))</f>
        <v/>
      </c>
      <c r="AD39" s="105" t="str">
        <f>IF(VLOOKUP($B39,'DAMES NET'!$B$6:$M$85,12,FALSE)="","",(VLOOKUP($B39,'DAMES NET'!$B$6:$M$85,12,FALSE)))</f>
        <v/>
      </c>
      <c r="AE39" s="106" t="str">
        <f>IF(AD39="","",SUM(AC39:AD39))</f>
        <v/>
      </c>
      <c r="AF39" s="105" t="str">
        <f>IF(VLOOKUP($B39,'DAMES BRUT'!$B$6:$N$85,13,FALSE)="","",(VLOOKUP($B39,'DAMES BRUT'!$B$6:$N$72,13,FALSE)))</f>
        <v/>
      </c>
      <c r="AG39" s="105" t="str">
        <f>IF(VLOOKUP($B39,'DAMES NET'!$B$6:$N$85,13,FALSE)="","",(VLOOKUP($B39,'DAMES NET'!$B$6:$N$85,13,FALSE)))</f>
        <v/>
      </c>
      <c r="AH39" s="106" t="str">
        <f>IF(AG39="","",SUM(AF39:AG39))</f>
        <v/>
      </c>
      <c r="AI39" s="51">
        <f>SUM(G39,J39,M39,P39,S39,V39,Y39,AB39,AE39,AH39)</f>
        <v>179</v>
      </c>
      <c r="AJ39" s="17">
        <f>+COUNT(G39,J39,M39,P39,S39,V39,Y39,AB39,AE39,AH39)</f>
        <v>6</v>
      </c>
      <c r="AK39" s="17">
        <f>IF(AJ39&lt;6,0,+SMALL(($G39,$J39,$M39,$P39,$S39,$V39,$Y39,$AB39,$AE39,$AH39),1))</f>
        <v>24</v>
      </c>
      <c r="AL39" s="17">
        <f>IF(AJ39&lt;7,0,+SMALL(($G39,$J39,$M39,$P39,$S39,$V39,$Y39,$AB39,$AE39,$AH39),2))</f>
        <v>0</v>
      </c>
      <c r="AM39" s="17">
        <f>IF(AJ39&lt;8,0,+SMALL(($G39,$J39,$M39,$P39,$S39,$V39,$Y39,$AB39,$AE39,$AH39),3))</f>
        <v>0</v>
      </c>
      <c r="AN39" s="17">
        <f>IF(AJ39&lt;9,0,+SMALL(($G39,$J39,$M39,$P39,$S39,$V39,$Y39,$AB39,$AE39,$AH39),4))</f>
        <v>0</v>
      </c>
      <c r="AO39" s="17">
        <f>AI39-AK39-AL39-AM39-AN39</f>
        <v>155</v>
      </c>
      <c r="AP39" s="7">
        <f>RANK(AO39,$AO$6:$AO$85,0)</f>
        <v>34</v>
      </c>
    </row>
    <row r="40" spans="2:42" s="11" customFormat="1">
      <c r="B40" s="89" t="s">
        <v>280</v>
      </c>
      <c r="C40" s="33"/>
      <c r="D40" s="40" t="s">
        <v>18</v>
      </c>
      <c r="E40" s="105" t="str">
        <f>IF(VLOOKUP($B40,'DAMES BRUT'!$B$6:$E$85,4,FALSE)="","",(VLOOKUP($B40,'DAMES BRUT'!$B$6:$E$85,4,FALSE)))</f>
        <v/>
      </c>
      <c r="F40" s="105" t="str">
        <f>IF(VLOOKUP($B40,'DAMES NET'!$B$6:E$85,4,FALSE)="","",(VLOOKUP($B40,'DAMES NET'!$B$6:$E$85,4,FALSE)))</f>
        <v/>
      </c>
      <c r="G40" s="106" t="str">
        <f>IF(F40="","",SUM(E40:F40))</f>
        <v/>
      </c>
      <c r="H40" s="105">
        <f>IF(VLOOKUP($B40,'DAMES BRUT'!$B$6:$F$85,5,FALSE)="","",(VLOOKUP($B40,'DAMES BRUT'!$B$6:$F$85,5,FALSE)))</f>
        <v>5</v>
      </c>
      <c r="I40" s="105">
        <f>IF(VLOOKUP($B40,'DAMES NET'!$B$6:$F$85,5,FALSE)="","",(VLOOKUP($B40,'DAMES NET'!$B$6:$F$85,5,FALSE)))</f>
        <v>27</v>
      </c>
      <c r="J40" s="106">
        <f>IF(I40="","",SUM(H40:I40))</f>
        <v>32</v>
      </c>
      <c r="K40" s="105" t="str">
        <f>IF(VLOOKUP($B40,'DAMES BRUT'!$B$6:$G$85,6,FALSE)="","",(VLOOKUP($B40,'DAMES BRUT'!$B$6:$G$85,6,FALSE)))</f>
        <v/>
      </c>
      <c r="L40" s="105" t="str">
        <f>IF(VLOOKUP($B40,'DAMES NET'!$B$6:$G$85,6,FALSE)="","",(VLOOKUP($B40,'DAMES NET'!$B$6:$G$85,6,FALSE)))</f>
        <v/>
      </c>
      <c r="M40" s="106" t="str">
        <f>IF(L40="","",SUM(K40:L40))</f>
        <v/>
      </c>
      <c r="N40" s="105" t="str">
        <f>IF(VLOOKUP($B40,'DAMES BRUT'!$B$6:$H$85,7,FALSE)="","",(VLOOKUP($B40,'DAMES BRUT'!$B$6:$H$85,7,FALSE)))</f>
        <v/>
      </c>
      <c r="O40" s="105" t="str">
        <f>IF(VLOOKUP($B40,'DAMES NET'!$B$6:$H$85,7,FALSE)="","",(VLOOKUP($B40,'DAMES NET'!$B$6:$H$85,7,FALSE)))</f>
        <v/>
      </c>
      <c r="P40" s="106" t="str">
        <f>IF(O40="","",SUM(N40:O40))</f>
        <v/>
      </c>
      <c r="Q40" s="105">
        <f>IF(VLOOKUP($B40,'DAMES BRUT'!$B$6:$I$85,8,FALSE)="","",(VLOOKUP($B40,'DAMES BRUT'!$B$6:$I$85,8,FALSE)))</f>
        <v>13</v>
      </c>
      <c r="R40" s="105">
        <f>IF(VLOOKUP($B40,'DAMES NET'!$B$6:$I$85,8,FALSE)="","",(VLOOKUP($B40,'DAMES NET'!$B$6:$I$85,8,FALSE)))</f>
        <v>33</v>
      </c>
      <c r="S40" s="106">
        <f>IF(R40="","",SUM(Q40:R40))</f>
        <v>46</v>
      </c>
      <c r="T40" s="105">
        <f>IF(VLOOKUP($B40,'DAMES BRUT'!$B$6:$J$85,9,FALSE)="","",(VLOOKUP($B40,'DAMES BRUT'!$B$6:$J$85,9,FALSE)))</f>
        <v>2</v>
      </c>
      <c r="U40" s="105">
        <f>IF(VLOOKUP($B40,'DAMES NET'!$B$6:$J$85,9,FALSE)="","",(VLOOKUP($B40,'DAMES NET'!$B$6:$J$85,9,FALSE)))</f>
        <v>16</v>
      </c>
      <c r="V40" s="106">
        <f>IF(U40="","",SUM(T40:U40))</f>
        <v>18</v>
      </c>
      <c r="W40" s="105">
        <f>IF(VLOOKUP($B40,'DAMES BRUT'!$B$6:$K$85,10,FALSE)="","",(VLOOKUP($B40,'DAMES BRUT'!$B$6:$K$85,10,FALSE)))</f>
        <v>13</v>
      </c>
      <c r="X40" s="105">
        <f>IF(VLOOKUP($B40,'DAMES NET'!$B$6:$K$85,10,FALSE)="","",(VLOOKUP($B40,'DAMES NET'!$B$6:$K$85,10,FALSE)))</f>
        <v>39</v>
      </c>
      <c r="Y40" s="106">
        <f>IF(X40="","",SUM(W40:X40))</f>
        <v>52</v>
      </c>
      <c r="Z40" s="105" t="str">
        <f>IF(VLOOKUP($B40,'DAMES BRUT'!$B$6:$L$85,11,FALSE)="","",(VLOOKUP($B40,'DAMES BRUT'!$B$6:$L$85,11,FALSE)))</f>
        <v/>
      </c>
      <c r="AA40" s="105" t="str">
        <f>IF(VLOOKUP($B40,'DAMES NET'!$B$6:$L$85,11,FALSE)="","",(VLOOKUP($B40,'DAMES NET'!$B$6:$L$85,11,FALSE)))</f>
        <v/>
      </c>
      <c r="AB40" s="106" t="str">
        <f>IF(AA40="","",SUM(Z40:AA40))</f>
        <v/>
      </c>
      <c r="AC40" s="105" t="str">
        <f>IF(VLOOKUP($B40,'DAMES BRUT'!$B$6:$M$85,12,FALSE)="","",(VLOOKUP($B40,'DAMES BRUT'!$B$6:$M$85,12,FALSE)))</f>
        <v/>
      </c>
      <c r="AD40" s="105" t="str">
        <f>IF(VLOOKUP($B40,'DAMES NET'!$B$6:$M$85,12,FALSE)="","",(VLOOKUP($B40,'DAMES NET'!$B$6:$M$85,12,FALSE)))</f>
        <v/>
      </c>
      <c r="AE40" s="106" t="str">
        <f>IF(AD40="","",SUM(AC40:AD40))</f>
        <v/>
      </c>
      <c r="AF40" s="105" t="str">
        <f>IF(VLOOKUP($B40,'DAMES BRUT'!$B$6:$N$85,13,FALSE)="","",(VLOOKUP($B40,'DAMES BRUT'!$B$6:$N$72,13,FALSE)))</f>
        <v/>
      </c>
      <c r="AG40" s="105" t="str">
        <f>IF(VLOOKUP($B40,'DAMES NET'!$B$6:$N$85,13,FALSE)="","",(VLOOKUP($B40,'DAMES NET'!$B$6:$N$85,13,FALSE)))</f>
        <v/>
      </c>
      <c r="AH40" s="106" t="str">
        <f>IF(AG40="","",SUM(AF40:AG40))</f>
        <v/>
      </c>
      <c r="AI40" s="51">
        <f>SUM(G40,J40,M40,P40,S40,V40,Y40,AB40,AE40,AH40)</f>
        <v>148</v>
      </c>
      <c r="AJ40" s="17">
        <f>+COUNT(G40,J40,M40,P40,S40,V40,Y40,AB40,AE40,AH40)</f>
        <v>4</v>
      </c>
      <c r="AK40" s="17">
        <f>IF(AJ40&lt;6,0,+SMALL(($G40,$J40,$M40,$P40,$S40,$V40,$Y40,$AB40,$AE40,$AH40),1))</f>
        <v>0</v>
      </c>
      <c r="AL40" s="17">
        <f>IF(AJ40&lt;7,0,+SMALL(($G40,$J40,$M40,$P40,$S40,$V40,$Y40,$AB40,$AE40,$AH40),2))</f>
        <v>0</v>
      </c>
      <c r="AM40" s="17">
        <f>IF(AJ40&lt;8,0,+SMALL(($G40,$J40,$M40,$P40,$S40,$V40,$Y40,$AB40,$AE40,$AH40),3))</f>
        <v>0</v>
      </c>
      <c r="AN40" s="17">
        <f>IF(AJ40&lt;9,0,+SMALL(($G40,$J40,$M40,$P40,$S40,$V40,$Y40,$AB40,$AE40,$AH40),4))</f>
        <v>0</v>
      </c>
      <c r="AO40" s="17">
        <f>AI40-AK40-AL40-AM40-AN40</f>
        <v>148</v>
      </c>
      <c r="AP40" s="7">
        <f>RANK(AO40,$AO$6:$AO$85,0)</f>
        <v>35</v>
      </c>
    </row>
    <row r="41" spans="2:42" s="11" customFormat="1">
      <c r="B41" s="89" t="s">
        <v>180</v>
      </c>
      <c r="C41" s="33"/>
      <c r="D41" s="38" t="s">
        <v>5</v>
      </c>
      <c r="E41" s="105" t="str">
        <f>IF(VLOOKUP($B41,'DAMES BRUT'!$B$6:$E$85,4,FALSE)="","",(VLOOKUP($B41,'DAMES BRUT'!$B$6:$E$85,4,FALSE)))</f>
        <v/>
      </c>
      <c r="F41" s="105" t="str">
        <f>IF(VLOOKUP($B41,'DAMES NET'!$B$6:E$85,4,FALSE)="","",(VLOOKUP($B41,'DAMES NET'!$B$6:$E$85,4,FALSE)))</f>
        <v/>
      </c>
      <c r="G41" s="106" t="str">
        <f>IF(F41="","",SUM(E41:F41))</f>
        <v/>
      </c>
      <c r="H41" s="105">
        <f>IF(VLOOKUP($B41,'DAMES BRUT'!$B$6:$F$85,5,FALSE)="","",(VLOOKUP($B41,'DAMES BRUT'!$B$6:$F$85,5,FALSE)))</f>
        <v>8</v>
      </c>
      <c r="I41" s="105">
        <f>IF(VLOOKUP($B41,'DAMES NET'!$B$6:$F$85,5,FALSE)="","",(VLOOKUP($B41,'DAMES NET'!$B$6:$F$85,5,FALSE)))</f>
        <v>30</v>
      </c>
      <c r="J41" s="106">
        <f>IF(I41="","",SUM(H41:I41))</f>
        <v>38</v>
      </c>
      <c r="K41" s="105">
        <f>IF(VLOOKUP($B41,'DAMES BRUT'!$B$6:$G$85,6,FALSE)="","",(VLOOKUP($B41,'DAMES BRUT'!$B$6:$G$85,6,FALSE)))</f>
        <v>16</v>
      </c>
      <c r="L41" s="105">
        <f>IF(VLOOKUP($B41,'DAMES NET'!$B$6:$G$85,6,FALSE)="","",(VLOOKUP($B41,'DAMES NET'!$B$6:$G$85,6,FALSE)))</f>
        <v>37</v>
      </c>
      <c r="M41" s="106">
        <f>IF(L41="","",SUM(K41:L41))</f>
        <v>53</v>
      </c>
      <c r="N41" s="105" t="str">
        <f>IF(VLOOKUP($B41,'DAMES BRUT'!$B$6:$H$85,7,FALSE)="","",(VLOOKUP($B41,'DAMES BRUT'!$B$6:$H$85,7,FALSE)))</f>
        <v/>
      </c>
      <c r="O41" s="105" t="str">
        <f>IF(VLOOKUP($B41,'DAMES NET'!$B$6:$H$85,7,FALSE)="","",(VLOOKUP($B41,'DAMES NET'!$B$6:$H$85,7,FALSE)))</f>
        <v/>
      </c>
      <c r="P41" s="106" t="str">
        <f>IF(O41="","",SUM(N41:O41))</f>
        <v/>
      </c>
      <c r="Q41" s="105" t="str">
        <f>IF(VLOOKUP($B41,'DAMES BRUT'!$B$6:$I$85,8,FALSE)="","",(VLOOKUP($B41,'DAMES BRUT'!$B$6:$I$85,8,FALSE)))</f>
        <v/>
      </c>
      <c r="R41" s="105" t="str">
        <f>IF(VLOOKUP($B41,'DAMES NET'!$B$6:$I$85,8,FALSE)="","",(VLOOKUP($B41,'DAMES NET'!$B$6:$I$85,8,FALSE)))</f>
        <v/>
      </c>
      <c r="S41" s="106" t="str">
        <f>IF(R41="","",SUM(Q41:R41))</f>
        <v/>
      </c>
      <c r="T41" s="105" t="str">
        <f>IF(VLOOKUP($B41,'DAMES BRUT'!$B$6:$J$85,9,FALSE)="","",(VLOOKUP($B41,'DAMES BRUT'!$B$6:$J$85,9,FALSE)))</f>
        <v/>
      </c>
      <c r="U41" s="105" t="str">
        <f>IF(VLOOKUP($B41,'DAMES NET'!$B$6:$J$85,9,FALSE)="","",(VLOOKUP($B41,'DAMES NET'!$B$6:$J$85,9,FALSE)))</f>
        <v/>
      </c>
      <c r="V41" s="106" t="str">
        <f>IF(U41="","",SUM(T41:U41))</f>
        <v/>
      </c>
      <c r="W41" s="105" t="str">
        <f>IF(VLOOKUP($B41,'DAMES BRUT'!$B$6:$K$85,10,FALSE)="","",(VLOOKUP($B41,'DAMES BRUT'!$B$6:$K$85,10,FALSE)))</f>
        <v/>
      </c>
      <c r="X41" s="105" t="str">
        <f>IF(VLOOKUP($B41,'DAMES NET'!$B$6:$K$85,10,FALSE)="","",(VLOOKUP($B41,'DAMES NET'!$B$6:$K$85,10,FALSE)))</f>
        <v/>
      </c>
      <c r="Y41" s="106" t="str">
        <f>IF(X41="","",SUM(W41:X41))</f>
        <v/>
      </c>
      <c r="Z41" s="105">
        <f>IF(VLOOKUP($B41,'DAMES BRUT'!$B$6:$L$85,11,FALSE)="","",(VLOOKUP($B41,'DAMES BRUT'!$B$6:$L$85,11,FALSE)))</f>
        <v>10</v>
      </c>
      <c r="AA41" s="105">
        <f>IF(VLOOKUP($B41,'DAMES NET'!$B$6:$L$85,11,FALSE)="","",(VLOOKUP($B41,'DAMES NET'!$B$6:$L$85,11,FALSE)))</f>
        <v>33</v>
      </c>
      <c r="AB41" s="106">
        <f>IF(AA41="","",SUM(Z41:AA41))</f>
        <v>43</v>
      </c>
      <c r="AC41" s="105" t="str">
        <f>IF(VLOOKUP($B41,'DAMES BRUT'!$B$6:$M$85,12,FALSE)="","",(VLOOKUP($B41,'DAMES BRUT'!$B$6:$M$85,12,FALSE)))</f>
        <v/>
      </c>
      <c r="AD41" s="105" t="str">
        <f>IF(VLOOKUP($B41,'DAMES NET'!$B$6:$M$85,12,FALSE)="","",(VLOOKUP($B41,'DAMES NET'!$B$6:$M$85,12,FALSE)))</f>
        <v/>
      </c>
      <c r="AE41" s="106" t="str">
        <f>IF(AD41="","",SUM(AC41:AD41))</f>
        <v/>
      </c>
      <c r="AF41" s="105" t="str">
        <f>IF(VLOOKUP($B41,'DAMES BRUT'!$B$6:$N$85,13,FALSE)="","",(VLOOKUP($B41,'DAMES BRUT'!$B$6:$N$72,13,FALSE)))</f>
        <v/>
      </c>
      <c r="AG41" s="105" t="str">
        <f>IF(VLOOKUP($B41,'DAMES NET'!$B$6:$N$85,13,FALSE)="","",(VLOOKUP($B41,'DAMES NET'!$B$6:$N$85,13,FALSE)))</f>
        <v/>
      </c>
      <c r="AH41" s="106" t="str">
        <f>IF(AG41="","",SUM(AF41:AG41))</f>
        <v/>
      </c>
      <c r="AI41" s="51">
        <f>SUM(G41,J41,M41,P41,S41,V41,Y41,AB41,AE41,AH41)</f>
        <v>134</v>
      </c>
      <c r="AJ41" s="17">
        <f>+COUNT(G41,J41,M41,P41,S41,V41,Y41,AB41,AE41,AH41)</f>
        <v>3</v>
      </c>
      <c r="AK41" s="17">
        <f>IF(AJ41&lt;6,0,+SMALL(($G41,$J41,$M41,$P41,$S41,$V41,$Y41,$AB41,$AE41,$AH41),1))</f>
        <v>0</v>
      </c>
      <c r="AL41" s="17">
        <f>IF(AJ41&lt;7,0,+SMALL(($G41,$J41,$M41,$P41,$S41,$V41,$Y41,$AB41,$AE41,$AH41),2))</f>
        <v>0</v>
      </c>
      <c r="AM41" s="17">
        <f>IF(AJ41&lt;8,0,+SMALL(($G41,$J41,$M41,$P41,$S41,$V41,$Y41,$AB41,$AE41,$AH41),3))</f>
        <v>0</v>
      </c>
      <c r="AN41" s="17">
        <f>IF(AJ41&lt;9,0,+SMALL(($G41,$J41,$M41,$P41,$S41,$V41,$Y41,$AB41,$AE41,$AH41),4))</f>
        <v>0</v>
      </c>
      <c r="AO41" s="17">
        <f>AI41-AK41-AL41-AM41-AN41</f>
        <v>134</v>
      </c>
      <c r="AP41" s="7">
        <f>RANK(AO41,$AO$6:$AO$85,0)</f>
        <v>36</v>
      </c>
    </row>
    <row r="42" spans="2:42" s="11" customFormat="1">
      <c r="B42" s="89" t="s">
        <v>253</v>
      </c>
      <c r="C42" s="33"/>
      <c r="D42" s="82" t="s">
        <v>145</v>
      </c>
      <c r="E42" s="105" t="str">
        <f>IF(VLOOKUP($B42,'DAMES BRUT'!$B$6:$E$85,4,FALSE)="","",(VLOOKUP($B42,'DAMES BRUT'!$B$6:$E$85,4,FALSE)))</f>
        <v/>
      </c>
      <c r="F42" s="105" t="str">
        <f>IF(VLOOKUP($B42,'DAMES NET'!$B$6:E$85,4,FALSE)="","",(VLOOKUP($B42,'DAMES NET'!$B$6:$E$85,4,FALSE)))</f>
        <v/>
      </c>
      <c r="G42" s="106" t="str">
        <f>IF(F42="","",SUM(E42:F42))</f>
        <v/>
      </c>
      <c r="H42" s="105">
        <f>IF(VLOOKUP($B42,'DAMES BRUT'!$B$6:$F$85,5,FALSE)="","",(VLOOKUP($B42,'DAMES BRUT'!$B$6:$F$85,5,FALSE)))</f>
        <v>2</v>
      </c>
      <c r="I42" s="105">
        <f>IF(VLOOKUP($B42,'DAMES NET'!$B$6:$F$85,5,FALSE)="","",(VLOOKUP($B42,'DAMES NET'!$B$6:$F$85,5,FALSE)))</f>
        <v>22</v>
      </c>
      <c r="J42" s="106">
        <f>IF(I42="","",SUM(H42:I42))</f>
        <v>24</v>
      </c>
      <c r="K42" s="105" t="str">
        <f>IF(VLOOKUP($B42,'DAMES BRUT'!$B$6:$G$85,6,FALSE)="","",(VLOOKUP($B42,'DAMES BRUT'!$B$6:$G$85,6,FALSE)))</f>
        <v/>
      </c>
      <c r="L42" s="105" t="str">
        <f>IF(VLOOKUP($B42,'DAMES NET'!$B$6:$G$85,6,FALSE)="","",(VLOOKUP($B42,'DAMES NET'!$B$6:$G$85,6,FALSE)))</f>
        <v/>
      </c>
      <c r="M42" s="106" t="str">
        <f>IF(L42="","",SUM(K42:L42))</f>
        <v/>
      </c>
      <c r="N42" s="105">
        <f>IF(VLOOKUP($B42,'DAMES BRUT'!$B$6:$H$85,7,FALSE)="","",(VLOOKUP($B42,'DAMES BRUT'!$B$6:$H$85,7,FALSE)))</f>
        <v>5</v>
      </c>
      <c r="O42" s="105">
        <f>IF(VLOOKUP($B42,'DAMES NET'!$B$6:$H$85,7,FALSE)="","",(VLOOKUP($B42,'DAMES NET'!$B$6:$H$85,7,FALSE)))</f>
        <v>30</v>
      </c>
      <c r="P42" s="106">
        <f>IF(O42="","",SUM(N42:O42))</f>
        <v>35</v>
      </c>
      <c r="Q42" s="105" t="str">
        <f>IF(VLOOKUP($B42,'DAMES BRUT'!$B$6:$I$85,8,FALSE)="","",(VLOOKUP($B42,'DAMES BRUT'!$B$6:$I$85,8,FALSE)))</f>
        <v/>
      </c>
      <c r="R42" s="105" t="str">
        <f>IF(VLOOKUP($B42,'DAMES NET'!$B$6:$I$85,8,FALSE)="","",(VLOOKUP($B42,'DAMES NET'!$B$6:$I$85,8,FALSE)))</f>
        <v/>
      </c>
      <c r="S42" s="106" t="str">
        <f>IF(R42="","",SUM(Q42:R42))</f>
        <v/>
      </c>
      <c r="T42" s="105" t="str">
        <f>IF(VLOOKUP($B42,'DAMES BRUT'!$B$6:$J$85,9,FALSE)="","",(VLOOKUP($B42,'DAMES BRUT'!$B$6:$J$85,9,FALSE)))</f>
        <v/>
      </c>
      <c r="U42" s="105" t="str">
        <f>IF(VLOOKUP($B42,'DAMES NET'!$B$6:$J$85,9,FALSE)="","",(VLOOKUP($B42,'DAMES NET'!$B$6:$J$85,9,FALSE)))</f>
        <v/>
      </c>
      <c r="V42" s="106" t="str">
        <f>IF(U42="","",SUM(T42:U42))</f>
        <v/>
      </c>
      <c r="W42" s="105">
        <f>IF(VLOOKUP($B42,'DAMES BRUT'!$B$6:$K$85,10,FALSE)="","",(VLOOKUP($B42,'DAMES BRUT'!$B$6:$K$85,10,FALSE)))</f>
        <v>5</v>
      </c>
      <c r="X42" s="105">
        <f>IF(VLOOKUP($B42,'DAMES NET'!$B$6:$K$85,10,FALSE)="","",(VLOOKUP($B42,'DAMES NET'!$B$6:$K$85,10,FALSE)))</f>
        <v>26</v>
      </c>
      <c r="Y42" s="106">
        <f>IF(X42="","",SUM(W42:X42))</f>
        <v>31</v>
      </c>
      <c r="Z42" s="105">
        <f>IF(VLOOKUP($B42,'DAMES BRUT'!$B$6:$L$85,11,FALSE)="","",(VLOOKUP($B42,'DAMES BRUT'!$B$6:$L$85,11,FALSE)))</f>
        <v>6</v>
      </c>
      <c r="AA42" s="105">
        <f>IF(VLOOKUP($B42,'DAMES NET'!$B$6:$L$85,11,FALSE)="","",(VLOOKUP($B42,'DAMES NET'!$B$6:$L$85,11,FALSE)))</f>
        <v>33</v>
      </c>
      <c r="AB42" s="106">
        <f>IF(AA42="","",SUM(Z42:AA42))</f>
        <v>39</v>
      </c>
      <c r="AC42" s="105" t="str">
        <f>IF(VLOOKUP($B42,'DAMES BRUT'!$B$6:$M$85,12,FALSE)="","",(VLOOKUP($B42,'DAMES BRUT'!$B$6:$M$85,12,FALSE)))</f>
        <v/>
      </c>
      <c r="AD42" s="105" t="str">
        <f>IF(VLOOKUP($B42,'DAMES NET'!$B$6:$M$85,12,FALSE)="","",(VLOOKUP($B42,'DAMES NET'!$B$6:$M$85,12,FALSE)))</f>
        <v/>
      </c>
      <c r="AE42" s="106" t="str">
        <f>IF(AD42="","",SUM(AC42:AD42))</f>
        <v/>
      </c>
      <c r="AF42" s="105" t="str">
        <f>IF(VLOOKUP($B42,'DAMES BRUT'!$B$6:$N$85,13,FALSE)="","",(VLOOKUP($B42,'DAMES BRUT'!$B$6:$N$72,13,FALSE)))</f>
        <v/>
      </c>
      <c r="AG42" s="105" t="str">
        <f>IF(VLOOKUP($B42,'DAMES NET'!$B$6:$N$85,13,FALSE)="","",(VLOOKUP($B42,'DAMES NET'!$B$6:$N$85,13,FALSE)))</f>
        <v/>
      </c>
      <c r="AH42" s="106" t="str">
        <f>IF(AG42="","",SUM(AF42:AG42))</f>
        <v/>
      </c>
      <c r="AI42" s="51">
        <f>SUM(G42,J42,M42,P42,S42,V42,Y42,AB42,AE42,AH42)</f>
        <v>129</v>
      </c>
      <c r="AJ42" s="17">
        <f>+COUNT(G42,J42,M42,P42,S42,V42,Y42,AB42,AE42,AH42)</f>
        <v>4</v>
      </c>
      <c r="AK42" s="17">
        <f>IF(AJ42&lt;6,0,+SMALL(($G42,$J42,$M42,$P42,$S42,$V42,$Y42,$AB42,$AE42,$AH42),1))</f>
        <v>0</v>
      </c>
      <c r="AL42" s="17">
        <f>IF(AJ42&lt;7,0,+SMALL(($G42,$J42,$M42,$P42,$S42,$V42,$Y42,$AB42,$AE42,$AH42),2))</f>
        <v>0</v>
      </c>
      <c r="AM42" s="17">
        <f>IF(AJ42&lt;8,0,+SMALL(($G42,$J42,$M42,$P42,$S42,$V42,$Y42,$AB42,$AE42,$AH42),3))</f>
        <v>0</v>
      </c>
      <c r="AN42" s="17">
        <f>IF(AJ42&lt;9,0,+SMALL(($G42,$J42,$M42,$P42,$S42,$V42,$Y42,$AB42,$AE42,$AH42),4))</f>
        <v>0</v>
      </c>
      <c r="AO42" s="17">
        <f>AI42-AK42-AL42-AM42-AN42</f>
        <v>129</v>
      </c>
      <c r="AP42" s="7">
        <f>RANK(AO42,$AO$6:$AO$85,0)</f>
        <v>37</v>
      </c>
    </row>
    <row r="43" spans="2:42" s="11" customFormat="1">
      <c r="B43" s="89" t="s">
        <v>392</v>
      </c>
      <c r="C43" s="33"/>
      <c r="D43" s="158" t="s">
        <v>327</v>
      </c>
      <c r="E43" s="105" t="str">
        <f>IF(VLOOKUP($B43,'DAMES BRUT'!$B$6:$E$85,4,FALSE)="","",(VLOOKUP($B43,'DAMES BRUT'!$B$6:$E$85,4,FALSE)))</f>
        <v/>
      </c>
      <c r="F43" s="105" t="str">
        <f>IF(VLOOKUP($B43,'DAMES NET'!$B$6:E$85,4,FALSE)="","",(VLOOKUP($B43,'DAMES NET'!$B$6:$E$85,4,FALSE)))</f>
        <v/>
      </c>
      <c r="G43" s="106" t="str">
        <f>IF(F43="","",SUM(E43:F43))</f>
        <v/>
      </c>
      <c r="H43" s="105" t="str">
        <f>IF(VLOOKUP($B43,'DAMES BRUT'!$B$6:$F$85,5,FALSE)="","",(VLOOKUP($B43,'DAMES BRUT'!$B$6:$F$85,5,FALSE)))</f>
        <v/>
      </c>
      <c r="I43" s="105" t="str">
        <f>IF(VLOOKUP($B43,'DAMES NET'!$B$6:$F$85,5,FALSE)="","",(VLOOKUP($B43,'DAMES NET'!$B$6:$F$85,5,FALSE)))</f>
        <v/>
      </c>
      <c r="J43" s="106" t="str">
        <f>IF(I43="","",SUM(H43:I43))</f>
        <v/>
      </c>
      <c r="K43" s="105" t="str">
        <f>IF(VLOOKUP($B43,'DAMES BRUT'!$B$6:$G$85,6,FALSE)="","",(VLOOKUP($B43,'DAMES BRUT'!$B$6:$G$85,6,FALSE)))</f>
        <v/>
      </c>
      <c r="L43" s="105" t="str">
        <f>IF(VLOOKUP($B43,'DAMES NET'!$B$6:$G$85,6,FALSE)="","",(VLOOKUP($B43,'DAMES NET'!$B$6:$G$85,6,FALSE)))</f>
        <v/>
      </c>
      <c r="M43" s="106" t="str">
        <f>IF(L43="","",SUM(K43:L43))</f>
        <v/>
      </c>
      <c r="N43" s="105">
        <f>IF(VLOOKUP($B43,'DAMES BRUT'!$B$6:$H$85,7,FALSE)="","",(VLOOKUP($B43,'DAMES BRUT'!$B$6:$H$85,7,FALSE)))</f>
        <v>5</v>
      </c>
      <c r="O43" s="105">
        <f>IF(VLOOKUP($B43,'DAMES NET'!$B$6:$H$85,7,FALSE)="","",(VLOOKUP($B43,'DAMES NET'!$B$6:$H$85,7,FALSE)))</f>
        <v>30</v>
      </c>
      <c r="P43" s="106">
        <f>IF(O43="","",SUM(N43:O43))</f>
        <v>35</v>
      </c>
      <c r="Q43" s="105">
        <f>IF(VLOOKUP($B43,'DAMES BRUT'!$B$6:$I$85,8,FALSE)="","",(VLOOKUP($B43,'DAMES BRUT'!$B$6:$I$85,8,FALSE)))</f>
        <v>6</v>
      </c>
      <c r="R43" s="105">
        <f>IF(VLOOKUP($B43,'DAMES NET'!$B$6:$I$85,8,FALSE)="","",(VLOOKUP($B43,'DAMES NET'!$B$6:$I$85,8,FALSE)))</f>
        <v>32</v>
      </c>
      <c r="S43" s="106">
        <f>IF(R43="","",SUM(Q43:R43))</f>
        <v>38</v>
      </c>
      <c r="T43" s="105" t="str">
        <f>IF(VLOOKUP($B43,'DAMES BRUT'!$B$6:$J$85,9,FALSE)="","",(VLOOKUP($B43,'DAMES BRUT'!$B$6:$J$85,9,FALSE)))</f>
        <v/>
      </c>
      <c r="U43" s="105" t="str">
        <f>IF(VLOOKUP($B43,'DAMES NET'!$B$6:$J$85,9,FALSE)="","",(VLOOKUP($B43,'DAMES NET'!$B$6:$J$85,9,FALSE)))</f>
        <v/>
      </c>
      <c r="V43" s="106" t="str">
        <f>IF(U43="","",SUM(T43:U43))</f>
        <v/>
      </c>
      <c r="W43" s="105">
        <f>IF(VLOOKUP($B43,'DAMES BRUT'!$B$6:$K$85,10,FALSE)="","",(VLOOKUP($B43,'DAMES BRUT'!$B$6:$K$85,10,FALSE)))</f>
        <v>0</v>
      </c>
      <c r="X43" s="105">
        <f>IF(VLOOKUP($B43,'DAMES NET'!$B$6:$K$85,10,FALSE)="","",(VLOOKUP($B43,'DAMES NET'!$B$6:$K$85,10,FALSE)))</f>
        <v>23</v>
      </c>
      <c r="Y43" s="106">
        <f>IF(X43="","",SUM(W43:X43))</f>
        <v>23</v>
      </c>
      <c r="Z43" s="105">
        <f>IF(VLOOKUP($B43,'DAMES BRUT'!$B$6:$L$85,11,FALSE)="","",(VLOOKUP($B43,'DAMES BRUT'!$B$6:$L$85,11,FALSE)))</f>
        <v>4</v>
      </c>
      <c r="AA43" s="105">
        <f>IF(VLOOKUP($B43,'DAMES NET'!$B$6:$L$85,11,FALSE)="","",(VLOOKUP($B43,'DAMES NET'!$B$6:$L$85,11,FALSE)))</f>
        <v>29</v>
      </c>
      <c r="AB43" s="106">
        <f>IF(AA43="","",SUM(Z43:AA43))</f>
        <v>33</v>
      </c>
      <c r="AC43" s="105" t="str">
        <f>IF(VLOOKUP($B43,'DAMES BRUT'!$B$6:$M$85,12,FALSE)="","",(VLOOKUP($B43,'DAMES BRUT'!$B$6:$M$85,12,FALSE)))</f>
        <v/>
      </c>
      <c r="AD43" s="105" t="str">
        <f>IF(VLOOKUP($B43,'DAMES NET'!$B$6:$M$85,12,FALSE)="","",(VLOOKUP($B43,'DAMES NET'!$B$6:$M$85,12,FALSE)))</f>
        <v/>
      </c>
      <c r="AE43" s="106" t="str">
        <f>IF(AD43="","",SUM(AC43:AD43))</f>
        <v/>
      </c>
      <c r="AF43" s="105" t="str">
        <f>IF(VLOOKUP($B43,'DAMES BRUT'!$B$6:$N$85,13,FALSE)="","",(VLOOKUP($B43,'DAMES BRUT'!$B$6:$N$72,13,FALSE)))</f>
        <v/>
      </c>
      <c r="AG43" s="105" t="str">
        <f>IF(VLOOKUP($B43,'DAMES NET'!$B$6:$N$85,13,FALSE)="","",(VLOOKUP($B43,'DAMES NET'!$B$6:$N$85,13,FALSE)))</f>
        <v/>
      </c>
      <c r="AH43" s="106" t="str">
        <f>IF(AG43="","",SUM(AF43:AG43))</f>
        <v/>
      </c>
      <c r="AI43" s="51">
        <f>SUM(G43,J43,M43,P43,S43,V43,Y43,AB43,AE43,AH43)</f>
        <v>129</v>
      </c>
      <c r="AJ43" s="17">
        <f>+COUNT(G43,J43,M43,P43,S43,V43,Y43,AB43,AE43,AH43)</f>
        <v>4</v>
      </c>
      <c r="AK43" s="17">
        <f>IF(AJ43&lt;6,0,+SMALL(($G43,$J43,$M43,$P43,$S43,$V43,$Y43,$AB43,$AE43,$AH43),1))</f>
        <v>0</v>
      </c>
      <c r="AL43" s="17">
        <f>IF(AJ43&lt;7,0,+SMALL(($G43,$J43,$M43,$P43,$S43,$V43,$Y43,$AB43,$AE43,$AH43),2))</f>
        <v>0</v>
      </c>
      <c r="AM43" s="17">
        <f>IF(AJ43&lt;8,0,+SMALL(($G43,$J43,$M43,$P43,$S43,$V43,$Y43,$AB43,$AE43,$AH43),3))</f>
        <v>0</v>
      </c>
      <c r="AN43" s="17">
        <f>IF(AJ43&lt;9,0,+SMALL(($G43,$J43,$M43,$P43,$S43,$V43,$Y43,$AB43,$AE43,$AH43),4))</f>
        <v>0</v>
      </c>
      <c r="AO43" s="17">
        <f>AI43-AK43-AL43-AM43-AN43</f>
        <v>129</v>
      </c>
      <c r="AP43" s="7">
        <f>RANK(AO43,$AO$6:$AO$85,0)</f>
        <v>37</v>
      </c>
    </row>
    <row r="44" spans="2:42" s="11" customFormat="1">
      <c r="B44" s="42" t="s">
        <v>362</v>
      </c>
      <c r="C44" s="33"/>
      <c r="D44" s="39" t="s">
        <v>7</v>
      </c>
      <c r="E44" s="105">
        <f>IF(VLOOKUP($B44,'DAMES BRUT'!$B$6:$E$85,4,FALSE)="","",(VLOOKUP($B44,'DAMES BRUT'!$B$6:$E$85,4,FALSE)))</f>
        <v>0</v>
      </c>
      <c r="F44" s="105">
        <f>IF(VLOOKUP($B44,'DAMES NET'!$B$6:E$85,4,FALSE)="","",(VLOOKUP($B44,'DAMES NET'!$B$6:$E$85,4,FALSE)))</f>
        <v>13</v>
      </c>
      <c r="G44" s="106">
        <f>IF(F44="","",SUM(E44:F44))</f>
        <v>13</v>
      </c>
      <c r="H44" s="105">
        <f>IF(VLOOKUP($B44,'DAMES BRUT'!$B$6:$F$85,5,FALSE)="","",(VLOOKUP($B44,'DAMES BRUT'!$B$6:$F$85,5,FALSE)))</f>
        <v>0</v>
      </c>
      <c r="I44" s="105">
        <f>IF(VLOOKUP($B44,'DAMES NET'!$B$6:$F$85,5,FALSE)="","",(VLOOKUP($B44,'DAMES NET'!$B$6:$F$85,5,FALSE)))</f>
        <v>21</v>
      </c>
      <c r="J44" s="106">
        <f>IF(I44="","",SUM(H44:I44))</f>
        <v>21</v>
      </c>
      <c r="K44" s="105">
        <f>IF(VLOOKUP($B44,'DAMES BRUT'!$B$6:$G$85,6,FALSE)="","",(VLOOKUP($B44,'DAMES BRUT'!$B$6:$G$85,6,FALSE)))</f>
        <v>1</v>
      </c>
      <c r="L44" s="105">
        <f>IF(VLOOKUP($B44,'DAMES NET'!$B$6:$G$85,6,FALSE)="","",(VLOOKUP($B44,'DAMES NET'!$B$6:$G$85,6,FALSE)))</f>
        <v>21</v>
      </c>
      <c r="M44" s="106">
        <f>IF(L44="","",SUM(K44:L44))</f>
        <v>22</v>
      </c>
      <c r="N44" s="105">
        <f>IF(VLOOKUP($B44,'DAMES BRUT'!$B$6:$H$85,7,FALSE)="","",(VLOOKUP($B44,'DAMES BRUT'!$B$6:$H$85,7,FALSE)))</f>
        <v>4</v>
      </c>
      <c r="O44" s="105">
        <f>IF(VLOOKUP($B44,'DAMES NET'!$B$6:$H$85,7,FALSE)="","",(VLOOKUP($B44,'DAMES NET'!$B$6:$H$85,7,FALSE)))</f>
        <v>36</v>
      </c>
      <c r="P44" s="106">
        <f>IF(O44="","",SUM(N44:O44))</f>
        <v>40</v>
      </c>
      <c r="Q44" s="105" t="str">
        <f>IF(VLOOKUP($B44,'DAMES BRUT'!$B$6:$I$85,8,FALSE)="","",(VLOOKUP($B44,'DAMES BRUT'!$B$6:$I$85,8,FALSE)))</f>
        <v/>
      </c>
      <c r="R44" s="105">
        <f>IF(VLOOKUP($B44,'DAMES NET'!$B$6:$I$85,8,FALSE)="","",(VLOOKUP($B44,'DAMES NET'!$B$6:$I$85,8,FALSE)))</f>
        <v>28</v>
      </c>
      <c r="S44" s="106">
        <f>IF(R44="","",SUM(Q44:R44))</f>
        <v>28</v>
      </c>
      <c r="T44" s="105">
        <f>IF(VLOOKUP($B44,'DAMES BRUT'!$B$6:$J$85,9,FALSE)="","",(VLOOKUP($B44,'DAMES BRUT'!$B$6:$J$85,9,FALSE)))</f>
        <v>1</v>
      </c>
      <c r="U44" s="105">
        <f>IF(VLOOKUP($B44,'DAMES NET'!$B$6:$J$85,9,FALSE)="","",(VLOOKUP($B44,'DAMES NET'!$B$6:$J$85,9,FALSE)))</f>
        <v>7</v>
      </c>
      <c r="V44" s="106">
        <f>IF(U44="","",SUM(T44:U44))</f>
        <v>8</v>
      </c>
      <c r="W44" s="105" t="str">
        <f>IF(VLOOKUP($B44,'DAMES BRUT'!$B$6:$K$85,10,FALSE)="","",(VLOOKUP($B44,'DAMES BRUT'!$B$6:$K$85,10,FALSE)))</f>
        <v/>
      </c>
      <c r="X44" s="105" t="str">
        <f>IF(VLOOKUP($B44,'DAMES NET'!$B$6:$K$85,10,FALSE)="","",(VLOOKUP($B44,'DAMES NET'!$B$6:$K$85,10,FALSE)))</f>
        <v/>
      </c>
      <c r="Y44" s="106" t="str">
        <f>IF(X44="","",SUM(W44:X44))</f>
        <v/>
      </c>
      <c r="Z44" s="105" t="str">
        <f>IF(VLOOKUP($B44,'DAMES BRUT'!$B$6:$L$85,11,FALSE)="","",(VLOOKUP($B44,'DAMES BRUT'!$B$6:$L$85,11,FALSE)))</f>
        <v/>
      </c>
      <c r="AA44" s="105" t="str">
        <f>IF(VLOOKUP($B44,'DAMES NET'!$B$6:$L$85,11,FALSE)="","",(VLOOKUP($B44,'DAMES NET'!$B$6:$L$85,11,FALSE)))</f>
        <v/>
      </c>
      <c r="AB44" s="106" t="str">
        <f>IF(AA44="","",SUM(Z44:AA44))</f>
        <v/>
      </c>
      <c r="AC44" s="105" t="str">
        <f>IF(VLOOKUP($B44,'DAMES BRUT'!$B$6:$M$85,12,FALSE)="","",(VLOOKUP($B44,'DAMES BRUT'!$B$6:$M$85,12,FALSE)))</f>
        <v/>
      </c>
      <c r="AD44" s="105" t="str">
        <f>IF(VLOOKUP($B44,'DAMES NET'!$B$6:$M$85,12,FALSE)="","",(VLOOKUP($B44,'DAMES NET'!$B$6:$M$85,12,FALSE)))</f>
        <v/>
      </c>
      <c r="AE44" s="106" t="str">
        <f>IF(AD44="","",SUM(AC44:AD44))</f>
        <v/>
      </c>
      <c r="AF44" s="105" t="str">
        <f>IF(VLOOKUP($B44,'DAMES BRUT'!$B$6:$N$85,13,FALSE)="","",(VLOOKUP($B44,'DAMES BRUT'!$B$6:$N$72,13,FALSE)))</f>
        <v/>
      </c>
      <c r="AG44" s="105" t="str">
        <f>IF(VLOOKUP($B44,'DAMES NET'!$B$6:$N$85,13,FALSE)="","",(VLOOKUP($B44,'DAMES NET'!$B$6:$N$85,13,FALSE)))</f>
        <v/>
      </c>
      <c r="AH44" s="106" t="str">
        <f>IF(AG44="","",SUM(AF44:AG44))</f>
        <v/>
      </c>
      <c r="AI44" s="51">
        <f>SUM(G44,J44,M44,P44,S44,V44,Y44,AB44,AE44,AH44)</f>
        <v>132</v>
      </c>
      <c r="AJ44" s="17">
        <f>+COUNT(G44,J44,M44,P44,S44,V44,Y44,AB44,AE44,AH44)</f>
        <v>6</v>
      </c>
      <c r="AK44" s="17">
        <f>IF(AJ44&lt;6,0,+SMALL(($G44,$J44,$M44,$P44,$S44,$V44,$Y44,$AB44,$AE44,$AH44),1))</f>
        <v>8</v>
      </c>
      <c r="AL44" s="17">
        <f>IF(AJ44&lt;7,0,+SMALL(($G44,$J44,$M44,$P44,$S44,$V44,$Y44,$AB44,$AE44,$AH44),2))</f>
        <v>0</v>
      </c>
      <c r="AM44" s="17">
        <f>IF(AJ44&lt;8,0,+SMALL(($G44,$J44,$M44,$P44,$S44,$V44,$Y44,$AB44,$AE44,$AH44),3))</f>
        <v>0</v>
      </c>
      <c r="AN44" s="17">
        <f>IF(AJ44&lt;9,0,+SMALL(($G44,$J44,$M44,$P44,$S44,$V44,$Y44,$AB44,$AE44,$AH44),4))</f>
        <v>0</v>
      </c>
      <c r="AO44" s="17">
        <f>AI44-AK44-AL44-AM44-AN44</f>
        <v>124</v>
      </c>
      <c r="AP44" s="7">
        <f>RANK(AO44,$AO$6:$AO$85,0)</f>
        <v>39</v>
      </c>
    </row>
    <row r="45" spans="2:42" s="11" customFormat="1">
      <c r="B45" s="89" t="s">
        <v>364</v>
      </c>
      <c r="C45" s="33"/>
      <c r="D45" s="62" t="s">
        <v>14</v>
      </c>
      <c r="E45" s="105">
        <f>IF(VLOOKUP($B45,'DAMES BRUT'!$B$6:$E$85,4,FALSE)="","",(VLOOKUP($B45,'DAMES BRUT'!$B$6:$E$85,4,FALSE)))</f>
        <v>15</v>
      </c>
      <c r="F45" s="105">
        <f>IF(VLOOKUP($B45,'DAMES NET'!$B$6:E$85,4,FALSE)="","",(VLOOKUP($B45,'DAMES NET'!$B$6:$E$85,4,FALSE)))</f>
        <v>33</v>
      </c>
      <c r="G45" s="106">
        <f>IF(F45="","",SUM(E45:F45))</f>
        <v>48</v>
      </c>
      <c r="H45" s="105" t="str">
        <f>IF(VLOOKUP($B45,'DAMES BRUT'!$B$6:$F$85,5,FALSE)="","",(VLOOKUP($B45,'DAMES BRUT'!$B$6:$F$85,5,FALSE)))</f>
        <v/>
      </c>
      <c r="I45" s="105" t="str">
        <f>IF(VLOOKUP($B45,'DAMES NET'!$B$6:$F$85,5,FALSE)="","",(VLOOKUP($B45,'DAMES NET'!$B$6:$F$85,5,FALSE)))</f>
        <v/>
      </c>
      <c r="J45" s="106" t="str">
        <f>IF(I45="","",SUM(H45:I45))</f>
        <v/>
      </c>
      <c r="K45" s="105" t="str">
        <f>IF(VLOOKUP($B45,'DAMES BRUT'!$B$6:$G$85,6,FALSE)="","",(VLOOKUP($B45,'DAMES BRUT'!$B$6:$G$85,6,FALSE)))</f>
        <v/>
      </c>
      <c r="L45" s="105" t="str">
        <f>IF(VLOOKUP($B45,'DAMES NET'!$B$6:$G$85,6,FALSE)="","",(VLOOKUP($B45,'DAMES NET'!$B$6:$G$85,6,FALSE)))</f>
        <v/>
      </c>
      <c r="M45" s="106" t="str">
        <f>IF(L45="","",SUM(K45:L45))</f>
        <v/>
      </c>
      <c r="N45" s="105" t="str">
        <f>IF(VLOOKUP($B45,'DAMES BRUT'!$B$6:$H$85,7,FALSE)="","",(VLOOKUP($B45,'DAMES BRUT'!$B$6:$H$85,7,FALSE)))</f>
        <v/>
      </c>
      <c r="O45" s="105" t="str">
        <f>IF(VLOOKUP($B45,'DAMES NET'!$B$6:$H$85,7,FALSE)="","",(VLOOKUP($B45,'DAMES NET'!$B$6:$H$85,7,FALSE)))</f>
        <v/>
      </c>
      <c r="P45" s="106" t="str">
        <f>IF(O45="","",SUM(N45:O45))</f>
        <v/>
      </c>
      <c r="Q45" s="105">
        <f>IF(VLOOKUP($B45,'DAMES BRUT'!$B$6:$I$85,8,FALSE)="","",(VLOOKUP($B45,'DAMES BRUT'!$B$6:$I$85,8,FALSE)))</f>
        <v>10</v>
      </c>
      <c r="R45" s="105">
        <f>IF(VLOOKUP($B45,'DAMES NET'!$B$6:$I$85,8,FALSE)="","",(VLOOKUP($B45,'DAMES NET'!$B$6:$I$85,8,FALSE)))</f>
        <v>30</v>
      </c>
      <c r="S45" s="106">
        <f>IF(R45="","",SUM(Q45:R45))</f>
        <v>40</v>
      </c>
      <c r="T45" s="105">
        <f>IF(VLOOKUP($B45,'DAMES BRUT'!$B$6:$J$85,9,FALSE)="","",(VLOOKUP($B45,'DAMES BRUT'!$B$6:$J$85,9,FALSE)))</f>
        <v>6</v>
      </c>
      <c r="U45" s="105">
        <f>IF(VLOOKUP($B45,'DAMES NET'!$B$6:$J$85,9,FALSE)="","",(VLOOKUP($B45,'DAMES NET'!$B$6:$J$85,9,FALSE)))</f>
        <v>27</v>
      </c>
      <c r="V45" s="106">
        <f>IF(U45="","",SUM(T45:U45))</f>
        <v>33</v>
      </c>
      <c r="W45" s="105" t="str">
        <f>IF(VLOOKUP($B45,'DAMES BRUT'!$B$6:$K$85,10,FALSE)="","",(VLOOKUP($B45,'DAMES BRUT'!$B$6:$K$85,10,FALSE)))</f>
        <v/>
      </c>
      <c r="X45" s="105" t="str">
        <f>IF(VLOOKUP($B45,'DAMES NET'!$B$6:$K$85,10,FALSE)="","",(VLOOKUP($B45,'DAMES NET'!$B$6:$K$85,10,FALSE)))</f>
        <v/>
      </c>
      <c r="Y45" s="106" t="str">
        <f>IF(X45="","",SUM(W45:X45))</f>
        <v/>
      </c>
      <c r="Z45" s="105" t="str">
        <f>IF(VLOOKUP($B45,'DAMES BRUT'!$B$6:$L$85,11,FALSE)="","",(VLOOKUP($B45,'DAMES BRUT'!$B$6:$L$85,11,FALSE)))</f>
        <v/>
      </c>
      <c r="AA45" s="105" t="str">
        <f>IF(VLOOKUP($B45,'DAMES NET'!$B$6:$L$85,11,FALSE)="","",(VLOOKUP($B45,'DAMES NET'!$B$6:$L$85,11,FALSE)))</f>
        <v/>
      </c>
      <c r="AB45" s="106" t="str">
        <f>IF(AA45="","",SUM(Z45:AA45))</f>
        <v/>
      </c>
      <c r="AC45" s="105" t="str">
        <f>IF(VLOOKUP($B45,'DAMES BRUT'!$B$6:$M$85,12,FALSE)="","",(VLOOKUP($B45,'DAMES BRUT'!$B$6:$M$85,12,FALSE)))</f>
        <v/>
      </c>
      <c r="AD45" s="105" t="str">
        <f>IF(VLOOKUP($B45,'DAMES NET'!$B$6:$M$85,12,FALSE)="","",(VLOOKUP($B45,'DAMES NET'!$B$6:$M$85,12,FALSE)))</f>
        <v/>
      </c>
      <c r="AE45" s="106" t="str">
        <f>IF(AD45="","",SUM(AC45:AD45))</f>
        <v/>
      </c>
      <c r="AF45" s="105" t="str">
        <f>IF(VLOOKUP($B45,'DAMES BRUT'!$B$6:$N$85,13,FALSE)="","",(VLOOKUP($B45,'DAMES BRUT'!$B$6:$N$72,13,FALSE)))</f>
        <v/>
      </c>
      <c r="AG45" s="105" t="str">
        <f>IF(VLOOKUP($B45,'DAMES NET'!$B$6:$N$85,13,FALSE)="","",(VLOOKUP($B45,'DAMES NET'!$B$6:$N$85,13,FALSE)))</f>
        <v/>
      </c>
      <c r="AH45" s="106" t="str">
        <f>IF(AG45="","",SUM(AF45:AG45))</f>
        <v/>
      </c>
      <c r="AI45" s="51">
        <f>SUM(G45,J45,M45,P45,S45,V45,Y45,AB45,AE45,AH45)</f>
        <v>121</v>
      </c>
      <c r="AJ45" s="17">
        <f>+COUNT(G45,J45,M45,P45,S45,V45,Y45,AB45,AE45,AH45)</f>
        <v>3</v>
      </c>
      <c r="AK45" s="17">
        <f>IF(AJ45&lt;6,0,+SMALL(($G45,$J45,$M45,$P45,$S45,$V45,$Y45,$AB45,$AE45,$AH45),1))</f>
        <v>0</v>
      </c>
      <c r="AL45" s="17">
        <f>IF(AJ45&lt;7,0,+SMALL(($G45,$J45,$M45,$P45,$S45,$V45,$Y45,$AB45,$AE45,$AH45),2))</f>
        <v>0</v>
      </c>
      <c r="AM45" s="17">
        <f>IF(AJ45&lt;8,0,+SMALL(($G45,$J45,$M45,$P45,$S45,$V45,$Y45,$AB45,$AE45,$AH45),3))</f>
        <v>0</v>
      </c>
      <c r="AN45" s="17">
        <f>IF(AJ45&lt;9,0,+SMALL(($G45,$J45,$M45,$P45,$S45,$V45,$Y45,$AB45,$AE45,$AH45),4))</f>
        <v>0</v>
      </c>
      <c r="AO45" s="17">
        <f>AI45-AK45-AL45-AM45-AN45</f>
        <v>121</v>
      </c>
      <c r="AP45" s="7">
        <f>RANK(AO45,$AO$6:$AO$85,0)</f>
        <v>40</v>
      </c>
    </row>
    <row r="46" spans="2:42" s="11" customFormat="1">
      <c r="B46" s="89" t="s">
        <v>281</v>
      </c>
      <c r="C46" s="33"/>
      <c r="D46" s="40" t="s">
        <v>18</v>
      </c>
      <c r="E46" s="105" t="str">
        <f>IF(VLOOKUP($B46,'DAMES BRUT'!$B$6:$E$85,4,FALSE)="","",(VLOOKUP($B46,'DAMES BRUT'!$B$6:$E$85,4,FALSE)))</f>
        <v/>
      </c>
      <c r="F46" s="105" t="str">
        <f>IF(VLOOKUP($B46,'DAMES NET'!$B$6:E$85,4,FALSE)="","",(VLOOKUP($B46,'DAMES NET'!$B$6:$E$85,4,FALSE)))</f>
        <v/>
      </c>
      <c r="G46" s="106" t="str">
        <f>IF(F46="","",SUM(E46:F46))</f>
        <v/>
      </c>
      <c r="H46" s="105" t="str">
        <f>IF(VLOOKUP($B46,'DAMES BRUT'!$B$6:$F$85,5,FALSE)="","",(VLOOKUP($B46,'DAMES BRUT'!$B$6:$F$85,5,FALSE)))</f>
        <v/>
      </c>
      <c r="I46" s="105" t="str">
        <f>IF(VLOOKUP($B46,'DAMES NET'!$B$6:$F$85,5,FALSE)="","",(VLOOKUP($B46,'DAMES NET'!$B$6:$F$85,5,FALSE)))</f>
        <v/>
      </c>
      <c r="J46" s="106" t="str">
        <f>IF(I46="","",SUM(H46:I46))</f>
        <v/>
      </c>
      <c r="K46" s="105" t="str">
        <f>IF(VLOOKUP($B46,'DAMES BRUT'!$B$6:$G$85,6,FALSE)="","",(VLOOKUP($B46,'DAMES BRUT'!$B$6:$G$85,6,FALSE)))</f>
        <v/>
      </c>
      <c r="L46" s="105" t="str">
        <f>IF(VLOOKUP($B46,'DAMES NET'!$B$6:$G$85,6,FALSE)="","",(VLOOKUP($B46,'DAMES NET'!$B$6:$G$85,6,FALSE)))</f>
        <v/>
      </c>
      <c r="M46" s="106" t="str">
        <f>IF(L46="","",SUM(K46:L46))</f>
        <v/>
      </c>
      <c r="N46" s="105" t="str">
        <f>IF(VLOOKUP($B46,'DAMES BRUT'!$B$6:$H$85,7,FALSE)="","",(VLOOKUP($B46,'DAMES BRUT'!$B$6:$H$85,7,FALSE)))</f>
        <v/>
      </c>
      <c r="O46" s="105" t="str">
        <f>IF(VLOOKUP($B46,'DAMES NET'!$B$6:$H$85,7,FALSE)="","",(VLOOKUP($B46,'DAMES NET'!$B$6:$H$85,7,FALSE)))</f>
        <v/>
      </c>
      <c r="P46" s="106" t="str">
        <f>IF(O46="","",SUM(N46:O46))</f>
        <v/>
      </c>
      <c r="Q46" s="105">
        <f>IF(VLOOKUP($B46,'DAMES BRUT'!$B$6:$I$85,8,FALSE)="","",(VLOOKUP($B46,'DAMES BRUT'!$B$6:$I$85,8,FALSE)))</f>
        <v>9</v>
      </c>
      <c r="R46" s="105">
        <f>IF(VLOOKUP($B46,'DAMES NET'!$B$6:$I$85,8,FALSE)="","",(VLOOKUP($B46,'DAMES NET'!$B$6:$I$85,8,FALSE)))</f>
        <v>37</v>
      </c>
      <c r="S46" s="106">
        <f>IF(R46="","",SUM(Q46:R46))</f>
        <v>46</v>
      </c>
      <c r="T46" s="105">
        <f>IF(VLOOKUP($B46,'DAMES BRUT'!$B$6:$J$85,9,FALSE)="","",(VLOOKUP($B46,'DAMES BRUT'!$B$6:$J$85,9,FALSE)))</f>
        <v>5</v>
      </c>
      <c r="U46" s="105">
        <f>IF(VLOOKUP($B46,'DAMES NET'!$B$6:$J$85,9,FALSE)="","",(VLOOKUP($B46,'DAMES NET'!$B$6:$J$85,9,FALSE)))</f>
        <v>29</v>
      </c>
      <c r="V46" s="106">
        <f>IF(U46="","",SUM(T46:U46))</f>
        <v>34</v>
      </c>
      <c r="W46" s="105" t="str">
        <f>IF(VLOOKUP($B46,'DAMES BRUT'!$B$6:$K$85,10,FALSE)="","",(VLOOKUP($B46,'DAMES BRUT'!$B$6:$K$85,10,FALSE)))</f>
        <v/>
      </c>
      <c r="X46" s="105" t="str">
        <f>IF(VLOOKUP($B46,'DAMES NET'!$B$6:$K$85,10,FALSE)="","",(VLOOKUP($B46,'DAMES NET'!$B$6:$K$85,10,FALSE)))</f>
        <v/>
      </c>
      <c r="Y46" s="106" t="str">
        <f>IF(X46="","",SUM(W46:X46))</f>
        <v/>
      </c>
      <c r="Z46" s="105">
        <f>IF(VLOOKUP($B46,'DAMES BRUT'!$B$6:$L$85,11,FALSE)="","",(VLOOKUP($B46,'DAMES BRUT'!$B$6:$L$85,11,FALSE)))</f>
        <v>8</v>
      </c>
      <c r="AA46" s="105">
        <f>IF(VLOOKUP($B46,'DAMES NET'!$B$6:$L$85,11,FALSE)="","",(VLOOKUP($B46,'DAMES NET'!$B$6:$L$85,11,FALSE)))</f>
        <v>30</v>
      </c>
      <c r="AB46" s="106">
        <f>IF(AA46="","",SUM(Z46:AA46))</f>
        <v>38</v>
      </c>
      <c r="AC46" s="105" t="str">
        <f>IF(VLOOKUP($B46,'DAMES BRUT'!$B$6:$M$85,12,FALSE)="","",(VLOOKUP($B46,'DAMES BRUT'!$B$6:$M$85,12,FALSE)))</f>
        <v/>
      </c>
      <c r="AD46" s="105" t="str">
        <f>IF(VLOOKUP($B46,'DAMES NET'!$B$6:$M$85,12,FALSE)="","",(VLOOKUP($B46,'DAMES NET'!$B$6:$M$85,12,FALSE)))</f>
        <v/>
      </c>
      <c r="AE46" s="106" t="str">
        <f>IF(AD46="","",SUM(AC46:AD46))</f>
        <v/>
      </c>
      <c r="AF46" s="105" t="str">
        <f>IF(VLOOKUP($B46,'DAMES BRUT'!$B$6:$N$85,13,FALSE)="","",(VLOOKUP($B46,'DAMES BRUT'!$B$6:$N$72,13,FALSE)))</f>
        <v/>
      </c>
      <c r="AG46" s="105" t="str">
        <f>IF(VLOOKUP($B46,'DAMES NET'!$B$6:$N$85,13,FALSE)="","",(VLOOKUP($B46,'DAMES NET'!$B$6:$N$85,13,FALSE)))</f>
        <v/>
      </c>
      <c r="AH46" s="106" t="str">
        <f>IF(AG46="","",SUM(AF46:AG46))</f>
        <v/>
      </c>
      <c r="AI46" s="51">
        <f>SUM(G46,J46,M46,P46,S46,V46,Y46,AB46,AE46,AH46)</f>
        <v>118</v>
      </c>
      <c r="AJ46" s="17">
        <f>+COUNT(G46,J46,M46,P46,S46,V46,Y46,AB46,AE46,AH46)</f>
        <v>3</v>
      </c>
      <c r="AK46" s="17">
        <f>IF(AJ46&lt;6,0,+SMALL(($G46,$J46,$M46,$P46,$S46,$V46,$Y46,$AB46,$AE46,$AH46),1))</f>
        <v>0</v>
      </c>
      <c r="AL46" s="17">
        <f>IF(AJ46&lt;7,0,+SMALL(($G46,$J46,$M46,$P46,$S46,$V46,$Y46,$AB46,$AE46,$AH46),2))</f>
        <v>0</v>
      </c>
      <c r="AM46" s="17">
        <f>IF(AJ46&lt;8,0,+SMALL(($G46,$J46,$M46,$P46,$S46,$V46,$Y46,$AB46,$AE46,$AH46),3))</f>
        <v>0</v>
      </c>
      <c r="AN46" s="17">
        <f>IF(AJ46&lt;9,0,+SMALL(($G46,$J46,$M46,$P46,$S46,$V46,$Y46,$AB46,$AE46,$AH46),4))</f>
        <v>0</v>
      </c>
      <c r="AO46" s="17">
        <f>AI46-AK46-AL46-AM46-AN46</f>
        <v>118</v>
      </c>
      <c r="AP46" s="7">
        <f>RANK(AO46,$AO$6:$AO$85,0)</f>
        <v>41</v>
      </c>
    </row>
    <row r="47" spans="2:42" s="11" customFormat="1">
      <c r="B47" s="89" t="s">
        <v>320</v>
      </c>
      <c r="C47" s="33"/>
      <c r="D47" s="40" t="s">
        <v>18</v>
      </c>
      <c r="E47" s="105" t="str">
        <f>IF(VLOOKUP($B47,'DAMES BRUT'!$B$6:$E$85,4,FALSE)="","",(VLOOKUP($B47,'DAMES BRUT'!$B$6:$E$85,4,FALSE)))</f>
        <v/>
      </c>
      <c r="F47" s="105" t="str">
        <f>IF(VLOOKUP($B47,'DAMES NET'!$B$6:E$85,4,FALSE)="","",(VLOOKUP($B47,'DAMES NET'!$B$6:$E$85,4,FALSE)))</f>
        <v/>
      </c>
      <c r="G47" s="106" t="str">
        <f>IF(F47="","",SUM(E47:F47))</f>
        <v/>
      </c>
      <c r="H47" s="105">
        <f>IF(VLOOKUP($B47,'DAMES BRUT'!$B$6:$F$85,5,FALSE)="","",(VLOOKUP($B47,'DAMES BRUT'!$B$6:$F$85,5,FALSE)))</f>
        <v>8</v>
      </c>
      <c r="I47" s="105">
        <f>IF(VLOOKUP($B47,'DAMES NET'!$B$6:$F$85,5,FALSE)="","",(VLOOKUP($B47,'DAMES NET'!$B$6:$F$85,5,FALSE)))</f>
        <v>35</v>
      </c>
      <c r="J47" s="106">
        <f>IF(I47="","",SUM(H47:I47))</f>
        <v>43</v>
      </c>
      <c r="K47" s="105">
        <f>IF(VLOOKUP($B47,'DAMES BRUT'!$B$6:$G$85,6,FALSE)="","",(VLOOKUP($B47,'DAMES BRUT'!$B$6:$G$85,6,FALSE)))</f>
        <v>8</v>
      </c>
      <c r="L47" s="105">
        <f>IF(VLOOKUP($B47,'DAMES NET'!$B$6:$G$85,6,FALSE)="","",(VLOOKUP($B47,'DAMES NET'!$B$6:$G$85,6,FALSE)))</f>
        <v>28</v>
      </c>
      <c r="M47" s="106">
        <f>IF(L47="","",SUM(K47:L47))</f>
        <v>36</v>
      </c>
      <c r="N47" s="105" t="str">
        <f>IF(VLOOKUP($B47,'DAMES BRUT'!$B$6:$H$85,7,FALSE)="","",(VLOOKUP($B47,'DAMES BRUT'!$B$6:$H$85,7,FALSE)))</f>
        <v/>
      </c>
      <c r="O47" s="105" t="str">
        <f>IF(VLOOKUP($B47,'DAMES NET'!$B$6:$H$85,7,FALSE)="","",(VLOOKUP($B47,'DAMES NET'!$B$6:$H$85,7,FALSE)))</f>
        <v/>
      </c>
      <c r="P47" s="106" t="str">
        <f>IF(O47="","",SUM(N47:O47))</f>
        <v/>
      </c>
      <c r="Q47" s="105" t="str">
        <f>IF(VLOOKUP($B47,'DAMES BRUT'!$B$6:$I$85,8,FALSE)="","",(VLOOKUP($B47,'DAMES BRUT'!$B$6:$I$85,8,FALSE)))</f>
        <v/>
      </c>
      <c r="R47" s="105" t="str">
        <f>IF(VLOOKUP($B47,'DAMES NET'!$B$6:$I$85,8,FALSE)="","",(VLOOKUP($B47,'DAMES NET'!$B$6:$I$85,8,FALSE)))</f>
        <v/>
      </c>
      <c r="S47" s="106" t="str">
        <f>IF(R47="","",SUM(Q47:R47))</f>
        <v/>
      </c>
      <c r="T47" s="105" t="str">
        <f>IF(VLOOKUP($B47,'DAMES BRUT'!$B$6:$J$85,9,FALSE)="","",(VLOOKUP($B47,'DAMES BRUT'!$B$6:$J$85,9,FALSE)))</f>
        <v/>
      </c>
      <c r="U47" s="105" t="str">
        <f>IF(VLOOKUP($B47,'DAMES NET'!$B$6:$J$85,9,FALSE)="","",(VLOOKUP($B47,'DAMES NET'!$B$6:$J$85,9,FALSE)))</f>
        <v/>
      </c>
      <c r="V47" s="106" t="str">
        <f>IF(U47="","",SUM(T47:U47))</f>
        <v/>
      </c>
      <c r="W47" s="105" t="str">
        <f>IF(VLOOKUP($B47,'DAMES BRUT'!$B$6:$K$85,10,FALSE)="","",(VLOOKUP($B47,'DAMES BRUT'!$B$6:$K$85,10,FALSE)))</f>
        <v/>
      </c>
      <c r="X47" s="105" t="str">
        <f>IF(VLOOKUP($B47,'DAMES NET'!$B$6:$K$85,10,FALSE)="","",(VLOOKUP($B47,'DAMES NET'!$B$6:$K$85,10,FALSE)))</f>
        <v/>
      </c>
      <c r="Y47" s="106" t="str">
        <f>IF(X47="","",SUM(W47:X47))</f>
        <v/>
      </c>
      <c r="Z47" s="105">
        <f>IF(VLOOKUP($B47,'DAMES BRUT'!$B$6:$L$85,11,FALSE)="","",(VLOOKUP($B47,'DAMES BRUT'!$B$6:$L$85,11,FALSE)))</f>
        <v>6</v>
      </c>
      <c r="AA47" s="105">
        <f>IF(VLOOKUP($B47,'DAMES NET'!$B$6:$L$85,11,FALSE)="","",(VLOOKUP($B47,'DAMES NET'!$B$6:$L$85,11,FALSE)))</f>
        <v>27</v>
      </c>
      <c r="AB47" s="106">
        <f>IF(AA47="","",SUM(Z47:AA47))</f>
        <v>33</v>
      </c>
      <c r="AC47" s="105" t="str">
        <f>IF(VLOOKUP($B47,'DAMES BRUT'!$B$6:$M$85,12,FALSE)="","",(VLOOKUP($B47,'DAMES BRUT'!$B$6:$M$85,12,FALSE)))</f>
        <v/>
      </c>
      <c r="AD47" s="105" t="str">
        <f>IF(VLOOKUP($B47,'DAMES NET'!$B$6:$M$85,12,FALSE)="","",(VLOOKUP($B47,'DAMES NET'!$B$6:$M$85,12,FALSE)))</f>
        <v/>
      </c>
      <c r="AE47" s="106" t="str">
        <f>IF(AD47="","",SUM(AC47:AD47))</f>
        <v/>
      </c>
      <c r="AF47" s="105" t="str">
        <f>IF(VLOOKUP($B47,'DAMES BRUT'!$B$6:$N$85,13,FALSE)="","",(VLOOKUP($B47,'DAMES BRUT'!$B$6:$N$72,13,FALSE)))</f>
        <v/>
      </c>
      <c r="AG47" s="105" t="str">
        <f>IF(VLOOKUP($B47,'DAMES NET'!$B$6:$N$85,13,FALSE)="","",(VLOOKUP($B47,'DAMES NET'!$B$6:$N$85,13,FALSE)))</f>
        <v/>
      </c>
      <c r="AH47" s="106" t="str">
        <f>IF(AG47="","",SUM(AF47:AG47))</f>
        <v/>
      </c>
      <c r="AI47" s="51">
        <f>SUM(G47,J47,M47,P47,S47,V47,Y47,AB47,AE47,AH47)</f>
        <v>112</v>
      </c>
      <c r="AJ47" s="17">
        <f>+COUNT(G47,J47,M47,P47,S47,V47,Y47,AB47,AE47,AH47)</f>
        <v>3</v>
      </c>
      <c r="AK47" s="17">
        <f>IF(AJ47&lt;6,0,+SMALL(($G47,$J47,$M47,$P47,$S47,$V47,$Y47,$AB47,$AE47,$AH47),1))</f>
        <v>0</v>
      </c>
      <c r="AL47" s="17">
        <f>IF(AJ47&lt;7,0,+SMALL(($G47,$J47,$M47,$P47,$S47,$V47,$Y47,$AB47,$AE47,$AH47),2))</f>
        <v>0</v>
      </c>
      <c r="AM47" s="17">
        <f>IF(AJ47&lt;8,0,+SMALL(($G47,$J47,$M47,$P47,$S47,$V47,$Y47,$AB47,$AE47,$AH47),3))</f>
        <v>0</v>
      </c>
      <c r="AN47" s="17">
        <f>IF(AJ47&lt;9,0,+SMALL(($G47,$J47,$M47,$P47,$S47,$V47,$Y47,$AB47,$AE47,$AH47),4))</f>
        <v>0</v>
      </c>
      <c r="AO47" s="17">
        <f>AI47-AK47-AL47-AM47-AN47</f>
        <v>112</v>
      </c>
      <c r="AP47" s="7">
        <f>RANK(AO47,$AO$6:$AO$85,0)</f>
        <v>42</v>
      </c>
    </row>
    <row r="48" spans="2:42" s="11" customFormat="1">
      <c r="B48" s="42" t="s">
        <v>78</v>
      </c>
      <c r="C48" s="33"/>
      <c r="D48" s="57" t="s">
        <v>79</v>
      </c>
      <c r="E48" s="105" t="str">
        <f>IF(VLOOKUP($B48,'DAMES BRUT'!$B$6:$E$85,4,FALSE)="","",(VLOOKUP($B48,'DAMES BRUT'!$B$6:$E$85,4,FALSE)))</f>
        <v/>
      </c>
      <c r="F48" s="105" t="str">
        <f>IF(VLOOKUP($B48,'DAMES NET'!$B$6:E$85,4,FALSE)="","",(VLOOKUP($B48,'DAMES NET'!$B$6:$E$85,4,FALSE)))</f>
        <v/>
      </c>
      <c r="G48" s="106" t="str">
        <f>IF(F48="","",SUM(E48:F48))</f>
        <v/>
      </c>
      <c r="H48" s="105">
        <f>IF(VLOOKUP($B48,'DAMES BRUT'!$B$6:$F$85,5,FALSE)="","",(VLOOKUP($B48,'DAMES BRUT'!$B$6:$F$85,5,FALSE)))</f>
        <v>4</v>
      </c>
      <c r="I48" s="105">
        <f>IF(VLOOKUP($B48,'DAMES NET'!$B$6:$F$85,5,FALSE)="","",(VLOOKUP($B48,'DAMES NET'!$B$6:$F$85,5,FALSE)))</f>
        <v>30</v>
      </c>
      <c r="J48" s="106">
        <f>IF(I48="","",SUM(H48:I48))</f>
        <v>34</v>
      </c>
      <c r="K48" s="105" t="str">
        <f>IF(VLOOKUP($B48,'DAMES BRUT'!$B$6:$G$85,6,FALSE)="","",(VLOOKUP($B48,'DAMES BRUT'!$B$6:$G$85,6,FALSE)))</f>
        <v/>
      </c>
      <c r="L48" s="105" t="str">
        <f>IF(VLOOKUP($B48,'DAMES NET'!$B$6:$G$85,6,FALSE)="","",(VLOOKUP($B48,'DAMES NET'!$B$6:$G$85,6,FALSE)))</f>
        <v/>
      </c>
      <c r="M48" s="106" t="str">
        <f>IF(L48="","",SUM(K48:L48))</f>
        <v/>
      </c>
      <c r="N48" s="105" t="str">
        <f>IF(VLOOKUP($B48,'DAMES BRUT'!$B$6:$H$85,7,FALSE)="","",(VLOOKUP($B48,'DAMES BRUT'!$B$6:$H$85,7,FALSE)))</f>
        <v/>
      </c>
      <c r="O48" s="105" t="str">
        <f>IF(VLOOKUP($B48,'DAMES NET'!$B$6:$H$85,7,FALSE)="","",(VLOOKUP($B48,'DAMES NET'!$B$6:$H$85,7,FALSE)))</f>
        <v/>
      </c>
      <c r="P48" s="106" t="str">
        <f>IF(O48="","",SUM(N48:O48))</f>
        <v/>
      </c>
      <c r="Q48" s="105" t="str">
        <f>IF(VLOOKUP($B48,'DAMES BRUT'!$B$6:$I$85,8,FALSE)="","",(VLOOKUP($B48,'DAMES BRUT'!$B$6:$I$85,8,FALSE)))</f>
        <v/>
      </c>
      <c r="R48" s="105" t="str">
        <f>IF(VLOOKUP($B48,'DAMES NET'!$B$6:$I$85,8,FALSE)="","",(VLOOKUP($B48,'DAMES NET'!$B$6:$I$85,8,FALSE)))</f>
        <v/>
      </c>
      <c r="S48" s="106" t="str">
        <f>IF(R48="","",SUM(Q48:R48))</f>
        <v/>
      </c>
      <c r="T48" s="105">
        <f>IF(VLOOKUP($B48,'DAMES BRUT'!$B$6:$J$85,9,FALSE)="","",(VLOOKUP($B48,'DAMES BRUT'!$B$6:$J$85,9,FALSE)))</f>
        <v>1</v>
      </c>
      <c r="U48" s="105">
        <f>IF(VLOOKUP($B48,'DAMES NET'!$B$6:$J$85,9,FALSE)="","",(VLOOKUP($B48,'DAMES NET'!$B$6:$J$85,9,FALSE)))</f>
        <v>25</v>
      </c>
      <c r="V48" s="106">
        <f>IF(U48="","",SUM(T48:U48))</f>
        <v>26</v>
      </c>
      <c r="W48" s="105" t="str">
        <f>IF(VLOOKUP($B48,'DAMES BRUT'!$B$6:$K$85,10,FALSE)="","",(VLOOKUP($B48,'DAMES BRUT'!$B$6:$K$85,10,FALSE)))</f>
        <v/>
      </c>
      <c r="X48" s="105" t="str">
        <f>IF(VLOOKUP($B48,'DAMES NET'!$B$6:$K$85,10,FALSE)="","",(VLOOKUP($B48,'DAMES NET'!$B$6:$K$85,10,FALSE)))</f>
        <v/>
      </c>
      <c r="Y48" s="106" t="str">
        <f>IF(X48="","",SUM(W48:X48))</f>
        <v/>
      </c>
      <c r="Z48" s="105">
        <f>IF(VLOOKUP($B48,'DAMES BRUT'!$B$6:$L$85,11,FALSE)="","",(VLOOKUP($B48,'DAMES BRUT'!$B$6:$L$85,11,FALSE)))</f>
        <v>8</v>
      </c>
      <c r="AA48" s="105">
        <f>IF(VLOOKUP($B48,'DAMES NET'!$B$6:$L$85,11,FALSE)="","",(VLOOKUP($B48,'DAMES NET'!$B$6:$L$85,11,FALSE)))</f>
        <v>38</v>
      </c>
      <c r="AB48" s="106">
        <f>IF(AA48="","",SUM(Z48:AA48))</f>
        <v>46</v>
      </c>
      <c r="AC48" s="105" t="str">
        <f>IF(VLOOKUP($B48,'DAMES BRUT'!$B$6:$M$85,12,FALSE)="","",(VLOOKUP($B48,'DAMES BRUT'!$B$6:$M$85,12,FALSE)))</f>
        <v/>
      </c>
      <c r="AD48" s="105" t="str">
        <f>IF(VLOOKUP($B48,'DAMES NET'!$B$6:$M$85,12,FALSE)="","",(VLOOKUP($B48,'DAMES NET'!$B$6:$M$85,12,FALSE)))</f>
        <v/>
      </c>
      <c r="AE48" s="106" t="str">
        <f>IF(AD48="","",SUM(AC48:AD48))</f>
        <v/>
      </c>
      <c r="AF48" s="105" t="str">
        <f>IF(VLOOKUP($B48,'DAMES BRUT'!$B$6:$N$85,13,FALSE)="","",(VLOOKUP($B48,'DAMES BRUT'!$B$6:$N$72,13,FALSE)))</f>
        <v/>
      </c>
      <c r="AG48" s="105" t="str">
        <f>IF(VLOOKUP($B48,'DAMES NET'!$B$6:$N$85,13,FALSE)="","",(VLOOKUP($B48,'DAMES NET'!$B$6:$N$85,13,FALSE)))</f>
        <v/>
      </c>
      <c r="AH48" s="106" t="str">
        <f>IF(AG48="","",SUM(AF48:AG48))</f>
        <v/>
      </c>
      <c r="AI48" s="51">
        <f>SUM(G48,J48,M48,P48,S48,V48,Y48,AB48,AE48,AH48)</f>
        <v>106</v>
      </c>
      <c r="AJ48" s="17">
        <f>+COUNT(G48,J48,M48,P48,S48,V48,Y48,AB48,AE48,AH48)</f>
        <v>3</v>
      </c>
      <c r="AK48" s="17">
        <f>IF(AJ48&lt;6,0,+SMALL(($G48,$J48,$M48,$P48,$S48,$V48,$Y48,$AB48,$AE48,$AH48),1))</f>
        <v>0</v>
      </c>
      <c r="AL48" s="17">
        <f>IF(AJ48&lt;7,0,+SMALL(($G48,$J48,$M48,$P48,$S48,$V48,$Y48,$AB48,$AE48,$AH48),2))</f>
        <v>0</v>
      </c>
      <c r="AM48" s="17">
        <f>IF(AJ48&lt;8,0,+SMALL(($G48,$J48,$M48,$P48,$S48,$V48,$Y48,$AB48,$AE48,$AH48),3))</f>
        <v>0</v>
      </c>
      <c r="AN48" s="17">
        <f>IF(AJ48&lt;9,0,+SMALL(($G48,$J48,$M48,$P48,$S48,$V48,$Y48,$AB48,$AE48,$AH48),4))</f>
        <v>0</v>
      </c>
      <c r="AO48" s="17">
        <f>AI48-AK48-AL48-AM48-AN48</f>
        <v>106</v>
      </c>
      <c r="AP48" s="7">
        <f>RANK(AO48,$AO$6:$AO$85,0)</f>
        <v>43</v>
      </c>
    </row>
    <row r="49" spans="2:42" s="11" customFormat="1">
      <c r="B49" s="89" t="s">
        <v>323</v>
      </c>
      <c r="C49" s="33"/>
      <c r="D49" s="61" t="s">
        <v>81</v>
      </c>
      <c r="E49" s="105" t="str">
        <f>IF(VLOOKUP($B49,'DAMES BRUT'!$B$6:$E$85,4,FALSE)="","",(VLOOKUP($B49,'DAMES BRUT'!$B$6:$E$85,4,FALSE)))</f>
        <v/>
      </c>
      <c r="F49" s="105" t="str">
        <f>IF(VLOOKUP($B49,'DAMES NET'!$B$6:E$85,4,FALSE)="","",(VLOOKUP($B49,'DAMES NET'!$B$6:$E$85,4,FALSE)))</f>
        <v/>
      </c>
      <c r="G49" s="106" t="str">
        <f>IF(F49="","",SUM(E49:F49))</f>
        <v/>
      </c>
      <c r="H49" s="105">
        <f>IF(VLOOKUP($B49,'DAMES BRUT'!$B$6:$F$85,5,FALSE)="","",(VLOOKUP($B49,'DAMES BRUT'!$B$6:$F$85,5,FALSE)))</f>
        <v>16</v>
      </c>
      <c r="I49" s="105">
        <f>IF(VLOOKUP($B49,'DAMES NET'!$B$6:$F$85,5,FALSE)="","",(VLOOKUP($B49,'DAMES NET'!$B$6:$F$85,5,FALSE)))</f>
        <v>31</v>
      </c>
      <c r="J49" s="106">
        <f>IF(I49="","",SUM(H49:I49))</f>
        <v>47</v>
      </c>
      <c r="K49" s="105" t="str">
        <f>IF(VLOOKUP($B49,'DAMES BRUT'!$B$6:$G$85,6,FALSE)="","",(VLOOKUP($B49,'DAMES BRUT'!$B$6:$G$85,6,FALSE)))</f>
        <v/>
      </c>
      <c r="L49" s="105" t="str">
        <f>IF(VLOOKUP($B49,'DAMES NET'!$B$6:$G$85,6,FALSE)="","",(VLOOKUP($B49,'DAMES NET'!$B$6:$G$85,6,FALSE)))</f>
        <v/>
      </c>
      <c r="M49" s="106" t="str">
        <f>IF(L49="","",SUM(K49:L49))</f>
        <v/>
      </c>
      <c r="N49" s="105" t="str">
        <f>IF(VLOOKUP($B49,'DAMES BRUT'!$B$6:$H$85,7,FALSE)="","",(VLOOKUP($B49,'DAMES BRUT'!$B$6:$H$85,7,FALSE)))</f>
        <v/>
      </c>
      <c r="O49" s="105" t="str">
        <f>IF(VLOOKUP($B49,'DAMES NET'!$B$6:$H$85,7,FALSE)="","",(VLOOKUP($B49,'DAMES NET'!$B$6:$H$85,7,FALSE)))</f>
        <v/>
      </c>
      <c r="P49" s="106" t="str">
        <f>IF(O49="","",SUM(N49:O49))</f>
        <v/>
      </c>
      <c r="Q49" s="105">
        <f>IF(VLOOKUP($B49,'DAMES BRUT'!$B$6:$I$85,8,FALSE)="","",(VLOOKUP($B49,'DAMES BRUT'!$B$6:$I$85,8,FALSE)))</f>
        <v>23</v>
      </c>
      <c r="R49" s="105">
        <f>IF(VLOOKUP($B49,'DAMES NET'!$B$6:$I$85,8,FALSE)="","",(VLOOKUP($B49,'DAMES NET'!$B$6:$I$85,8,FALSE)))</f>
        <v>36</v>
      </c>
      <c r="S49" s="106">
        <f>IF(R49="","",SUM(Q49:R49))</f>
        <v>59</v>
      </c>
      <c r="T49" s="105" t="str">
        <f>IF(VLOOKUP($B49,'DAMES BRUT'!$B$6:$J$85,9,FALSE)="","",(VLOOKUP($B49,'DAMES BRUT'!$B$6:$J$85,9,FALSE)))</f>
        <v/>
      </c>
      <c r="U49" s="105" t="str">
        <f>IF(VLOOKUP($B49,'DAMES NET'!$B$6:$J$85,9,FALSE)="","",(VLOOKUP($B49,'DAMES NET'!$B$6:$J$85,9,FALSE)))</f>
        <v/>
      </c>
      <c r="V49" s="106" t="str">
        <f>IF(U49="","",SUM(T49:U49))</f>
        <v/>
      </c>
      <c r="W49" s="105" t="str">
        <f>IF(VLOOKUP($B49,'DAMES BRUT'!$B$6:$K$85,10,FALSE)="","",(VLOOKUP($B49,'DAMES BRUT'!$B$6:$K$85,10,FALSE)))</f>
        <v/>
      </c>
      <c r="X49" s="105" t="str">
        <f>IF(VLOOKUP($B49,'DAMES NET'!$B$6:$K$85,10,FALSE)="","",(VLOOKUP($B49,'DAMES NET'!$B$6:$K$85,10,FALSE)))</f>
        <v/>
      </c>
      <c r="Y49" s="106" t="str">
        <f>IF(X49="","",SUM(W49:X49))</f>
        <v/>
      </c>
      <c r="Z49" s="105" t="str">
        <f>IF(VLOOKUP($B49,'DAMES BRUT'!$B$6:$L$85,11,FALSE)="","",(VLOOKUP($B49,'DAMES BRUT'!$B$6:$L$85,11,FALSE)))</f>
        <v/>
      </c>
      <c r="AA49" s="105" t="str">
        <f>IF(VLOOKUP($B49,'DAMES NET'!$B$6:$L$85,11,FALSE)="","",(VLOOKUP($B49,'DAMES NET'!$B$6:$L$85,11,FALSE)))</f>
        <v/>
      </c>
      <c r="AB49" s="106" t="str">
        <f>IF(AA49="","",SUM(Z49:AA49))</f>
        <v/>
      </c>
      <c r="AC49" s="105" t="str">
        <f>IF(VLOOKUP($B49,'DAMES BRUT'!$B$6:$M$85,12,FALSE)="","",(VLOOKUP($B49,'DAMES BRUT'!$B$6:$M$85,12,FALSE)))</f>
        <v/>
      </c>
      <c r="AD49" s="105" t="str">
        <f>IF(VLOOKUP($B49,'DAMES NET'!$B$6:$M$85,12,FALSE)="","",(VLOOKUP($B49,'DAMES NET'!$B$6:$M$85,12,FALSE)))</f>
        <v/>
      </c>
      <c r="AE49" s="106" t="str">
        <f>IF(AD49="","",SUM(AC49:AD49))</f>
        <v/>
      </c>
      <c r="AF49" s="105" t="str">
        <f>IF(VLOOKUP($B49,'DAMES BRUT'!$B$6:$N$85,13,FALSE)="","",(VLOOKUP($B49,'DAMES BRUT'!$B$6:$N$72,13,FALSE)))</f>
        <v/>
      </c>
      <c r="AG49" s="105" t="str">
        <f>IF(VLOOKUP($B49,'DAMES NET'!$B$6:$N$85,13,FALSE)="","",(VLOOKUP($B49,'DAMES NET'!$B$6:$N$85,13,FALSE)))</f>
        <v/>
      </c>
      <c r="AH49" s="106" t="str">
        <f>IF(AG49="","",SUM(AF49:AG49))</f>
        <v/>
      </c>
      <c r="AI49" s="51">
        <f>SUM(G49,J49,M49,P49,S49,V49,Y49,AB49,AE49,AH49)</f>
        <v>106</v>
      </c>
      <c r="AJ49" s="17">
        <f>+COUNT(G49,J49,M49,P49,S49,V49,Y49,AB49,AE49,AH49)</f>
        <v>2</v>
      </c>
      <c r="AK49" s="17">
        <f>IF(AJ49&lt;6,0,+SMALL(($G49,$J49,$M49,$P49,$S49,$V49,$Y49,$AB49,$AE49,$AH49),1))</f>
        <v>0</v>
      </c>
      <c r="AL49" s="17">
        <f>IF(AJ49&lt;7,0,+SMALL(($G49,$J49,$M49,$P49,$S49,$V49,$Y49,$AB49,$AE49,$AH49),2))</f>
        <v>0</v>
      </c>
      <c r="AM49" s="17">
        <f>IF(AJ49&lt;8,0,+SMALL(($G49,$J49,$M49,$P49,$S49,$V49,$Y49,$AB49,$AE49,$AH49),3))</f>
        <v>0</v>
      </c>
      <c r="AN49" s="17">
        <f>IF(AJ49&lt;9,0,+SMALL(($G49,$J49,$M49,$P49,$S49,$V49,$Y49,$AB49,$AE49,$AH49),4))</f>
        <v>0</v>
      </c>
      <c r="AO49" s="17">
        <f>AI49-AK49-AL49-AM49-AN49</f>
        <v>106</v>
      </c>
      <c r="AP49" s="7">
        <f>RANK(AO49,$AO$6:$AO$85,0)</f>
        <v>43</v>
      </c>
    </row>
    <row r="50" spans="2:42" s="11" customFormat="1">
      <c r="B50" s="42" t="s">
        <v>209</v>
      </c>
      <c r="C50" s="33"/>
      <c r="D50" s="82" t="s">
        <v>145</v>
      </c>
      <c r="E50" s="105" t="str">
        <f>IF(VLOOKUP($B50,'DAMES BRUT'!$B$6:$E$85,4,FALSE)="","",(VLOOKUP($B50,'DAMES BRUT'!$B$6:$E$85,4,FALSE)))</f>
        <v/>
      </c>
      <c r="F50" s="105" t="str">
        <f>IF(VLOOKUP($B50,'DAMES NET'!$B$6:E$85,4,FALSE)="","",(VLOOKUP($B50,'DAMES NET'!$B$6:$E$85,4,FALSE)))</f>
        <v/>
      </c>
      <c r="G50" s="106" t="str">
        <f>IF(F50="","",SUM(E50:F50))</f>
        <v/>
      </c>
      <c r="H50" s="105">
        <f>IF(VLOOKUP($B50,'DAMES BRUT'!$B$6:$F$85,5,FALSE)="","",(VLOOKUP($B50,'DAMES BRUT'!$B$6:$F$85,5,FALSE)))</f>
        <v>2</v>
      </c>
      <c r="I50" s="105">
        <f>IF(VLOOKUP($B50,'DAMES NET'!$B$6:$F$85,5,FALSE)="","",(VLOOKUP($B50,'DAMES NET'!$B$6:$F$85,5,FALSE)))</f>
        <v>23</v>
      </c>
      <c r="J50" s="106">
        <f>IF(I50="","",SUM(H50:I50))</f>
        <v>25</v>
      </c>
      <c r="K50" s="105" t="str">
        <f>IF(VLOOKUP($B50,'DAMES BRUT'!$B$6:$G$85,6,FALSE)="","",(VLOOKUP($B50,'DAMES BRUT'!$B$6:$G$85,6,FALSE)))</f>
        <v/>
      </c>
      <c r="L50" s="105" t="str">
        <f>IF(VLOOKUP($B50,'DAMES NET'!$B$6:$G$85,6,FALSE)="","",(VLOOKUP($B50,'DAMES NET'!$B$6:$G$85,6,FALSE)))</f>
        <v/>
      </c>
      <c r="M50" s="106" t="str">
        <f>IF(L50="","",SUM(K50:L50))</f>
        <v/>
      </c>
      <c r="N50" s="105">
        <f>IF(VLOOKUP($B50,'DAMES BRUT'!$B$6:$H$85,7,FALSE)="","",(VLOOKUP($B50,'DAMES BRUT'!$B$6:$H$85,7,FALSE)))</f>
        <v>4</v>
      </c>
      <c r="O50" s="105">
        <f>IF(VLOOKUP($B50,'DAMES NET'!$B$6:$H$85,7,FALSE)="","",(VLOOKUP($B50,'DAMES NET'!$B$6:$H$85,7,FALSE)))</f>
        <v>30</v>
      </c>
      <c r="P50" s="106">
        <f>IF(O50="","",SUM(N50:O50))</f>
        <v>34</v>
      </c>
      <c r="Q50" s="105" t="str">
        <f>IF(VLOOKUP($B50,'DAMES BRUT'!$B$6:$I$85,8,FALSE)="","",(VLOOKUP($B50,'DAMES BRUT'!$B$6:$I$85,8,FALSE)))</f>
        <v/>
      </c>
      <c r="R50" s="105" t="str">
        <f>IF(VLOOKUP($B50,'DAMES NET'!$B$6:$I$85,8,FALSE)="","",(VLOOKUP($B50,'DAMES NET'!$B$6:$I$85,8,FALSE)))</f>
        <v/>
      </c>
      <c r="S50" s="106" t="str">
        <f>IF(R50="","",SUM(Q50:R50))</f>
        <v/>
      </c>
      <c r="T50" s="105" t="str">
        <f>IF(VLOOKUP($B50,'DAMES BRUT'!$B$6:$J$85,9,FALSE)="","",(VLOOKUP($B50,'DAMES BRUT'!$B$6:$J$85,9,FALSE)))</f>
        <v/>
      </c>
      <c r="U50" s="105" t="str">
        <f>IF(VLOOKUP($B50,'DAMES NET'!$B$6:$J$85,9,FALSE)="","",(VLOOKUP($B50,'DAMES NET'!$B$6:$J$85,9,FALSE)))</f>
        <v/>
      </c>
      <c r="V50" s="106" t="str">
        <f>IF(U50="","",SUM(T50:U50))</f>
        <v/>
      </c>
      <c r="W50" s="105">
        <f>IF(VLOOKUP($B50,'DAMES BRUT'!$B$6:$K$85,10,FALSE)="","",(VLOOKUP($B50,'DAMES BRUT'!$B$6:$K$85,10,FALSE)))</f>
        <v>5</v>
      </c>
      <c r="X50" s="105">
        <f>IF(VLOOKUP($B50,'DAMES NET'!$B$6:$K$85,10,FALSE)="","",(VLOOKUP($B50,'DAMES NET'!$B$6:$K$85,10,FALSE)))</f>
        <v>31</v>
      </c>
      <c r="Y50" s="106">
        <f>IF(X50="","",SUM(W50:X50))</f>
        <v>36</v>
      </c>
      <c r="Z50" s="105">
        <f>IF(VLOOKUP($B50,'DAMES BRUT'!$B$6:$L$85,11,FALSE)="","",(VLOOKUP($B50,'DAMES BRUT'!$B$6:$L$85,11,FALSE)))</f>
        <v>0</v>
      </c>
      <c r="AA50" s="105">
        <f>IF(VLOOKUP($B50,'DAMES NET'!$B$6:$L$85,11,FALSE)="","",(VLOOKUP($B50,'DAMES NET'!$B$6:$L$85,11,FALSE)))</f>
        <v>10</v>
      </c>
      <c r="AB50" s="106">
        <f>IF(AA50="","",SUM(Z50:AA50))</f>
        <v>10</v>
      </c>
      <c r="AC50" s="105" t="str">
        <f>IF(VLOOKUP($B50,'DAMES BRUT'!$B$6:$M$85,12,FALSE)="","",(VLOOKUP($B50,'DAMES BRUT'!$B$6:$M$85,12,FALSE)))</f>
        <v/>
      </c>
      <c r="AD50" s="105" t="str">
        <f>IF(VLOOKUP($B50,'DAMES NET'!$B$6:$M$85,12,FALSE)="","",(VLOOKUP($B50,'DAMES NET'!$B$6:$M$85,12,FALSE)))</f>
        <v/>
      </c>
      <c r="AE50" s="106" t="str">
        <f>IF(AD50="","",SUM(AC50:AD50))</f>
        <v/>
      </c>
      <c r="AF50" s="105" t="str">
        <f>IF(VLOOKUP($B50,'DAMES BRUT'!$B$6:$N$85,13,FALSE)="","",(VLOOKUP($B50,'DAMES BRUT'!$B$6:$N$72,13,FALSE)))</f>
        <v/>
      </c>
      <c r="AG50" s="105" t="str">
        <f>IF(VLOOKUP($B50,'DAMES NET'!$B$6:$N$85,13,FALSE)="","",(VLOOKUP($B50,'DAMES NET'!$B$6:$N$85,13,FALSE)))</f>
        <v/>
      </c>
      <c r="AH50" s="106" t="str">
        <f>IF(AG50="","",SUM(AF50:AG50))</f>
        <v/>
      </c>
      <c r="AI50" s="51">
        <f>SUM(G50,J50,M50,P50,S50,V50,Y50,AB50,AE50,AH50)</f>
        <v>105</v>
      </c>
      <c r="AJ50" s="17">
        <f>+COUNT(G50,J50,M50,P50,S50,V50,Y50,AB50,AE50,AH50)</f>
        <v>4</v>
      </c>
      <c r="AK50" s="17">
        <f>IF(AJ50&lt;6,0,+SMALL(($G50,$J50,$M50,$P50,$S50,$V50,$Y50,$AB50,$AE50,$AH50),1))</f>
        <v>0</v>
      </c>
      <c r="AL50" s="17">
        <f>IF(AJ50&lt;7,0,+SMALL(($G50,$J50,$M50,$P50,$S50,$V50,$Y50,$AB50,$AE50,$AH50),2))</f>
        <v>0</v>
      </c>
      <c r="AM50" s="17">
        <f>IF(AJ50&lt;8,0,+SMALL(($G50,$J50,$M50,$P50,$S50,$V50,$Y50,$AB50,$AE50,$AH50),3))</f>
        <v>0</v>
      </c>
      <c r="AN50" s="17">
        <f>IF(AJ50&lt;9,0,+SMALL(($G50,$J50,$M50,$P50,$S50,$V50,$Y50,$AB50,$AE50,$AH50),4))</f>
        <v>0</v>
      </c>
      <c r="AO50" s="17">
        <f>AI50-AK50-AL50-AM50-AN50</f>
        <v>105</v>
      </c>
      <c r="AP50" s="7">
        <f>RANK(AO50,$AO$6:$AO$85,0)</f>
        <v>45</v>
      </c>
    </row>
    <row r="51" spans="2:42" s="11" customFormat="1">
      <c r="B51" s="89" t="s">
        <v>324</v>
      </c>
      <c r="C51" s="33"/>
      <c r="D51" s="158" t="s">
        <v>327</v>
      </c>
      <c r="E51" s="105">
        <f>IF(VLOOKUP($B51,'DAMES BRUT'!$B$6:$E$85,4,FALSE)="","",(VLOOKUP($B51,'DAMES BRUT'!$B$6:$E$85,4,FALSE)))</f>
        <v>1</v>
      </c>
      <c r="F51" s="105">
        <f>IF(VLOOKUP($B51,'DAMES NET'!$B$6:E$85,4,FALSE)="","",(VLOOKUP($B51,'DAMES NET'!$B$6:$E$85,4,FALSE)))</f>
        <v>9</v>
      </c>
      <c r="G51" s="106">
        <f>IF(F51="","",SUM(E51:F51))</f>
        <v>10</v>
      </c>
      <c r="H51" s="105">
        <f>IF(VLOOKUP($B51,'DAMES BRUT'!$B$6:$F$85,5,FALSE)="","",(VLOOKUP($B51,'DAMES BRUT'!$B$6:$F$85,5,FALSE)))</f>
        <v>5</v>
      </c>
      <c r="I51" s="105">
        <f>IF(VLOOKUP($B51,'DAMES NET'!$B$6:$F$85,5,FALSE)="","",(VLOOKUP($B51,'DAMES NET'!$B$6:$F$85,5,FALSE)))</f>
        <v>18</v>
      </c>
      <c r="J51" s="106">
        <f>IF(I51="","",SUM(H51:I51))</f>
        <v>23</v>
      </c>
      <c r="K51" s="105" t="str">
        <f>IF(VLOOKUP($B51,'DAMES BRUT'!$B$6:$G$85,6,FALSE)="","",(VLOOKUP($B51,'DAMES BRUT'!$B$6:$G$85,6,FALSE)))</f>
        <v/>
      </c>
      <c r="L51" s="105" t="str">
        <f>IF(VLOOKUP($B51,'DAMES NET'!$B$6:$G$85,6,FALSE)="","",(VLOOKUP($B51,'DAMES NET'!$B$6:$G$85,6,FALSE)))</f>
        <v/>
      </c>
      <c r="M51" s="106" t="str">
        <f>IF(L51="","",SUM(K51:L51))</f>
        <v/>
      </c>
      <c r="N51" s="105">
        <f>IF(VLOOKUP($B51,'DAMES BRUT'!$B$6:$H$85,7,FALSE)="","",(VLOOKUP($B51,'DAMES BRUT'!$B$6:$H$85,7,FALSE)))</f>
        <v>2</v>
      </c>
      <c r="O51" s="105">
        <f>IF(VLOOKUP($B51,'DAMES NET'!$B$6:$H$85,7,FALSE)="","",(VLOOKUP($B51,'DAMES NET'!$B$6:$H$85,7,FALSE)))</f>
        <v>29</v>
      </c>
      <c r="P51" s="106">
        <f>IF(O51="","",SUM(N51:O51))</f>
        <v>31</v>
      </c>
      <c r="Q51" s="105" t="str">
        <f>IF(VLOOKUP($B51,'DAMES BRUT'!$B$6:$I$85,8,FALSE)="","",(VLOOKUP($B51,'DAMES BRUT'!$B$6:$I$85,8,FALSE)))</f>
        <v/>
      </c>
      <c r="R51" s="105" t="str">
        <f>IF(VLOOKUP($B51,'DAMES NET'!$B$6:$I$85,8,FALSE)="","",(VLOOKUP($B51,'DAMES NET'!$B$6:$I$85,8,FALSE)))</f>
        <v/>
      </c>
      <c r="S51" s="106" t="str">
        <f>IF(R51="","",SUM(Q51:R51))</f>
        <v/>
      </c>
      <c r="T51" s="105">
        <f>IF(VLOOKUP($B51,'DAMES BRUT'!$B$6:$J$85,9,FALSE)="","",(VLOOKUP($B51,'DAMES BRUT'!$B$6:$J$85,9,FALSE)))</f>
        <v>1</v>
      </c>
      <c r="U51" s="105">
        <f>IF(VLOOKUP($B51,'DAMES NET'!$B$6:$J$85,9,FALSE)="","",(VLOOKUP($B51,'DAMES NET'!$B$6:$J$85,9,FALSE)))</f>
        <v>16</v>
      </c>
      <c r="V51" s="106">
        <f>IF(U51="","",SUM(T51:U51))</f>
        <v>17</v>
      </c>
      <c r="W51" s="105">
        <f>IF(VLOOKUP($B51,'DAMES BRUT'!$B$6:$K$85,10,FALSE)="","",(VLOOKUP($B51,'DAMES BRUT'!$B$6:$K$85,10,FALSE)))</f>
        <v>2</v>
      </c>
      <c r="X51" s="105">
        <f>IF(VLOOKUP($B51,'DAMES NET'!$B$6:$K$85,10,FALSE)="","",(VLOOKUP($B51,'DAMES NET'!$B$6:$K$85,10,FALSE)))</f>
        <v>14</v>
      </c>
      <c r="Y51" s="106">
        <f>IF(X51="","",SUM(W51:X51))</f>
        <v>16</v>
      </c>
      <c r="Z51" s="105">
        <f>IF(VLOOKUP($B51,'DAMES BRUT'!$B$6:$L$85,11,FALSE)="","",(VLOOKUP($B51,'DAMES BRUT'!$B$6:$L$85,11,FALSE)))</f>
        <v>0</v>
      </c>
      <c r="AA51" s="105">
        <f>IF(VLOOKUP($B51,'DAMES NET'!$B$6:$L$85,11,FALSE)="","",(VLOOKUP($B51,'DAMES NET'!$B$6:$L$85,11,FALSE)))</f>
        <v>9</v>
      </c>
      <c r="AB51" s="106">
        <f>IF(AA51="","",SUM(Z51:AA51))</f>
        <v>9</v>
      </c>
      <c r="AC51" s="105">
        <f>IF(VLOOKUP($B51,'DAMES BRUT'!$B$6:$M$85,12,FALSE)="","",(VLOOKUP($B51,'DAMES BRUT'!$B$6:$M$85,12,FALSE)))</f>
        <v>2</v>
      </c>
      <c r="AD51" s="105">
        <f>IF(VLOOKUP($B51,'DAMES NET'!$B$6:$M$85,12,FALSE)="","",(VLOOKUP($B51,'DAMES NET'!$B$6:$M$85,12,FALSE)))</f>
        <v>16</v>
      </c>
      <c r="AE51" s="106">
        <f>IF(AD51="","",SUM(AC51:AD51))</f>
        <v>18</v>
      </c>
      <c r="AF51" s="105" t="str">
        <f>IF(VLOOKUP($B51,'DAMES BRUT'!$B$6:$N$85,13,FALSE)="","",(VLOOKUP($B51,'DAMES BRUT'!$B$6:$N$72,13,FALSE)))</f>
        <v/>
      </c>
      <c r="AG51" s="105" t="str">
        <f>IF(VLOOKUP($B51,'DAMES NET'!$B$6:$N$85,13,FALSE)="","",(VLOOKUP($B51,'DAMES NET'!$B$6:$N$85,13,FALSE)))</f>
        <v/>
      </c>
      <c r="AH51" s="106" t="str">
        <f>IF(AG51="","",SUM(AF51:AG51))</f>
        <v/>
      </c>
      <c r="AI51" s="51">
        <f>SUM(G51,J51,M51,P51,S51,V51,Y51,AB51,AE51,AH51)</f>
        <v>124</v>
      </c>
      <c r="AJ51" s="17">
        <f>+COUNT(G51,J51,M51,P51,S51,V51,Y51,AB51,AE51,AH51)</f>
        <v>7</v>
      </c>
      <c r="AK51" s="17">
        <f>IF(AJ51&lt;6,0,+SMALL(($G51,$J51,$M51,$P51,$S51,$V51,$Y51,$AB51,$AE51,$AH51),1))</f>
        <v>9</v>
      </c>
      <c r="AL51" s="17">
        <f>IF(AJ51&lt;7,0,+SMALL(($G51,$J51,$M51,$P51,$S51,$V51,$Y51,$AB51,$AE51,$AH51),2))</f>
        <v>10</v>
      </c>
      <c r="AM51" s="17">
        <f>IF(AJ51&lt;8,0,+SMALL(($G51,$J51,$M51,$P51,$S51,$V51,$Y51,$AB51,$AE51,$AH51),3))</f>
        <v>0</v>
      </c>
      <c r="AN51" s="17">
        <f>IF(AJ51&lt;9,0,+SMALL(($G51,$J51,$M51,$P51,$S51,$V51,$Y51,$AB51,$AE51,$AH51),4))</f>
        <v>0</v>
      </c>
      <c r="AO51" s="17">
        <f>AI51-AK51-AL51-AM51-AN51</f>
        <v>105</v>
      </c>
      <c r="AP51" s="7">
        <f>RANK(AO51,$AO$6:$AO$85,0)</f>
        <v>45</v>
      </c>
    </row>
    <row r="52" spans="2:42" s="11" customFormat="1">
      <c r="B52" s="89" t="s">
        <v>184</v>
      </c>
      <c r="C52" s="33"/>
      <c r="D52" s="57" t="s">
        <v>79</v>
      </c>
      <c r="E52" s="105" t="str">
        <f>IF(VLOOKUP($B52,'DAMES BRUT'!$B$6:$E$85,4,FALSE)="","",(VLOOKUP($B52,'DAMES BRUT'!$B$6:$E$85,4,FALSE)))</f>
        <v/>
      </c>
      <c r="F52" s="105" t="str">
        <f>IF(VLOOKUP($B52,'DAMES NET'!$B$6:E$85,4,FALSE)="","",(VLOOKUP($B52,'DAMES NET'!$B$6:$E$85,4,FALSE)))</f>
        <v/>
      </c>
      <c r="G52" s="106" t="str">
        <f>IF(F52="","",SUM(E52:F52))</f>
        <v/>
      </c>
      <c r="H52" s="105">
        <f>IF(VLOOKUP($B52,'DAMES BRUT'!$B$6:$F$85,5,FALSE)="","",(VLOOKUP($B52,'DAMES BRUT'!$B$6:$F$85,5,FALSE)))</f>
        <v>5</v>
      </c>
      <c r="I52" s="105">
        <f>IF(VLOOKUP($B52,'DAMES NET'!$B$6:$F$85,5,FALSE)="","",(VLOOKUP($B52,'DAMES NET'!$B$6:$F$85,5,FALSE)))</f>
        <v>22</v>
      </c>
      <c r="J52" s="106">
        <f>IF(I52="","",SUM(H52:I52))</f>
        <v>27</v>
      </c>
      <c r="K52" s="105" t="str">
        <f>IF(VLOOKUP($B52,'DAMES BRUT'!$B$6:$G$85,6,FALSE)="","",(VLOOKUP($B52,'DAMES BRUT'!$B$6:$G$85,6,FALSE)))</f>
        <v/>
      </c>
      <c r="L52" s="105" t="str">
        <f>IF(VLOOKUP($B52,'DAMES NET'!$B$6:$G$85,6,FALSE)="","",(VLOOKUP($B52,'DAMES NET'!$B$6:$G$85,6,FALSE)))</f>
        <v/>
      </c>
      <c r="M52" s="106" t="str">
        <f>IF(L52="","",SUM(K52:L52))</f>
        <v/>
      </c>
      <c r="N52" s="105" t="str">
        <f>IF(VLOOKUP($B52,'DAMES BRUT'!$B$6:$H$85,7,FALSE)="","",(VLOOKUP($B52,'DAMES BRUT'!$B$6:$H$85,7,FALSE)))</f>
        <v/>
      </c>
      <c r="O52" s="105" t="str">
        <f>IF(VLOOKUP($B52,'DAMES NET'!$B$6:$H$85,7,FALSE)="","",(VLOOKUP($B52,'DAMES NET'!$B$6:$H$85,7,FALSE)))</f>
        <v/>
      </c>
      <c r="P52" s="106" t="str">
        <f>IF(O52="","",SUM(N52:O52))</f>
        <v/>
      </c>
      <c r="Q52" s="105" t="str">
        <f>IF(VLOOKUP($B52,'DAMES BRUT'!$B$6:$I$85,8,FALSE)="","",(VLOOKUP($B52,'DAMES BRUT'!$B$6:$I$85,8,FALSE)))</f>
        <v/>
      </c>
      <c r="R52" s="105" t="str">
        <f>IF(VLOOKUP($B52,'DAMES NET'!$B$6:$I$85,8,FALSE)="","",(VLOOKUP($B52,'DAMES NET'!$B$6:$I$85,8,FALSE)))</f>
        <v/>
      </c>
      <c r="S52" s="106" t="str">
        <f>IF(R52="","",SUM(Q52:R52))</f>
        <v/>
      </c>
      <c r="T52" s="105">
        <f>IF(VLOOKUP($B52,'DAMES BRUT'!$B$6:$J$85,9,FALSE)="","",(VLOOKUP($B52,'DAMES BRUT'!$B$6:$J$85,9,FALSE)))</f>
        <v>9</v>
      </c>
      <c r="U52" s="105">
        <f>IF(VLOOKUP($B52,'DAMES NET'!$B$6:$J$85,9,FALSE)="","",(VLOOKUP($B52,'DAMES NET'!$B$6:$J$85,9,FALSE)))</f>
        <v>30</v>
      </c>
      <c r="V52" s="106">
        <f>IF(U52="","",SUM(T52:U52))</f>
        <v>39</v>
      </c>
      <c r="W52" s="105" t="str">
        <f>IF(VLOOKUP($B52,'DAMES BRUT'!$B$6:$K$85,10,FALSE)="","",(VLOOKUP($B52,'DAMES BRUT'!$B$6:$K$85,10,FALSE)))</f>
        <v/>
      </c>
      <c r="X52" s="105" t="str">
        <f>IF(VLOOKUP($B52,'DAMES NET'!$B$6:$K$85,10,FALSE)="","",(VLOOKUP($B52,'DAMES NET'!$B$6:$K$85,10,FALSE)))</f>
        <v/>
      </c>
      <c r="Y52" s="106" t="str">
        <f>IF(X52="","",SUM(W52:X52))</f>
        <v/>
      </c>
      <c r="Z52" s="105">
        <f>IF(VLOOKUP($B52,'DAMES BRUT'!$B$6:$L$85,11,FALSE)="","",(VLOOKUP($B52,'DAMES BRUT'!$B$6:$L$85,11,FALSE)))</f>
        <v>6</v>
      </c>
      <c r="AA52" s="105">
        <f>IF(VLOOKUP($B52,'DAMES NET'!$B$6:$L$85,11,FALSE)="","",(VLOOKUP($B52,'DAMES NET'!$B$6:$L$85,11,FALSE)))</f>
        <v>21</v>
      </c>
      <c r="AB52" s="106">
        <f>IF(AA52="","",SUM(Z52:AA52))</f>
        <v>27</v>
      </c>
      <c r="AC52" s="105" t="str">
        <f>IF(VLOOKUP($B52,'DAMES BRUT'!$B$6:$M$85,12,FALSE)="","",(VLOOKUP($B52,'DAMES BRUT'!$B$6:$M$85,12,FALSE)))</f>
        <v/>
      </c>
      <c r="AD52" s="105" t="str">
        <f>IF(VLOOKUP($B52,'DAMES NET'!$B$6:$M$85,12,FALSE)="","",(VLOOKUP($B52,'DAMES NET'!$B$6:$M$85,12,FALSE)))</f>
        <v/>
      </c>
      <c r="AE52" s="106" t="str">
        <f>IF(AD52="","",SUM(AC52:AD52))</f>
        <v/>
      </c>
      <c r="AF52" s="105" t="str">
        <f>IF(VLOOKUP($B52,'DAMES BRUT'!$B$6:$N$85,13,FALSE)="","",(VLOOKUP($B52,'DAMES BRUT'!$B$6:$N$72,13,FALSE)))</f>
        <v/>
      </c>
      <c r="AG52" s="105" t="str">
        <f>IF(VLOOKUP($B52,'DAMES NET'!$B$6:$N$85,13,FALSE)="","",(VLOOKUP($B52,'DAMES NET'!$B$6:$N$85,13,FALSE)))</f>
        <v/>
      </c>
      <c r="AH52" s="106" t="str">
        <f>IF(AG52="","",SUM(AF52:AG52))</f>
        <v/>
      </c>
      <c r="AI52" s="51">
        <f>SUM(G52,J52,M52,P52,S52,V52,Y52,AB52,AE52,AH52)</f>
        <v>93</v>
      </c>
      <c r="AJ52" s="17">
        <f>+COUNT(G52,J52,M52,P52,S52,V52,Y52,AB52,AE52,AH52)</f>
        <v>3</v>
      </c>
      <c r="AK52" s="17">
        <f>IF(AJ52&lt;6,0,+SMALL(($G52,$J52,$M52,$P52,$S52,$V52,$Y52,$AB52,$AE52,$AH52),1))</f>
        <v>0</v>
      </c>
      <c r="AL52" s="17">
        <f>IF(AJ52&lt;7,0,+SMALL(($G52,$J52,$M52,$P52,$S52,$V52,$Y52,$AB52,$AE52,$AH52),2))</f>
        <v>0</v>
      </c>
      <c r="AM52" s="17">
        <f>IF(AJ52&lt;8,0,+SMALL(($G52,$J52,$M52,$P52,$S52,$V52,$Y52,$AB52,$AE52,$AH52),3))</f>
        <v>0</v>
      </c>
      <c r="AN52" s="17">
        <f>IF(AJ52&lt;9,0,+SMALL(($G52,$J52,$M52,$P52,$S52,$V52,$Y52,$AB52,$AE52,$AH52),4))</f>
        <v>0</v>
      </c>
      <c r="AO52" s="17">
        <f>AI52-AK52-AL52-AM52-AN52</f>
        <v>93</v>
      </c>
      <c r="AP52" s="7">
        <f>RANK(AO52,$AO$6:$AO$85,0)</f>
        <v>47</v>
      </c>
    </row>
    <row r="53" spans="2:42" s="11" customFormat="1">
      <c r="B53" s="89" t="s">
        <v>325</v>
      </c>
      <c r="C53" s="33"/>
      <c r="D53" s="158" t="s">
        <v>327</v>
      </c>
      <c r="E53" s="105" t="str">
        <f>IF(VLOOKUP($B53,'DAMES BRUT'!$B$6:$E$85,4,FALSE)="","",(VLOOKUP($B53,'DAMES BRUT'!$B$6:$E$85,4,FALSE)))</f>
        <v/>
      </c>
      <c r="F53" s="105" t="str">
        <f>IF(VLOOKUP($B53,'DAMES NET'!$B$6:E$85,4,FALSE)="","",(VLOOKUP($B53,'DAMES NET'!$B$6:$E$85,4,FALSE)))</f>
        <v/>
      </c>
      <c r="G53" s="106" t="str">
        <f>IF(F53="","",SUM(E53:F53))</f>
        <v/>
      </c>
      <c r="H53" s="105">
        <f>IF(VLOOKUP($B53,'DAMES BRUT'!$B$6:$F$85,5,FALSE)="","",(VLOOKUP($B53,'DAMES BRUT'!$B$6:$F$85,5,FALSE)))</f>
        <v>4</v>
      </c>
      <c r="I53" s="105">
        <f>IF(VLOOKUP($B53,'DAMES NET'!$B$6:$F$85,5,FALSE)="","",(VLOOKUP($B53,'DAMES NET'!$B$6:$F$85,5,FALSE)))</f>
        <v>24</v>
      </c>
      <c r="J53" s="106">
        <f>IF(I53="","",SUM(H53:I53))</f>
        <v>28</v>
      </c>
      <c r="K53" s="105" t="str">
        <f>IF(VLOOKUP($B53,'DAMES BRUT'!$B$6:$G$85,6,FALSE)="","",(VLOOKUP($B53,'DAMES BRUT'!$B$6:$G$85,6,FALSE)))</f>
        <v/>
      </c>
      <c r="L53" s="105" t="str">
        <f>IF(VLOOKUP($B53,'DAMES NET'!$B$6:$G$85,6,FALSE)="","",(VLOOKUP($B53,'DAMES NET'!$B$6:$G$85,6,FALSE)))</f>
        <v/>
      </c>
      <c r="M53" s="106" t="str">
        <f>IF(L53="","",SUM(K53:L53))</f>
        <v/>
      </c>
      <c r="N53" s="105">
        <f>IF(VLOOKUP($B53,'DAMES BRUT'!$B$6:$H$85,7,FALSE)="","",(VLOOKUP($B53,'DAMES BRUT'!$B$6:$H$85,7,FALSE)))</f>
        <v>5</v>
      </c>
      <c r="O53" s="105">
        <f>IF(VLOOKUP($B53,'DAMES NET'!$B$6:$H$85,7,FALSE)="","",(VLOOKUP($B53,'DAMES NET'!$B$6:$H$85,7,FALSE)))</f>
        <v>30</v>
      </c>
      <c r="P53" s="106">
        <f>IF(O53="","",SUM(N53:O53))</f>
        <v>35</v>
      </c>
      <c r="Q53" s="105">
        <f>IF(VLOOKUP($B53,'DAMES BRUT'!$B$6:$I$85,8,FALSE)="","",(VLOOKUP($B53,'DAMES BRUT'!$B$6:$I$85,8,FALSE)))</f>
        <v>3</v>
      </c>
      <c r="R53" s="105">
        <f>IF(VLOOKUP($B53,'DAMES NET'!$B$6:$I$85,8,FALSE)="","",(VLOOKUP($B53,'DAMES NET'!$B$6:$I$85,8,FALSE)))</f>
        <v>27</v>
      </c>
      <c r="S53" s="106">
        <f>IF(R53="","",SUM(Q53:R53))</f>
        <v>30</v>
      </c>
      <c r="T53" s="105" t="str">
        <f>IF(VLOOKUP($B53,'DAMES BRUT'!$B$6:$J$85,9,FALSE)="","",(VLOOKUP($B53,'DAMES BRUT'!$B$6:$J$85,9,FALSE)))</f>
        <v/>
      </c>
      <c r="U53" s="105" t="str">
        <f>IF(VLOOKUP($B53,'DAMES NET'!$B$6:$J$85,9,FALSE)="","",(VLOOKUP($B53,'DAMES NET'!$B$6:$J$85,9,FALSE)))</f>
        <v/>
      </c>
      <c r="V53" s="106" t="str">
        <f>IF(U53="","",SUM(T53:U53))</f>
        <v/>
      </c>
      <c r="W53" s="105" t="str">
        <f>IF(VLOOKUP($B53,'DAMES BRUT'!$B$6:$K$85,10,FALSE)="","",(VLOOKUP($B53,'DAMES BRUT'!$B$6:$K$85,10,FALSE)))</f>
        <v/>
      </c>
      <c r="X53" s="105" t="str">
        <f>IF(VLOOKUP($B53,'DAMES NET'!$B$6:$K$85,10,FALSE)="","",(VLOOKUP($B53,'DAMES NET'!$B$6:$K$85,10,FALSE)))</f>
        <v/>
      </c>
      <c r="Y53" s="106" t="str">
        <f>IF(X53="","",SUM(W53:X53))</f>
        <v/>
      </c>
      <c r="Z53" s="105" t="str">
        <f>IF(VLOOKUP($B53,'DAMES BRUT'!$B$6:$L$85,11,FALSE)="","",(VLOOKUP($B53,'DAMES BRUT'!$B$6:$L$85,11,FALSE)))</f>
        <v/>
      </c>
      <c r="AA53" s="105" t="str">
        <f>IF(VLOOKUP($B53,'DAMES NET'!$B$6:$L$85,11,FALSE)="","",(VLOOKUP($B53,'DAMES NET'!$B$6:$L$85,11,FALSE)))</f>
        <v/>
      </c>
      <c r="AB53" s="106" t="str">
        <f>IF(AA53="","",SUM(Z53:AA53))</f>
        <v/>
      </c>
      <c r="AC53" s="105" t="str">
        <f>IF(VLOOKUP($B53,'DAMES BRUT'!$B$6:$M$85,12,FALSE)="","",(VLOOKUP($B53,'DAMES BRUT'!$B$6:$M$85,12,FALSE)))</f>
        <v/>
      </c>
      <c r="AD53" s="105" t="str">
        <f>IF(VLOOKUP($B53,'DAMES NET'!$B$6:$M$85,12,FALSE)="","",(VLOOKUP($B53,'DAMES NET'!$B$6:$M$85,12,FALSE)))</f>
        <v/>
      </c>
      <c r="AE53" s="106" t="str">
        <f>IF(AD53="","",SUM(AC53:AD53))</f>
        <v/>
      </c>
      <c r="AF53" s="105" t="str">
        <f>IF(VLOOKUP($B53,'DAMES BRUT'!$B$6:$N$85,13,FALSE)="","",(VLOOKUP($B53,'DAMES BRUT'!$B$6:$N$72,13,FALSE)))</f>
        <v/>
      </c>
      <c r="AG53" s="105" t="str">
        <f>IF(VLOOKUP($B53,'DAMES NET'!$B$6:$N$85,13,FALSE)="","",(VLOOKUP($B53,'DAMES NET'!$B$6:$N$85,13,FALSE)))</f>
        <v/>
      </c>
      <c r="AH53" s="106" t="str">
        <f>IF(AG53="","",SUM(AF53:AG53))</f>
        <v/>
      </c>
      <c r="AI53" s="51">
        <f>SUM(G53,J53,M53,P53,S53,V53,Y53,AB53,AE53,AH53)</f>
        <v>93</v>
      </c>
      <c r="AJ53" s="17">
        <f>+COUNT(G53,J53,M53,P53,S53,V53,Y53,AB53,AE53,AH53)</f>
        <v>3</v>
      </c>
      <c r="AK53" s="17">
        <f>IF(AJ53&lt;6,0,+SMALL(($G53,$J53,$M53,$P53,$S53,$V53,$Y53,$AB53,$AE53,$AH53),1))</f>
        <v>0</v>
      </c>
      <c r="AL53" s="17">
        <f>IF(AJ53&lt;7,0,+SMALL(($G53,$J53,$M53,$P53,$S53,$V53,$Y53,$AB53,$AE53,$AH53),2))</f>
        <v>0</v>
      </c>
      <c r="AM53" s="17">
        <f>IF(AJ53&lt;8,0,+SMALL(($G53,$J53,$M53,$P53,$S53,$V53,$Y53,$AB53,$AE53,$AH53),3))</f>
        <v>0</v>
      </c>
      <c r="AN53" s="17">
        <f>IF(AJ53&lt;9,0,+SMALL(($G53,$J53,$M53,$P53,$S53,$V53,$Y53,$AB53,$AE53,$AH53),4))</f>
        <v>0</v>
      </c>
      <c r="AO53" s="17">
        <f>AI53-AK53-AL53-AM53-AN53</f>
        <v>93</v>
      </c>
      <c r="AP53" s="7">
        <f>RANK(AO53,$AO$6:$AO$85,0)</f>
        <v>47</v>
      </c>
    </row>
    <row r="54" spans="2:42" s="11" customFormat="1">
      <c r="B54" s="89" t="s">
        <v>369</v>
      </c>
      <c r="C54" s="33"/>
      <c r="D54" s="88" t="s">
        <v>146</v>
      </c>
      <c r="E54" s="105" t="str">
        <f>IF(VLOOKUP($B54,'DAMES BRUT'!$B$6:$E$85,4,FALSE)="","",(VLOOKUP($B54,'DAMES BRUT'!$B$6:$E$85,4,FALSE)))</f>
        <v/>
      </c>
      <c r="F54" s="105" t="str">
        <f>IF(VLOOKUP($B54,'DAMES NET'!$B$6:E$85,4,FALSE)="","",(VLOOKUP($B54,'DAMES NET'!$B$6:$E$85,4,FALSE)))</f>
        <v/>
      </c>
      <c r="G54" s="106" t="str">
        <f>IF(F54="","",SUM(E54:F54))</f>
        <v/>
      </c>
      <c r="H54" s="105">
        <f>IF(VLOOKUP($B54,'DAMES BRUT'!$B$6:$F$85,5,FALSE)="","",(VLOOKUP($B54,'DAMES BRUT'!$B$6:$F$85,5,FALSE)))</f>
        <v>4</v>
      </c>
      <c r="I54" s="105">
        <f>IF(VLOOKUP($B54,'DAMES NET'!$B$6:$F$85,5,FALSE)="","",(VLOOKUP($B54,'DAMES NET'!$B$6:$F$85,5,FALSE)))</f>
        <v>32</v>
      </c>
      <c r="J54" s="106">
        <f>IF(I54="","",SUM(H54:I54))</f>
        <v>36</v>
      </c>
      <c r="K54" s="105" t="str">
        <f>IF(VLOOKUP($B54,'DAMES BRUT'!$B$6:$G$85,6,FALSE)="","",(VLOOKUP($B54,'DAMES BRUT'!$B$6:$G$85,6,FALSE)))</f>
        <v/>
      </c>
      <c r="L54" s="105" t="str">
        <f>IF(VLOOKUP($B54,'DAMES NET'!$B$6:$G$85,6,FALSE)="","",(VLOOKUP($B54,'DAMES NET'!$B$6:$G$85,6,FALSE)))</f>
        <v/>
      </c>
      <c r="M54" s="106" t="str">
        <f>IF(L54="","",SUM(K54:L54))</f>
        <v/>
      </c>
      <c r="N54" s="105" t="str">
        <f>IF(VLOOKUP($B54,'DAMES BRUT'!$B$6:$H$85,7,FALSE)="","",(VLOOKUP($B54,'DAMES BRUT'!$B$6:$H$85,7,FALSE)))</f>
        <v/>
      </c>
      <c r="O54" s="105" t="str">
        <f>IF(VLOOKUP($B54,'DAMES NET'!$B$6:$H$85,7,FALSE)="","",(VLOOKUP($B54,'DAMES NET'!$B$6:$H$85,7,FALSE)))</f>
        <v/>
      </c>
      <c r="P54" s="106" t="str">
        <f>IF(O54="","",SUM(N54:O54))</f>
        <v/>
      </c>
      <c r="Q54" s="105" t="str">
        <f>IF(VLOOKUP($B54,'DAMES BRUT'!$B$6:$I$85,8,FALSE)="","",(VLOOKUP($B54,'DAMES BRUT'!$B$6:$I$85,8,FALSE)))</f>
        <v/>
      </c>
      <c r="R54" s="105" t="str">
        <f>IF(VLOOKUP($B54,'DAMES NET'!$B$6:$I$85,8,FALSE)="","",(VLOOKUP($B54,'DAMES NET'!$B$6:$I$85,8,FALSE)))</f>
        <v/>
      </c>
      <c r="S54" s="106" t="str">
        <f>IF(R54="","",SUM(Q54:R54))</f>
        <v/>
      </c>
      <c r="T54" s="105">
        <f>IF(VLOOKUP($B54,'DAMES BRUT'!$B$6:$J$85,9,FALSE)="","",(VLOOKUP($B54,'DAMES BRUT'!$B$6:$J$85,9,FALSE)))</f>
        <v>2</v>
      </c>
      <c r="U54" s="105">
        <f>IF(VLOOKUP($B54,'DAMES NET'!$B$6:$J$85,9,FALSE)="","",(VLOOKUP($B54,'DAMES NET'!$B$6:$J$85,9,FALSE)))</f>
        <v>23</v>
      </c>
      <c r="V54" s="106">
        <f>IF(U54="","",SUM(T54:U54))</f>
        <v>25</v>
      </c>
      <c r="W54" s="105" t="str">
        <f>IF(VLOOKUP($B54,'DAMES BRUT'!$B$6:$K$85,10,FALSE)="","",(VLOOKUP($B54,'DAMES BRUT'!$B$6:$K$85,10,FALSE)))</f>
        <v/>
      </c>
      <c r="X54" s="105" t="str">
        <f>IF(VLOOKUP($B54,'DAMES NET'!$B$6:$K$85,10,FALSE)="","",(VLOOKUP($B54,'DAMES NET'!$B$6:$K$85,10,FALSE)))</f>
        <v/>
      </c>
      <c r="Y54" s="106" t="str">
        <f>IF(X54="","",SUM(W54:X54))</f>
        <v/>
      </c>
      <c r="Z54" s="105" t="str">
        <f>IF(VLOOKUP($B54,'DAMES BRUT'!$B$6:$L$85,11,FALSE)="","",(VLOOKUP($B54,'DAMES BRUT'!$B$6:$L$85,11,FALSE)))</f>
        <v/>
      </c>
      <c r="AA54" s="105" t="str">
        <f>IF(VLOOKUP($B54,'DAMES NET'!$B$6:$L$85,11,FALSE)="","",(VLOOKUP($B54,'DAMES NET'!$B$6:$L$85,11,FALSE)))</f>
        <v/>
      </c>
      <c r="AB54" s="106" t="str">
        <f>IF(AA54="","",SUM(Z54:AA54))</f>
        <v/>
      </c>
      <c r="AC54" s="105">
        <f>IF(VLOOKUP($B54,'DAMES BRUT'!$B$6:$M$85,12,FALSE)="","",(VLOOKUP($B54,'DAMES BRUT'!$B$6:$M$85,12,FALSE)))</f>
        <v>2</v>
      </c>
      <c r="AD54" s="105">
        <f>IF(VLOOKUP($B54,'DAMES NET'!$B$6:$M$85,12,FALSE)="","",(VLOOKUP($B54,'DAMES NET'!$B$6:$M$85,12,FALSE)))</f>
        <v>24</v>
      </c>
      <c r="AE54" s="106">
        <f>IF(AD54="","",SUM(AC54:AD54))</f>
        <v>26</v>
      </c>
      <c r="AF54" s="105" t="str">
        <f>IF(VLOOKUP($B54,'DAMES BRUT'!$B$6:$N$85,13,FALSE)="","",(VLOOKUP($B54,'DAMES BRUT'!$B$6:$N$72,13,FALSE)))</f>
        <v/>
      </c>
      <c r="AG54" s="105" t="str">
        <f>IF(VLOOKUP($B54,'DAMES NET'!$B$6:$N$85,13,FALSE)="","",(VLOOKUP($B54,'DAMES NET'!$B$6:$N$85,13,FALSE)))</f>
        <v/>
      </c>
      <c r="AH54" s="106" t="str">
        <f>IF(AG54="","",SUM(AF54:AG54))</f>
        <v/>
      </c>
      <c r="AI54" s="51">
        <f>SUM(G54,J54,M54,P54,S54,V54,Y54,AB54,AE54,AH54)</f>
        <v>87</v>
      </c>
      <c r="AJ54" s="17">
        <f>+COUNT(G54,J54,M54,P54,S54,V54,Y54,AB54,AE54,AH54)</f>
        <v>3</v>
      </c>
      <c r="AK54" s="17">
        <f>IF(AJ54&lt;6,0,+SMALL(($G54,$J54,$M54,$P54,$S54,$V54,$Y54,$AB54,$AE54,$AH54),1))</f>
        <v>0</v>
      </c>
      <c r="AL54" s="17">
        <f>IF(AJ54&lt;7,0,+SMALL(($G54,$J54,$M54,$P54,$S54,$V54,$Y54,$AB54,$AE54,$AH54),2))</f>
        <v>0</v>
      </c>
      <c r="AM54" s="17">
        <f>IF(AJ54&lt;8,0,+SMALL(($G54,$J54,$M54,$P54,$S54,$V54,$Y54,$AB54,$AE54,$AH54),3))</f>
        <v>0</v>
      </c>
      <c r="AN54" s="17">
        <f>IF(AJ54&lt;9,0,+SMALL(($G54,$J54,$M54,$P54,$S54,$V54,$Y54,$AB54,$AE54,$AH54),4))</f>
        <v>0</v>
      </c>
      <c r="AO54" s="17">
        <f>AI54-AK54-AL54-AM54-AN54</f>
        <v>87</v>
      </c>
      <c r="AP54" s="7">
        <f>RANK(AO54,$AO$6:$AO$85,0)</f>
        <v>49</v>
      </c>
    </row>
    <row r="55" spans="2:42" s="11" customFormat="1">
      <c r="B55" s="89" t="s">
        <v>401</v>
      </c>
      <c r="C55" s="33"/>
      <c r="D55" s="158" t="s">
        <v>327</v>
      </c>
      <c r="E55" s="105">
        <f>IF(VLOOKUP($B55,'DAMES BRUT'!$B$6:$E$85,4,FALSE)="","",(VLOOKUP($B55,'DAMES BRUT'!$B$6:$E$85,4,FALSE)))</f>
        <v>3</v>
      </c>
      <c r="F55" s="105">
        <f>IF(VLOOKUP($B55,'DAMES NET'!$B$6:E$85,4,FALSE)="","",(VLOOKUP($B55,'DAMES NET'!$B$6:$E$85,4,FALSE)))</f>
        <v>17</v>
      </c>
      <c r="G55" s="106">
        <f>IF(F55="","",SUM(E55:F55))</f>
        <v>20</v>
      </c>
      <c r="H55" s="105" t="str">
        <f>IF(VLOOKUP($B55,'DAMES BRUT'!$B$6:$F$85,5,FALSE)="","",(VLOOKUP($B55,'DAMES BRUT'!$B$6:$F$85,5,FALSE)))</f>
        <v/>
      </c>
      <c r="I55" s="105" t="str">
        <f>IF(VLOOKUP($B55,'DAMES NET'!$B$6:$F$85,5,FALSE)="","",(VLOOKUP($B55,'DAMES NET'!$B$6:$F$85,5,FALSE)))</f>
        <v/>
      </c>
      <c r="J55" s="106" t="str">
        <f>IF(I55="","",SUM(H55:I55))</f>
        <v/>
      </c>
      <c r="K55" s="105">
        <f>IF(VLOOKUP($B55,'DAMES BRUT'!$B$6:$G$85,6,FALSE)="","",(VLOOKUP($B55,'DAMES BRUT'!$B$6:$G$85,6,FALSE)))</f>
        <v>1</v>
      </c>
      <c r="L55" s="105">
        <f>IF(VLOOKUP($B55,'DAMES NET'!$B$6:$G$85,6,FALSE)="","",(VLOOKUP($B55,'DAMES NET'!$B$6:$G$85,6,FALSE)))</f>
        <v>15</v>
      </c>
      <c r="M55" s="106">
        <f>IF(L55="","",SUM(K55:L55))</f>
        <v>16</v>
      </c>
      <c r="N55" s="105">
        <f>IF(VLOOKUP($B55,'DAMES BRUT'!$B$6:$H$85,7,FALSE)="","",(VLOOKUP($B55,'DAMES BRUT'!$B$6:$H$85,7,FALSE)))</f>
        <v>1</v>
      </c>
      <c r="O55" s="105">
        <f>IF(VLOOKUP($B55,'DAMES NET'!$B$6:$H$85,7,FALSE)="","",(VLOOKUP($B55,'DAMES NET'!$B$6:$H$85,7,FALSE)))</f>
        <v>34</v>
      </c>
      <c r="P55" s="106">
        <f>IF(O55="","",SUM(N55:O55))</f>
        <v>35</v>
      </c>
      <c r="Q55" s="105" t="str">
        <f>IF(VLOOKUP($B55,'DAMES BRUT'!$B$6:$I$85,8,FALSE)="","",(VLOOKUP($B55,'DAMES BRUT'!$B$6:$I$85,8,FALSE)))</f>
        <v/>
      </c>
      <c r="R55" s="105" t="str">
        <f>IF(VLOOKUP($B55,'DAMES NET'!$B$6:$I$85,8,FALSE)="","",(VLOOKUP($B55,'DAMES NET'!$B$6:$I$85,8,FALSE)))</f>
        <v/>
      </c>
      <c r="S55" s="106" t="str">
        <f>IF(R55="","",SUM(Q55:R55))</f>
        <v/>
      </c>
      <c r="T55" s="105" t="str">
        <f>IF(VLOOKUP($B55,'DAMES BRUT'!$B$6:$J$85,9,FALSE)="","",(VLOOKUP($B55,'DAMES BRUT'!$B$6:$J$85,9,FALSE)))</f>
        <v/>
      </c>
      <c r="U55" s="105" t="str">
        <f>IF(VLOOKUP($B55,'DAMES NET'!$B$6:$J$85,9,FALSE)="","",(VLOOKUP($B55,'DAMES NET'!$B$6:$J$85,9,FALSE)))</f>
        <v/>
      </c>
      <c r="V55" s="106" t="str">
        <f>IF(U55="","",SUM(T55:U55))</f>
        <v/>
      </c>
      <c r="W55" s="105">
        <f>IF(VLOOKUP($B55,'DAMES BRUT'!$B$6:$K$85,10,FALSE)="","",(VLOOKUP($B55,'DAMES BRUT'!$B$6:$K$85,10,FALSE)))</f>
        <v>0</v>
      </c>
      <c r="X55" s="105">
        <f>IF(VLOOKUP($B55,'DAMES NET'!$B$6:$K$85,10,FALSE)="","",(VLOOKUP($B55,'DAMES NET'!$B$6:$K$85,10,FALSE)))</f>
        <v>15</v>
      </c>
      <c r="Y55" s="106">
        <f>IF(X55="","",SUM(W55:X55))</f>
        <v>15</v>
      </c>
      <c r="Z55" s="105" t="str">
        <f>IF(VLOOKUP($B55,'DAMES BRUT'!$B$6:$L$85,11,FALSE)="","",(VLOOKUP($B55,'DAMES BRUT'!$B$6:$L$85,11,FALSE)))</f>
        <v/>
      </c>
      <c r="AA55" s="105" t="str">
        <f>IF(VLOOKUP($B55,'DAMES NET'!$B$6:$L$85,11,FALSE)="","",(VLOOKUP($B55,'DAMES NET'!$B$6:$L$85,11,FALSE)))</f>
        <v/>
      </c>
      <c r="AB55" s="106" t="str">
        <f>IF(AA55="","",SUM(Z55:AA55))</f>
        <v/>
      </c>
      <c r="AC55" s="105" t="str">
        <f>IF(VLOOKUP($B55,'DAMES BRUT'!$B$6:$M$85,12,FALSE)="","",(VLOOKUP($B55,'DAMES BRUT'!$B$6:$M$85,12,FALSE)))</f>
        <v/>
      </c>
      <c r="AD55" s="105" t="str">
        <f>IF(VLOOKUP($B55,'DAMES NET'!$B$6:$M$85,12,FALSE)="","",(VLOOKUP($B55,'DAMES NET'!$B$6:$M$85,12,FALSE)))</f>
        <v/>
      </c>
      <c r="AE55" s="106" t="str">
        <f>IF(AD55="","",SUM(AC55:AD55))</f>
        <v/>
      </c>
      <c r="AF55" s="105" t="str">
        <f>IF(VLOOKUP($B55,'DAMES BRUT'!$B$6:$N$85,13,FALSE)="","",(VLOOKUP($B55,'DAMES BRUT'!$B$6:$N$72,13,FALSE)))</f>
        <v/>
      </c>
      <c r="AG55" s="105" t="str">
        <f>IF(VLOOKUP($B55,'DAMES NET'!$B$6:$N$85,13,FALSE)="","",(VLOOKUP($B55,'DAMES NET'!$B$6:$N$85,13,FALSE)))</f>
        <v/>
      </c>
      <c r="AH55" s="106" t="str">
        <f>IF(AG55="","",SUM(AF55:AG55))</f>
        <v/>
      </c>
      <c r="AI55" s="51">
        <f>SUM(G55,J55,M55,P55,S55,V55,Y55,AB55,AE55,AH55)</f>
        <v>86</v>
      </c>
      <c r="AJ55" s="17">
        <f>+COUNT(G55,J55,M55,P55,S55,V55,Y55,AB55,AE55,AH55)</f>
        <v>4</v>
      </c>
      <c r="AK55" s="17">
        <f>IF(AJ55&lt;6,0,+SMALL(($G55,$J55,$M55,$P55,$S55,$V55,$Y55,$AB55,$AE55,$AH55),1))</f>
        <v>0</v>
      </c>
      <c r="AL55" s="17">
        <f>IF(AJ55&lt;7,0,+SMALL(($G55,$J55,$M55,$P55,$S55,$V55,$Y55,$AB55,$AE55,$AH55),2))</f>
        <v>0</v>
      </c>
      <c r="AM55" s="17">
        <f>IF(AJ55&lt;8,0,+SMALL(($G55,$J55,$M55,$P55,$S55,$V55,$Y55,$AB55,$AE55,$AH55),3))</f>
        <v>0</v>
      </c>
      <c r="AN55" s="17">
        <f>IF(AJ55&lt;9,0,+SMALL(($G55,$J55,$M55,$P55,$S55,$V55,$Y55,$AB55,$AE55,$AH55),4))</f>
        <v>0</v>
      </c>
      <c r="AO55" s="17">
        <f>AI55-AK55-AL55-AM55-AN55</f>
        <v>86</v>
      </c>
      <c r="AP55" s="7">
        <f>RANK(AO55,$AO$6:$AO$85,0)</f>
        <v>50</v>
      </c>
    </row>
    <row r="56" spans="2:42" s="11" customFormat="1">
      <c r="B56" s="42" t="s">
        <v>158</v>
      </c>
      <c r="C56" s="33"/>
      <c r="D56" s="57" t="s">
        <v>79</v>
      </c>
      <c r="E56" s="105" t="str">
        <f>IF(VLOOKUP($B56,'DAMES BRUT'!$B$6:$E$85,4,FALSE)="","",(VLOOKUP($B56,'DAMES BRUT'!$B$6:$E$85,4,FALSE)))</f>
        <v/>
      </c>
      <c r="F56" s="105" t="str">
        <f>IF(VLOOKUP($B56,'DAMES NET'!$B$6:E$85,4,FALSE)="","",(VLOOKUP($B56,'DAMES NET'!$B$6:$E$85,4,FALSE)))</f>
        <v/>
      </c>
      <c r="G56" s="106" t="str">
        <f>IF(F56="","",SUM(E56:F56))</f>
        <v/>
      </c>
      <c r="H56" s="105" t="str">
        <f>IF(VLOOKUP($B56,'DAMES BRUT'!$B$6:$F$85,5,FALSE)="","",(VLOOKUP($B56,'DAMES BRUT'!$B$6:$F$85,5,FALSE)))</f>
        <v/>
      </c>
      <c r="I56" s="105" t="str">
        <f>IF(VLOOKUP($B56,'DAMES NET'!$B$6:$F$85,5,FALSE)="","",(VLOOKUP($B56,'DAMES NET'!$B$6:$F$85,5,FALSE)))</f>
        <v/>
      </c>
      <c r="J56" s="106" t="str">
        <f>IF(I56="","",SUM(H56:I56))</f>
        <v/>
      </c>
      <c r="K56" s="105" t="str">
        <f>IF(VLOOKUP($B56,'DAMES BRUT'!$B$6:$G$85,6,FALSE)="","",(VLOOKUP($B56,'DAMES BRUT'!$B$6:$G$85,6,FALSE)))</f>
        <v/>
      </c>
      <c r="L56" s="105" t="str">
        <f>IF(VLOOKUP($B56,'DAMES NET'!$B$6:$G$85,6,FALSE)="","",(VLOOKUP($B56,'DAMES NET'!$B$6:$G$85,6,FALSE)))</f>
        <v/>
      </c>
      <c r="M56" s="106" t="str">
        <f>IF(L56="","",SUM(K56:L56))</f>
        <v/>
      </c>
      <c r="N56" s="105" t="str">
        <f>IF(VLOOKUP($B56,'DAMES BRUT'!$B$6:$H$85,7,FALSE)="","",(VLOOKUP($B56,'DAMES BRUT'!$B$6:$H$85,7,FALSE)))</f>
        <v/>
      </c>
      <c r="O56" s="105" t="str">
        <f>IF(VLOOKUP($B56,'DAMES NET'!$B$6:$H$85,7,FALSE)="","",(VLOOKUP($B56,'DAMES NET'!$B$6:$H$85,7,FALSE)))</f>
        <v/>
      </c>
      <c r="P56" s="106" t="str">
        <f>IF(O56="","",SUM(N56:O56))</f>
        <v/>
      </c>
      <c r="Q56" s="105" t="str">
        <f>IF(VLOOKUP($B56,'DAMES BRUT'!$B$6:$I$85,8,FALSE)="","",(VLOOKUP($B56,'DAMES BRUT'!$B$6:$I$85,8,FALSE)))</f>
        <v/>
      </c>
      <c r="R56" s="105" t="str">
        <f>IF(VLOOKUP($B56,'DAMES NET'!$B$6:$I$85,8,FALSE)="","",(VLOOKUP($B56,'DAMES NET'!$B$6:$I$85,8,FALSE)))</f>
        <v/>
      </c>
      <c r="S56" s="106" t="str">
        <f>IF(R56="","",SUM(Q56:R56))</f>
        <v/>
      </c>
      <c r="T56" s="105">
        <f>IF(VLOOKUP($B56,'DAMES BRUT'!$B$6:$J$85,9,FALSE)="","",(VLOOKUP($B56,'DAMES BRUT'!$B$6:$J$85,9,FALSE)))</f>
        <v>8</v>
      </c>
      <c r="U56" s="105">
        <f>IF(VLOOKUP($B56,'DAMES NET'!$B$6:$J$85,9,FALSE)="","",(VLOOKUP($B56,'DAMES NET'!$B$6:$J$85,9,FALSE)))</f>
        <v>32</v>
      </c>
      <c r="V56" s="106">
        <f>IF(U56="","",SUM(T56:U56))</f>
        <v>40</v>
      </c>
      <c r="W56" s="105" t="str">
        <f>IF(VLOOKUP($B56,'DAMES BRUT'!$B$6:$K$85,10,FALSE)="","",(VLOOKUP($B56,'DAMES BRUT'!$B$6:$K$85,10,FALSE)))</f>
        <v/>
      </c>
      <c r="X56" s="105" t="str">
        <f>IF(VLOOKUP($B56,'DAMES NET'!$B$6:$K$85,10,FALSE)="","",(VLOOKUP($B56,'DAMES NET'!$B$6:$K$85,10,FALSE)))</f>
        <v/>
      </c>
      <c r="Y56" s="106" t="str">
        <f>IF(X56="","",SUM(W56:X56))</f>
        <v/>
      </c>
      <c r="Z56" s="105">
        <f>IF(VLOOKUP($B56,'DAMES BRUT'!$B$6:$L$85,11,FALSE)="","",(VLOOKUP($B56,'DAMES BRUT'!$B$6:$L$85,11,FALSE)))</f>
        <v>9</v>
      </c>
      <c r="AA56" s="105">
        <f>IF(VLOOKUP($B56,'DAMES NET'!$B$6:$L$85,11,FALSE)="","",(VLOOKUP($B56,'DAMES NET'!$B$6:$L$85,11,FALSE)))</f>
        <v>34</v>
      </c>
      <c r="AB56" s="106">
        <f>IF(AA56="","",SUM(Z56:AA56))</f>
        <v>43</v>
      </c>
      <c r="AC56" s="105" t="str">
        <f>IF(VLOOKUP($B56,'DAMES BRUT'!$B$6:$M$85,12,FALSE)="","",(VLOOKUP($B56,'DAMES BRUT'!$B$6:$M$85,12,FALSE)))</f>
        <v/>
      </c>
      <c r="AD56" s="105" t="str">
        <f>IF(VLOOKUP($B56,'DAMES NET'!$B$6:$M$85,12,FALSE)="","",(VLOOKUP($B56,'DAMES NET'!$B$6:$M$85,12,FALSE)))</f>
        <v/>
      </c>
      <c r="AE56" s="106" t="str">
        <f>IF(AD56="","",SUM(AC56:AD56))</f>
        <v/>
      </c>
      <c r="AF56" s="105" t="str">
        <f>IF(VLOOKUP($B56,'DAMES BRUT'!$B$6:$N$85,13,FALSE)="","",(VLOOKUP($B56,'DAMES BRUT'!$B$6:$N$72,13,FALSE)))</f>
        <v/>
      </c>
      <c r="AG56" s="105" t="str">
        <f>IF(VLOOKUP($B56,'DAMES NET'!$B$6:$N$85,13,FALSE)="","",(VLOOKUP($B56,'DAMES NET'!$B$6:$N$85,13,FALSE)))</f>
        <v/>
      </c>
      <c r="AH56" s="106" t="str">
        <f>IF(AG56="","",SUM(AF56:AG56))</f>
        <v/>
      </c>
      <c r="AI56" s="51">
        <f>SUM(G56,J56,M56,P56,S56,V56,Y56,AB56,AE56,AH56)</f>
        <v>83</v>
      </c>
      <c r="AJ56" s="17">
        <f>+COUNT(G56,J56,M56,P56,S56,V56,Y56,AB56,AE56,AH56)</f>
        <v>2</v>
      </c>
      <c r="AK56" s="17">
        <f>IF(AJ56&lt;6,0,+SMALL(($G56,$J56,$M56,$P56,$S56,$V56,$Y56,$AB56,$AE56,$AH56),1))</f>
        <v>0</v>
      </c>
      <c r="AL56" s="17">
        <f>IF(AJ56&lt;7,0,+SMALL(($G56,$J56,$M56,$P56,$S56,$V56,$Y56,$AB56,$AE56,$AH56),2))</f>
        <v>0</v>
      </c>
      <c r="AM56" s="17">
        <f>IF(AJ56&lt;8,0,+SMALL(($G56,$J56,$M56,$P56,$S56,$V56,$Y56,$AB56,$AE56,$AH56),3))</f>
        <v>0</v>
      </c>
      <c r="AN56" s="17">
        <f>IF(AJ56&lt;9,0,+SMALL(($G56,$J56,$M56,$P56,$S56,$V56,$Y56,$AB56,$AE56,$AH56),4))</f>
        <v>0</v>
      </c>
      <c r="AO56" s="17">
        <f>AI56-AK56-AL56-AM56-AN56</f>
        <v>83</v>
      </c>
      <c r="AP56" s="7">
        <f>RANK(AO56,$AO$6:$AO$85,0)</f>
        <v>51</v>
      </c>
    </row>
    <row r="57" spans="2:42" s="11" customFormat="1">
      <c r="B57" s="96" t="s">
        <v>113</v>
      </c>
      <c r="C57" s="33"/>
      <c r="D57" s="62" t="s">
        <v>14</v>
      </c>
      <c r="E57" s="105">
        <f>IF(VLOOKUP($B57,'DAMES BRUT'!$B$6:$E$85,4,FALSE)="","",(VLOOKUP($B57,'DAMES BRUT'!$B$6:$E$85,4,FALSE)))</f>
        <v>8</v>
      </c>
      <c r="F57" s="105">
        <f>IF(VLOOKUP($B57,'DAMES NET'!$B$6:E$85,4,FALSE)="","",(VLOOKUP($B57,'DAMES NET'!$B$6:$E$85,4,FALSE)))</f>
        <v>27</v>
      </c>
      <c r="G57" s="106">
        <f>IF(F57="","",SUM(E57:F57))</f>
        <v>35</v>
      </c>
      <c r="H57" s="105" t="str">
        <f>IF(VLOOKUP($B57,'DAMES BRUT'!$B$6:$F$85,5,FALSE)="","",(VLOOKUP($B57,'DAMES BRUT'!$B$6:$F$85,5,FALSE)))</f>
        <v/>
      </c>
      <c r="I57" s="105" t="str">
        <f>IF(VLOOKUP($B57,'DAMES NET'!$B$6:$F$85,5,FALSE)="","",(VLOOKUP($B57,'DAMES NET'!$B$6:$F$85,5,FALSE)))</f>
        <v/>
      </c>
      <c r="J57" s="106" t="str">
        <f>IF(I57="","",SUM(H57:I57))</f>
        <v/>
      </c>
      <c r="K57" s="105">
        <f>IF(VLOOKUP($B57,'DAMES BRUT'!$B$6:$G$85,6,FALSE)="","",(VLOOKUP($B57,'DAMES BRUT'!$B$6:$G$85,6,FALSE)))</f>
        <v>12</v>
      </c>
      <c r="L57" s="105">
        <f>IF(VLOOKUP($B57,'DAMES NET'!$B$6:$G$85,6,FALSE)="","",(VLOOKUP($B57,'DAMES NET'!$B$6:$G$85,6,FALSE)))</f>
        <v>33</v>
      </c>
      <c r="M57" s="106">
        <f>IF(L57="","",SUM(K57:L57))</f>
        <v>45</v>
      </c>
      <c r="N57" s="105" t="str">
        <f>IF(VLOOKUP($B57,'DAMES BRUT'!$B$6:$H$85,7,FALSE)="","",(VLOOKUP($B57,'DAMES BRUT'!$B$6:$H$85,7,FALSE)))</f>
        <v/>
      </c>
      <c r="O57" s="105" t="str">
        <f>IF(VLOOKUP($B57,'DAMES NET'!$B$6:$H$85,7,FALSE)="","",(VLOOKUP($B57,'DAMES NET'!$B$6:$H$85,7,FALSE)))</f>
        <v/>
      </c>
      <c r="P57" s="106" t="str">
        <f>IF(O57="","",SUM(N57:O57))</f>
        <v/>
      </c>
      <c r="Q57" s="105" t="str">
        <f>IF(VLOOKUP($B57,'DAMES BRUT'!$B$6:$I$85,8,FALSE)="","",(VLOOKUP($B57,'DAMES BRUT'!$B$6:$I$85,8,FALSE)))</f>
        <v/>
      </c>
      <c r="R57" s="105" t="str">
        <f>IF(VLOOKUP($B57,'DAMES NET'!$B$6:$I$85,8,FALSE)="","",(VLOOKUP($B57,'DAMES NET'!$B$6:$I$85,8,FALSE)))</f>
        <v/>
      </c>
      <c r="S57" s="106" t="str">
        <f>IF(R57="","",SUM(Q57:R57))</f>
        <v/>
      </c>
      <c r="T57" s="105" t="str">
        <f>IF(VLOOKUP($B57,'DAMES BRUT'!$B$6:$J$85,9,FALSE)="","",(VLOOKUP($B57,'DAMES BRUT'!$B$6:$J$85,9,FALSE)))</f>
        <v/>
      </c>
      <c r="U57" s="105" t="str">
        <f>IF(VLOOKUP($B57,'DAMES NET'!$B$6:$J$85,9,FALSE)="","",(VLOOKUP($B57,'DAMES NET'!$B$6:$J$85,9,FALSE)))</f>
        <v/>
      </c>
      <c r="V57" s="106" t="str">
        <f>IF(U57="","",SUM(T57:U57))</f>
        <v/>
      </c>
      <c r="W57" s="105" t="str">
        <f>IF(VLOOKUP($B57,'DAMES BRUT'!$B$6:$K$85,10,FALSE)="","",(VLOOKUP($B57,'DAMES BRUT'!$B$6:$K$85,10,FALSE)))</f>
        <v/>
      </c>
      <c r="X57" s="105" t="str">
        <f>IF(VLOOKUP($B57,'DAMES NET'!$B$6:$K$85,10,FALSE)="","",(VLOOKUP($B57,'DAMES NET'!$B$6:$K$85,10,FALSE)))</f>
        <v/>
      </c>
      <c r="Y57" s="106" t="str">
        <f>IF(X57="","",SUM(W57:X57))</f>
        <v/>
      </c>
      <c r="Z57" s="105" t="str">
        <f>IF(VLOOKUP($B57,'DAMES BRUT'!$B$6:$L$85,11,FALSE)="","",(VLOOKUP($B57,'DAMES BRUT'!$B$6:$L$85,11,FALSE)))</f>
        <v/>
      </c>
      <c r="AA57" s="105" t="str">
        <f>IF(VLOOKUP($B57,'DAMES NET'!$B$6:$L$85,11,FALSE)="","",(VLOOKUP($B57,'DAMES NET'!$B$6:$L$85,11,FALSE)))</f>
        <v/>
      </c>
      <c r="AB57" s="106" t="str">
        <f>IF(AA57="","",SUM(Z57:AA57))</f>
        <v/>
      </c>
      <c r="AC57" s="105" t="str">
        <f>IF(VLOOKUP($B57,'DAMES BRUT'!$B$6:$M$85,12,FALSE)="","",(VLOOKUP($B57,'DAMES BRUT'!$B$6:$M$85,12,FALSE)))</f>
        <v/>
      </c>
      <c r="AD57" s="105" t="str">
        <f>IF(VLOOKUP($B57,'DAMES NET'!$B$6:$M$85,12,FALSE)="","",(VLOOKUP($B57,'DAMES NET'!$B$6:$M$85,12,FALSE)))</f>
        <v/>
      </c>
      <c r="AE57" s="106" t="str">
        <f>IF(AD57="","",SUM(AC57:AD57))</f>
        <v/>
      </c>
      <c r="AF57" s="105" t="str">
        <f>IF(VLOOKUP($B57,'DAMES BRUT'!$B$6:$N$85,13,FALSE)="","",(VLOOKUP($B57,'DAMES BRUT'!$B$6:$N$72,13,FALSE)))</f>
        <v/>
      </c>
      <c r="AG57" s="105" t="str">
        <f>IF(VLOOKUP($B57,'DAMES NET'!$B$6:$N$85,13,FALSE)="","",(VLOOKUP($B57,'DAMES NET'!$B$6:$N$85,13,FALSE)))</f>
        <v/>
      </c>
      <c r="AH57" s="106" t="str">
        <f>IF(AG57="","",SUM(AF57:AG57))</f>
        <v/>
      </c>
      <c r="AI57" s="51">
        <f>SUM(G57,J57,M57,P57,S57,V57,Y57,AB57,AE57,AH57)</f>
        <v>80</v>
      </c>
      <c r="AJ57" s="17">
        <f>+COUNT(G57,J57,M57,P57,S57,V57,Y57,AB57,AE57,AH57)</f>
        <v>2</v>
      </c>
      <c r="AK57" s="17">
        <f>IF(AJ57&lt;6,0,+SMALL(($G57,$J57,$M57,$P57,$S57,$V57,$Y57,$AB57,$AE57,$AH57),1))</f>
        <v>0</v>
      </c>
      <c r="AL57" s="17">
        <f>IF(AJ57&lt;7,0,+SMALL(($G57,$J57,$M57,$P57,$S57,$V57,$Y57,$AB57,$AE57,$AH57),2))</f>
        <v>0</v>
      </c>
      <c r="AM57" s="17">
        <f>IF(AJ57&lt;8,0,+SMALL(($G57,$J57,$M57,$P57,$S57,$V57,$Y57,$AB57,$AE57,$AH57),3))</f>
        <v>0</v>
      </c>
      <c r="AN57" s="17">
        <f>IF(AJ57&lt;9,0,+SMALL(($G57,$J57,$M57,$P57,$S57,$V57,$Y57,$AB57,$AE57,$AH57),4))</f>
        <v>0</v>
      </c>
      <c r="AO57" s="17">
        <f>AI57-AK57-AL57-AM57-AN57</f>
        <v>80</v>
      </c>
      <c r="AP57" s="7">
        <f>RANK(AO57,$AO$6:$AO$85,0)</f>
        <v>52</v>
      </c>
    </row>
    <row r="58" spans="2:42" s="11" customFormat="1">
      <c r="B58" s="89" t="s">
        <v>249</v>
      </c>
      <c r="C58" s="33"/>
      <c r="D58" s="57" t="s">
        <v>79</v>
      </c>
      <c r="E58" s="105" t="str">
        <f>IF(VLOOKUP($B58,'DAMES BRUT'!$B$6:$E$85,4,FALSE)="","",(VLOOKUP($B58,'DAMES BRUT'!$B$6:$E$85,4,FALSE)))</f>
        <v/>
      </c>
      <c r="F58" s="105" t="str">
        <f>IF(VLOOKUP($B58,'DAMES NET'!$B$6:E$85,4,FALSE)="","",(VLOOKUP($B58,'DAMES NET'!$B$6:$E$85,4,FALSE)))</f>
        <v/>
      </c>
      <c r="G58" s="106" t="str">
        <f>IF(F58="","",SUM(E58:F58))</f>
        <v/>
      </c>
      <c r="H58" s="105" t="str">
        <f>IF(VLOOKUP($B58,'DAMES BRUT'!$B$6:$F$85,5,FALSE)="","",(VLOOKUP($B58,'DAMES BRUT'!$B$6:$F$85,5,FALSE)))</f>
        <v/>
      </c>
      <c r="I58" s="105" t="str">
        <f>IF(VLOOKUP($B58,'DAMES NET'!$B$6:$F$85,5,FALSE)="","",(VLOOKUP($B58,'DAMES NET'!$B$6:$F$85,5,FALSE)))</f>
        <v/>
      </c>
      <c r="J58" s="106" t="str">
        <f>IF(I58="","",SUM(H58:I58))</f>
        <v/>
      </c>
      <c r="K58" s="105" t="str">
        <f>IF(VLOOKUP($B58,'DAMES BRUT'!$B$6:$G$85,6,FALSE)="","",(VLOOKUP($B58,'DAMES BRUT'!$B$6:$G$85,6,FALSE)))</f>
        <v/>
      </c>
      <c r="L58" s="105" t="str">
        <f>IF(VLOOKUP($B58,'DAMES NET'!$B$6:$G$85,6,FALSE)="","",(VLOOKUP($B58,'DAMES NET'!$B$6:$G$85,6,FALSE)))</f>
        <v/>
      </c>
      <c r="M58" s="106" t="str">
        <f>IF(L58="","",SUM(K58:L58))</f>
        <v/>
      </c>
      <c r="N58" s="105" t="str">
        <f>IF(VLOOKUP($B58,'DAMES BRUT'!$B$6:$H$85,7,FALSE)="","",(VLOOKUP($B58,'DAMES BRUT'!$B$6:$H$85,7,FALSE)))</f>
        <v/>
      </c>
      <c r="O58" s="105" t="str">
        <f>IF(VLOOKUP($B58,'DAMES NET'!$B$6:$H$85,7,FALSE)="","",(VLOOKUP($B58,'DAMES NET'!$B$6:$H$85,7,FALSE)))</f>
        <v/>
      </c>
      <c r="P58" s="106" t="str">
        <f>IF(O58="","",SUM(N58:O58))</f>
        <v/>
      </c>
      <c r="Q58" s="105" t="str">
        <f>IF(VLOOKUP($B58,'DAMES BRUT'!$B$6:$I$85,8,FALSE)="","",(VLOOKUP($B58,'DAMES BRUT'!$B$6:$I$85,8,FALSE)))</f>
        <v/>
      </c>
      <c r="R58" s="105" t="str">
        <f>IF(VLOOKUP($B58,'DAMES NET'!$B$6:$I$85,8,FALSE)="","",(VLOOKUP($B58,'DAMES NET'!$B$6:$I$85,8,FALSE)))</f>
        <v/>
      </c>
      <c r="S58" s="106" t="str">
        <f>IF(R58="","",SUM(Q58:R58))</f>
        <v/>
      </c>
      <c r="T58" s="105">
        <f>IF(VLOOKUP($B58,'DAMES BRUT'!$B$6:$J$85,9,FALSE)="","",(VLOOKUP($B58,'DAMES BRUT'!$B$6:$J$85,9,FALSE)))</f>
        <v>12</v>
      </c>
      <c r="U58" s="105">
        <f>IF(VLOOKUP($B58,'DAMES NET'!$B$6:$J$85,9,FALSE)="","",(VLOOKUP($B58,'DAMES NET'!$B$6:$J$85,9,FALSE)))</f>
        <v>26</v>
      </c>
      <c r="V58" s="106">
        <f>IF(U58="","",SUM(T58:U58))</f>
        <v>38</v>
      </c>
      <c r="W58" s="105" t="str">
        <f>IF(VLOOKUP($B58,'DAMES BRUT'!$B$6:$K$85,10,FALSE)="","",(VLOOKUP($B58,'DAMES BRUT'!$B$6:$K$85,10,FALSE)))</f>
        <v/>
      </c>
      <c r="X58" s="105" t="str">
        <f>IF(VLOOKUP($B58,'DAMES NET'!$B$6:$K$85,10,FALSE)="","",(VLOOKUP($B58,'DAMES NET'!$B$6:$K$85,10,FALSE)))</f>
        <v/>
      </c>
      <c r="Y58" s="106" t="str">
        <f>IF(X58="","",SUM(W58:X58))</f>
        <v/>
      </c>
      <c r="Z58" s="105">
        <f>IF(VLOOKUP($B58,'DAMES BRUT'!$B$6:$L$85,11,FALSE)="","",(VLOOKUP($B58,'DAMES BRUT'!$B$6:$L$85,11,FALSE)))</f>
        <v>11</v>
      </c>
      <c r="AA58" s="105">
        <f>IF(VLOOKUP($B58,'DAMES NET'!$B$6:$L$85,11,FALSE)="","",(VLOOKUP($B58,'DAMES NET'!$B$6:$L$85,11,FALSE)))</f>
        <v>26</v>
      </c>
      <c r="AB58" s="106">
        <f>IF(AA58="","",SUM(Z58:AA58))</f>
        <v>37</v>
      </c>
      <c r="AC58" s="105" t="str">
        <f>IF(VLOOKUP($B58,'DAMES BRUT'!$B$6:$M$85,12,FALSE)="","",(VLOOKUP($B58,'DAMES BRUT'!$B$6:$M$85,12,FALSE)))</f>
        <v/>
      </c>
      <c r="AD58" s="105" t="str">
        <f>IF(VLOOKUP($B58,'DAMES NET'!$B$6:$M$85,12,FALSE)="","",(VLOOKUP($B58,'DAMES NET'!$B$6:$M$85,12,FALSE)))</f>
        <v/>
      </c>
      <c r="AE58" s="106" t="str">
        <f>IF(AD58="","",SUM(AC58:AD58))</f>
        <v/>
      </c>
      <c r="AF58" s="105" t="str">
        <f>IF(VLOOKUP($B58,'DAMES BRUT'!$B$6:$N$85,13,FALSE)="","",(VLOOKUP($B58,'DAMES BRUT'!$B$6:$N$72,13,FALSE)))</f>
        <v/>
      </c>
      <c r="AG58" s="105" t="str">
        <f>IF(VLOOKUP($B58,'DAMES NET'!$B$6:$N$85,13,FALSE)="","",(VLOOKUP($B58,'DAMES NET'!$B$6:$N$85,13,FALSE)))</f>
        <v/>
      </c>
      <c r="AH58" s="106" t="str">
        <f>IF(AG58="","",SUM(AF58:AG58))</f>
        <v/>
      </c>
      <c r="AI58" s="51">
        <f>SUM(G58,J58,M58,P58,S58,V58,Y58,AB58,AE58,AH58)</f>
        <v>75</v>
      </c>
      <c r="AJ58" s="17">
        <f>+COUNT(G58,J58,M58,P58,S58,V58,Y58,AB58,AE58,AH58)</f>
        <v>2</v>
      </c>
      <c r="AK58" s="17">
        <f>IF(AJ58&lt;6,0,+SMALL(($G58,$J58,$M58,$P58,$S58,$V58,$Y58,$AB58,$AE58,$AH58),1))</f>
        <v>0</v>
      </c>
      <c r="AL58" s="17">
        <f>IF(AJ58&lt;7,0,+SMALL(($G58,$J58,$M58,$P58,$S58,$V58,$Y58,$AB58,$AE58,$AH58),2))</f>
        <v>0</v>
      </c>
      <c r="AM58" s="17">
        <f>IF(AJ58&lt;8,0,+SMALL(($G58,$J58,$M58,$P58,$S58,$V58,$Y58,$AB58,$AE58,$AH58),3))</f>
        <v>0</v>
      </c>
      <c r="AN58" s="17">
        <f>IF(AJ58&lt;9,0,+SMALL(($G58,$J58,$M58,$P58,$S58,$V58,$Y58,$AB58,$AE58,$AH58),4))</f>
        <v>0</v>
      </c>
      <c r="AO58" s="17">
        <f>AI58-AK58-AL58-AM58-AN58</f>
        <v>75</v>
      </c>
      <c r="AP58" s="7">
        <f>RANK(AO58,$AO$6:$AO$85,0)</f>
        <v>53</v>
      </c>
    </row>
    <row r="59" spans="2:42" s="11" customFormat="1">
      <c r="B59" s="42" t="s">
        <v>77</v>
      </c>
      <c r="C59" s="33"/>
      <c r="D59" s="57" t="s">
        <v>79</v>
      </c>
      <c r="E59" s="105" t="str">
        <f>IF(VLOOKUP($B59,'DAMES BRUT'!$B$6:$E$85,4,FALSE)="","",(VLOOKUP($B59,'DAMES BRUT'!$B$6:$E$85,4,FALSE)))</f>
        <v/>
      </c>
      <c r="F59" s="105" t="str">
        <f>IF(VLOOKUP($B59,'DAMES NET'!$B$6:E$85,4,FALSE)="","",(VLOOKUP($B59,'DAMES NET'!$B$6:$E$85,4,FALSE)))</f>
        <v/>
      </c>
      <c r="G59" s="106" t="str">
        <f>IF(F59="","",SUM(E59:F59))</f>
        <v/>
      </c>
      <c r="H59" s="105" t="str">
        <f>IF(VLOOKUP($B59,'DAMES BRUT'!$B$6:$F$85,5,FALSE)="","",(VLOOKUP($B59,'DAMES BRUT'!$B$6:$F$85,5,FALSE)))</f>
        <v/>
      </c>
      <c r="I59" s="105" t="str">
        <f>IF(VLOOKUP($B59,'DAMES NET'!$B$6:$F$85,5,FALSE)="","",(VLOOKUP($B59,'DAMES NET'!$B$6:$F$85,5,FALSE)))</f>
        <v/>
      </c>
      <c r="J59" s="106" t="str">
        <f>IF(I59="","",SUM(H59:I59))</f>
        <v/>
      </c>
      <c r="K59" s="105" t="str">
        <f>IF(VLOOKUP($B59,'DAMES BRUT'!$B$6:$G$85,6,FALSE)="","",(VLOOKUP($B59,'DAMES BRUT'!$B$6:$G$85,6,FALSE)))</f>
        <v/>
      </c>
      <c r="L59" s="105" t="str">
        <f>IF(VLOOKUP($B59,'DAMES NET'!$B$6:$G$85,6,FALSE)="","",(VLOOKUP($B59,'DAMES NET'!$B$6:$G$85,6,FALSE)))</f>
        <v/>
      </c>
      <c r="M59" s="106" t="str">
        <f>IF(L59="","",SUM(K59:L59))</f>
        <v/>
      </c>
      <c r="N59" s="105" t="str">
        <f>IF(VLOOKUP($B59,'DAMES BRUT'!$B$6:$H$85,7,FALSE)="","",(VLOOKUP($B59,'DAMES BRUT'!$B$6:$H$85,7,FALSE)))</f>
        <v/>
      </c>
      <c r="O59" s="105" t="str">
        <f>IF(VLOOKUP($B59,'DAMES NET'!$B$6:$H$85,7,FALSE)="","",(VLOOKUP($B59,'DAMES NET'!$B$6:$H$85,7,FALSE)))</f>
        <v/>
      </c>
      <c r="P59" s="106" t="str">
        <f>IF(O59="","",SUM(N59:O59))</f>
        <v/>
      </c>
      <c r="Q59" s="105" t="str">
        <f>IF(VLOOKUP($B59,'DAMES BRUT'!$B$6:$I$85,8,FALSE)="","",(VLOOKUP($B59,'DAMES BRUT'!$B$6:$I$85,8,FALSE)))</f>
        <v/>
      </c>
      <c r="R59" s="105" t="str">
        <f>IF(VLOOKUP($B59,'DAMES NET'!$B$6:$I$85,8,FALSE)="","",(VLOOKUP($B59,'DAMES NET'!$B$6:$I$85,8,FALSE)))</f>
        <v/>
      </c>
      <c r="S59" s="106" t="str">
        <f>IF(R59="","",SUM(Q59:R59))</f>
        <v/>
      </c>
      <c r="T59" s="105">
        <f>IF(VLOOKUP($B59,'DAMES BRUT'!$B$6:$J$85,9,FALSE)="","",(VLOOKUP($B59,'DAMES BRUT'!$B$6:$J$85,9,FALSE)))</f>
        <v>5</v>
      </c>
      <c r="U59" s="105">
        <f>IF(VLOOKUP($B59,'DAMES NET'!$B$6:$J$85,9,FALSE)="","",(VLOOKUP($B59,'DAMES NET'!$B$6:$J$85,9,FALSE)))</f>
        <v>24</v>
      </c>
      <c r="V59" s="106">
        <f>IF(U59="","",SUM(T59:U59))</f>
        <v>29</v>
      </c>
      <c r="W59" s="105" t="str">
        <f>IF(VLOOKUP($B59,'DAMES BRUT'!$B$6:$K$85,10,FALSE)="","",(VLOOKUP($B59,'DAMES BRUT'!$B$6:$K$85,10,FALSE)))</f>
        <v/>
      </c>
      <c r="X59" s="105" t="str">
        <f>IF(VLOOKUP($B59,'DAMES NET'!$B$6:$K$85,10,FALSE)="","",(VLOOKUP($B59,'DAMES NET'!$B$6:$K$85,10,FALSE)))</f>
        <v/>
      </c>
      <c r="Y59" s="106" t="str">
        <f>IF(X59="","",SUM(W59:X59))</f>
        <v/>
      </c>
      <c r="Z59" s="105">
        <f>IF(VLOOKUP($B59,'DAMES BRUT'!$B$6:$L$85,11,FALSE)="","",(VLOOKUP($B59,'DAMES BRUT'!$B$6:$L$85,11,FALSE)))</f>
        <v>10</v>
      </c>
      <c r="AA59" s="105">
        <f>IF(VLOOKUP($B59,'DAMES NET'!$B$6:$L$85,11,FALSE)="","",(VLOOKUP($B59,'DAMES NET'!$B$6:$L$85,11,FALSE)))</f>
        <v>34</v>
      </c>
      <c r="AB59" s="106">
        <f>IF(AA59="","",SUM(Z59:AA59))</f>
        <v>44</v>
      </c>
      <c r="AC59" s="105" t="str">
        <f>IF(VLOOKUP($B59,'DAMES BRUT'!$B$6:$M$85,12,FALSE)="","",(VLOOKUP($B59,'DAMES BRUT'!$B$6:$M$85,12,FALSE)))</f>
        <v/>
      </c>
      <c r="AD59" s="105" t="str">
        <f>IF(VLOOKUP($B59,'DAMES NET'!$B$6:$M$85,12,FALSE)="","",(VLOOKUP($B59,'DAMES NET'!$B$6:$M$85,12,FALSE)))</f>
        <v/>
      </c>
      <c r="AE59" s="106" t="str">
        <f>IF(AD59="","",SUM(AC59:AD59))</f>
        <v/>
      </c>
      <c r="AF59" s="105" t="str">
        <f>IF(VLOOKUP($B59,'DAMES BRUT'!$B$6:$N$85,13,FALSE)="","",(VLOOKUP($B59,'DAMES BRUT'!$B$6:$N$72,13,FALSE)))</f>
        <v/>
      </c>
      <c r="AG59" s="105" t="str">
        <f>IF(VLOOKUP($B59,'DAMES NET'!$B$6:$N$85,13,FALSE)="","",(VLOOKUP($B59,'DAMES NET'!$B$6:$N$85,13,FALSE)))</f>
        <v/>
      </c>
      <c r="AH59" s="106" t="str">
        <f>IF(AG59="","",SUM(AF59:AG59))</f>
        <v/>
      </c>
      <c r="AI59" s="51">
        <f>SUM(G59,J59,M59,P59,S59,V59,Y59,AB59,AE59,AH59)</f>
        <v>73</v>
      </c>
      <c r="AJ59" s="17">
        <f>+COUNT(G59,J59,M59,P59,S59,V59,Y59,AB59,AE59,AH59)</f>
        <v>2</v>
      </c>
      <c r="AK59" s="17">
        <f>IF(AJ59&lt;6,0,+SMALL(($G59,$J59,$M59,$P59,$S59,$V59,$Y59,$AB59,$AE59,$AH59),1))</f>
        <v>0</v>
      </c>
      <c r="AL59" s="17">
        <f>IF(AJ59&lt;7,0,+SMALL(($G59,$J59,$M59,$P59,$S59,$V59,$Y59,$AB59,$AE59,$AH59),2))</f>
        <v>0</v>
      </c>
      <c r="AM59" s="17">
        <f>IF(AJ59&lt;8,0,+SMALL(($G59,$J59,$M59,$P59,$S59,$V59,$Y59,$AB59,$AE59,$AH59),3))</f>
        <v>0</v>
      </c>
      <c r="AN59" s="17">
        <f>IF(AJ59&lt;9,0,+SMALL(($G59,$J59,$M59,$P59,$S59,$V59,$Y59,$AB59,$AE59,$AH59),4))</f>
        <v>0</v>
      </c>
      <c r="AO59" s="17">
        <f>AI59-AK59-AL59-AM59-AN59</f>
        <v>73</v>
      </c>
      <c r="AP59" s="7">
        <f>RANK(AO59,$AO$6:$AO$85,0)</f>
        <v>54</v>
      </c>
    </row>
    <row r="60" spans="2:42" s="11" customFormat="1">
      <c r="B60" s="89" t="s">
        <v>318</v>
      </c>
      <c r="C60" s="33"/>
      <c r="D60" s="82" t="s">
        <v>145</v>
      </c>
      <c r="E60" s="105" t="str">
        <f>IF(VLOOKUP($B60,'DAMES BRUT'!$B$6:$E$85,4,FALSE)="","",(VLOOKUP($B60,'DAMES BRUT'!$B$6:$E$85,4,FALSE)))</f>
        <v/>
      </c>
      <c r="F60" s="105" t="str">
        <f>IF(VLOOKUP($B60,'DAMES NET'!$B$6:E$85,4,FALSE)="","",(VLOOKUP($B60,'DAMES NET'!$B$6:$E$85,4,FALSE)))</f>
        <v/>
      </c>
      <c r="G60" s="106" t="str">
        <f>IF(F60="","",SUM(E60:F60))</f>
        <v/>
      </c>
      <c r="H60" s="105">
        <f>IF(VLOOKUP($B60,'DAMES BRUT'!$B$6:$F$85,5,FALSE)="","",(VLOOKUP($B60,'DAMES BRUT'!$B$6:$F$85,5,FALSE)))</f>
        <v>1</v>
      </c>
      <c r="I60" s="105">
        <f>IF(VLOOKUP($B60,'DAMES NET'!$B$6:$F$85,5,FALSE)="","",(VLOOKUP($B60,'DAMES NET'!$B$6:$F$85,5,FALSE)))</f>
        <v>37</v>
      </c>
      <c r="J60" s="106">
        <f>IF(I60="","",SUM(H60:I60))</f>
        <v>38</v>
      </c>
      <c r="K60" s="105" t="str">
        <f>IF(VLOOKUP($B60,'DAMES BRUT'!$B$6:$G$85,6,FALSE)="","",(VLOOKUP($B60,'DAMES BRUT'!$B$6:$G$85,6,FALSE)))</f>
        <v/>
      </c>
      <c r="L60" s="105" t="str">
        <f>IF(VLOOKUP($B60,'DAMES NET'!$B$6:$G$85,6,FALSE)="","",(VLOOKUP($B60,'DAMES NET'!$B$6:$G$85,6,FALSE)))</f>
        <v/>
      </c>
      <c r="M60" s="106" t="str">
        <f>IF(L60="","",SUM(K60:L60))</f>
        <v/>
      </c>
      <c r="N60" s="105" t="str">
        <f>IF(VLOOKUP($B60,'DAMES BRUT'!$B$6:$H$85,7,FALSE)="","",(VLOOKUP($B60,'DAMES BRUT'!$B$6:$H$85,7,FALSE)))</f>
        <v/>
      </c>
      <c r="O60" s="105" t="str">
        <f>IF(VLOOKUP($B60,'DAMES NET'!$B$6:$H$85,7,FALSE)="","",(VLOOKUP($B60,'DAMES NET'!$B$6:$H$85,7,FALSE)))</f>
        <v/>
      </c>
      <c r="P60" s="106" t="str">
        <f>IF(O60="","",SUM(N60:O60))</f>
        <v/>
      </c>
      <c r="Q60" s="105" t="str">
        <f>IF(VLOOKUP($B60,'DAMES BRUT'!$B$6:$I$85,8,FALSE)="","",(VLOOKUP($B60,'DAMES BRUT'!$B$6:$I$85,8,FALSE)))</f>
        <v/>
      </c>
      <c r="R60" s="105" t="str">
        <f>IF(VLOOKUP($B60,'DAMES NET'!$B$6:$I$85,8,FALSE)="","",(VLOOKUP($B60,'DAMES NET'!$B$6:$I$85,8,FALSE)))</f>
        <v/>
      </c>
      <c r="S60" s="106" t="str">
        <f>IF(R60="","",SUM(Q60:R60))</f>
        <v/>
      </c>
      <c r="T60" s="105" t="str">
        <f>IF(VLOOKUP($B60,'DAMES BRUT'!$B$6:$J$85,9,FALSE)="","",(VLOOKUP($B60,'DAMES BRUT'!$B$6:$J$85,9,FALSE)))</f>
        <v/>
      </c>
      <c r="U60" s="105" t="str">
        <f>IF(VLOOKUP($B60,'DAMES NET'!$B$6:$J$85,9,FALSE)="","",(VLOOKUP($B60,'DAMES NET'!$B$6:$J$85,9,FALSE)))</f>
        <v/>
      </c>
      <c r="V60" s="106" t="str">
        <f>IF(U60="","",SUM(T60:U60))</f>
        <v/>
      </c>
      <c r="W60" s="105" t="str">
        <f>IF(VLOOKUP($B60,'DAMES BRUT'!$B$6:$K$85,10,FALSE)="","",(VLOOKUP($B60,'DAMES BRUT'!$B$6:$K$85,10,FALSE)))</f>
        <v/>
      </c>
      <c r="X60" s="105" t="str">
        <f>IF(VLOOKUP($B60,'DAMES NET'!$B$6:$K$85,10,FALSE)="","",(VLOOKUP($B60,'DAMES NET'!$B$6:$K$85,10,FALSE)))</f>
        <v/>
      </c>
      <c r="Y60" s="106" t="str">
        <f>IF(X60="","",SUM(W60:X60))</f>
        <v/>
      </c>
      <c r="Z60" s="105">
        <f>IF(VLOOKUP($B60,'DAMES BRUT'!$B$6:$L$85,11,FALSE)="","",(VLOOKUP($B60,'DAMES BRUT'!$B$6:$L$85,11,FALSE)))</f>
        <v>4</v>
      </c>
      <c r="AA60" s="105">
        <f>IF(VLOOKUP($B60,'DAMES NET'!$B$6:$L$85,11,FALSE)="","",(VLOOKUP($B60,'DAMES NET'!$B$6:$L$85,11,FALSE)))</f>
        <v>27</v>
      </c>
      <c r="AB60" s="106">
        <f>IF(AA60="","",SUM(Z60:AA60))</f>
        <v>31</v>
      </c>
      <c r="AC60" s="105" t="str">
        <f>IF(VLOOKUP($B60,'DAMES BRUT'!$B$6:$M$85,12,FALSE)="","",(VLOOKUP($B60,'DAMES BRUT'!$B$6:$M$85,12,FALSE)))</f>
        <v/>
      </c>
      <c r="AD60" s="105" t="str">
        <f>IF(VLOOKUP($B60,'DAMES NET'!$B$6:$M$85,12,FALSE)="","",(VLOOKUP($B60,'DAMES NET'!$B$6:$M$85,12,FALSE)))</f>
        <v/>
      </c>
      <c r="AE60" s="106" t="str">
        <f>IF(AD60="","",SUM(AC60:AD60))</f>
        <v/>
      </c>
      <c r="AF60" s="105" t="str">
        <f>IF(VLOOKUP($B60,'DAMES BRUT'!$B$6:$N$85,13,FALSE)="","",(VLOOKUP($B60,'DAMES BRUT'!$B$6:$N$72,13,FALSE)))</f>
        <v/>
      </c>
      <c r="AG60" s="105" t="str">
        <f>IF(VLOOKUP($B60,'DAMES NET'!$B$6:$N$85,13,FALSE)="","",(VLOOKUP($B60,'DAMES NET'!$B$6:$N$85,13,FALSE)))</f>
        <v/>
      </c>
      <c r="AH60" s="106" t="str">
        <f>IF(AG60="","",SUM(AF60:AG60))</f>
        <v/>
      </c>
      <c r="AI60" s="51">
        <f>SUM(G60,J60,M60,P60,S60,V60,Y60,AB60,AE60,AH60)</f>
        <v>69</v>
      </c>
      <c r="AJ60" s="17">
        <f>+COUNT(G60,J60,M60,P60,S60,V60,Y60,AB60,AE60,AH60)</f>
        <v>2</v>
      </c>
      <c r="AK60" s="17">
        <f>IF(AJ60&lt;6,0,+SMALL(($G60,$J60,$M60,$P60,$S60,$V60,$Y60,$AB60,$AE60,$AH60),1))</f>
        <v>0</v>
      </c>
      <c r="AL60" s="17">
        <f>IF(AJ60&lt;7,0,+SMALL(($G60,$J60,$M60,$P60,$S60,$V60,$Y60,$AB60,$AE60,$AH60),2))</f>
        <v>0</v>
      </c>
      <c r="AM60" s="17">
        <f>IF(AJ60&lt;8,0,+SMALL(($G60,$J60,$M60,$P60,$S60,$V60,$Y60,$AB60,$AE60,$AH60),3))</f>
        <v>0</v>
      </c>
      <c r="AN60" s="17">
        <f>IF(AJ60&lt;9,0,+SMALL(($G60,$J60,$M60,$P60,$S60,$V60,$Y60,$AB60,$AE60,$AH60),4))</f>
        <v>0</v>
      </c>
      <c r="AO60" s="17">
        <f>AI60-AK60-AL60-AM60-AN60</f>
        <v>69</v>
      </c>
      <c r="AP60" s="7">
        <f>RANK(AO60,$AO$6:$AO$85,0)</f>
        <v>55</v>
      </c>
    </row>
    <row r="61" spans="2:42" s="11" customFormat="1">
      <c r="B61" s="89" t="s">
        <v>181</v>
      </c>
      <c r="C61" s="33"/>
      <c r="D61" s="82" t="s">
        <v>145</v>
      </c>
      <c r="E61" s="105" t="str">
        <f>IF(VLOOKUP($B61,'DAMES BRUT'!$B$6:$E$85,4,FALSE)="","",(VLOOKUP($B61,'DAMES BRUT'!$B$6:$E$85,4,FALSE)))</f>
        <v/>
      </c>
      <c r="F61" s="105" t="str">
        <f>IF(VLOOKUP($B61,'DAMES NET'!$B$6:E$85,4,FALSE)="","",(VLOOKUP($B61,'DAMES NET'!$B$6:$E$85,4,FALSE)))</f>
        <v/>
      </c>
      <c r="G61" s="106" t="str">
        <f>IF(F61="","",SUM(E61:F61))</f>
        <v/>
      </c>
      <c r="H61" s="105">
        <f>IF(VLOOKUP($B61,'DAMES BRUT'!$B$6:$F$85,5,FALSE)="","",(VLOOKUP($B61,'DAMES BRUT'!$B$6:$F$85,5,FALSE)))</f>
        <v>2</v>
      </c>
      <c r="I61" s="105">
        <f>IF(VLOOKUP($B61,'DAMES NET'!$B$6:$F$85,5,FALSE)="","",(VLOOKUP($B61,'DAMES NET'!$B$6:$F$85,5,FALSE)))</f>
        <v>34</v>
      </c>
      <c r="J61" s="106">
        <f>IF(I61="","",SUM(H61:I61))</f>
        <v>36</v>
      </c>
      <c r="K61" s="105" t="str">
        <f>IF(VLOOKUP($B61,'DAMES BRUT'!$B$6:$G$85,6,FALSE)="","",(VLOOKUP($B61,'DAMES BRUT'!$B$6:$G$85,6,FALSE)))</f>
        <v/>
      </c>
      <c r="L61" s="105" t="str">
        <f>IF(VLOOKUP($B61,'DAMES NET'!$B$6:$G$85,6,FALSE)="","",(VLOOKUP($B61,'DAMES NET'!$B$6:$G$85,6,FALSE)))</f>
        <v/>
      </c>
      <c r="M61" s="106" t="str">
        <f>IF(L61="","",SUM(K61:L61))</f>
        <v/>
      </c>
      <c r="N61" s="105" t="str">
        <f>IF(VLOOKUP($B61,'DAMES BRUT'!$B$6:$H$85,7,FALSE)="","",(VLOOKUP($B61,'DAMES BRUT'!$B$6:$H$85,7,FALSE)))</f>
        <v/>
      </c>
      <c r="O61" s="105" t="str">
        <f>IF(VLOOKUP($B61,'DAMES NET'!$B$6:$H$85,7,FALSE)="","",(VLOOKUP($B61,'DAMES NET'!$B$6:$H$85,7,FALSE)))</f>
        <v/>
      </c>
      <c r="P61" s="106" t="str">
        <f>IF(O61="","",SUM(N61:O61))</f>
        <v/>
      </c>
      <c r="Q61" s="105" t="str">
        <f>IF(VLOOKUP($B61,'DAMES BRUT'!$B$6:$I$85,8,FALSE)="","",(VLOOKUP($B61,'DAMES BRUT'!$B$6:$I$85,8,FALSE)))</f>
        <v/>
      </c>
      <c r="R61" s="105" t="str">
        <f>IF(VLOOKUP($B61,'DAMES NET'!$B$6:$I$85,8,FALSE)="","",(VLOOKUP($B61,'DAMES NET'!$B$6:$I$85,8,FALSE)))</f>
        <v/>
      </c>
      <c r="S61" s="106" t="str">
        <f>IF(R61="","",SUM(Q61:R61))</f>
        <v/>
      </c>
      <c r="T61" s="105" t="str">
        <f>IF(VLOOKUP($B61,'DAMES BRUT'!$B$6:$J$85,9,FALSE)="","",(VLOOKUP($B61,'DAMES BRUT'!$B$6:$J$85,9,FALSE)))</f>
        <v/>
      </c>
      <c r="U61" s="105" t="str">
        <f>IF(VLOOKUP($B61,'DAMES NET'!$B$6:$J$85,9,FALSE)="","",(VLOOKUP($B61,'DAMES NET'!$B$6:$J$85,9,FALSE)))</f>
        <v/>
      </c>
      <c r="V61" s="106" t="str">
        <f>IF(U61="","",SUM(T61:U61))</f>
        <v/>
      </c>
      <c r="W61" s="105" t="str">
        <f>IF(VLOOKUP($B61,'DAMES BRUT'!$B$6:$K$85,10,FALSE)="","",(VLOOKUP($B61,'DAMES BRUT'!$B$6:$K$85,10,FALSE)))</f>
        <v/>
      </c>
      <c r="X61" s="105" t="str">
        <f>IF(VLOOKUP($B61,'DAMES NET'!$B$6:$K$85,10,FALSE)="","",(VLOOKUP($B61,'DAMES NET'!$B$6:$K$85,10,FALSE)))</f>
        <v/>
      </c>
      <c r="Y61" s="106" t="str">
        <f>IF(X61="","",SUM(W61:X61))</f>
        <v/>
      </c>
      <c r="Z61" s="105">
        <f>IF(VLOOKUP($B61,'DAMES BRUT'!$B$6:$L$85,11,FALSE)="","",(VLOOKUP($B61,'DAMES BRUT'!$B$6:$L$85,11,FALSE)))</f>
        <v>5</v>
      </c>
      <c r="AA61" s="105">
        <f>IF(VLOOKUP($B61,'DAMES NET'!$B$6:$L$85,11,FALSE)="","",(VLOOKUP($B61,'DAMES NET'!$B$6:$L$85,11,FALSE)))</f>
        <v>28</v>
      </c>
      <c r="AB61" s="106">
        <f>IF(AA61="","",SUM(Z61:AA61))</f>
        <v>33</v>
      </c>
      <c r="AC61" s="105" t="str">
        <f>IF(VLOOKUP($B61,'DAMES BRUT'!$B$6:$M$85,12,FALSE)="","",(VLOOKUP($B61,'DAMES BRUT'!$B$6:$M$85,12,FALSE)))</f>
        <v/>
      </c>
      <c r="AD61" s="105" t="str">
        <f>IF(VLOOKUP($B61,'DAMES NET'!$B$6:$M$85,12,FALSE)="","",(VLOOKUP($B61,'DAMES NET'!$B$6:$M$85,12,FALSE)))</f>
        <v/>
      </c>
      <c r="AE61" s="106" t="str">
        <f>IF(AD61="","",SUM(AC61:AD61))</f>
        <v/>
      </c>
      <c r="AF61" s="105" t="str">
        <f>IF(VLOOKUP($B61,'DAMES BRUT'!$B$6:$N$85,13,FALSE)="","",(VLOOKUP($B61,'DAMES BRUT'!$B$6:$N$72,13,FALSE)))</f>
        <v/>
      </c>
      <c r="AG61" s="105" t="str">
        <f>IF(VLOOKUP($B61,'DAMES NET'!$B$6:$N$85,13,FALSE)="","",(VLOOKUP($B61,'DAMES NET'!$B$6:$N$85,13,FALSE)))</f>
        <v/>
      </c>
      <c r="AH61" s="106" t="str">
        <f>IF(AG61="","",SUM(AF61:AG61))</f>
        <v/>
      </c>
      <c r="AI61" s="51">
        <f>SUM(G61,J61,M61,P61,S61,V61,Y61,AB61,AE61,AH61)</f>
        <v>69</v>
      </c>
      <c r="AJ61" s="17">
        <f>+COUNT(G61,J61,M61,P61,S61,V61,Y61,AB61,AE61,AH61)</f>
        <v>2</v>
      </c>
      <c r="AK61" s="17">
        <f>IF(AJ61&lt;6,0,+SMALL(($G61,$J61,$M61,$P61,$S61,$V61,$Y61,$AB61,$AE61,$AH61),1))</f>
        <v>0</v>
      </c>
      <c r="AL61" s="17">
        <f>IF(AJ61&lt;7,0,+SMALL(($G61,$J61,$M61,$P61,$S61,$V61,$Y61,$AB61,$AE61,$AH61),2))</f>
        <v>0</v>
      </c>
      <c r="AM61" s="17">
        <f>IF(AJ61&lt;8,0,+SMALL(($G61,$J61,$M61,$P61,$S61,$V61,$Y61,$AB61,$AE61,$AH61),3))</f>
        <v>0</v>
      </c>
      <c r="AN61" s="17">
        <f>IF(AJ61&lt;9,0,+SMALL(($G61,$J61,$M61,$P61,$S61,$V61,$Y61,$AB61,$AE61,$AH61),4))</f>
        <v>0</v>
      </c>
      <c r="AO61" s="17">
        <f>AI61-AK61-AL61-AM61-AN61</f>
        <v>69</v>
      </c>
      <c r="AP61" s="7">
        <f>RANK(AO61,$AO$6:$AO$85,0)</f>
        <v>55</v>
      </c>
    </row>
    <row r="62" spans="2:42" s="11" customFormat="1">
      <c r="B62" s="42" t="s">
        <v>210</v>
      </c>
      <c r="C62" s="33"/>
      <c r="D62" s="82" t="s">
        <v>145</v>
      </c>
      <c r="E62" s="105" t="str">
        <f>IF(VLOOKUP($B62,'DAMES BRUT'!$B$6:$E$85,4,FALSE)="","",(VLOOKUP($B62,'DAMES BRUT'!$B$6:$E$85,4,FALSE)))</f>
        <v/>
      </c>
      <c r="F62" s="105" t="str">
        <f>IF(VLOOKUP($B62,'DAMES NET'!$B$6:E$85,4,FALSE)="","",(VLOOKUP($B62,'DAMES NET'!$B$6:$E$85,4,FALSE)))</f>
        <v/>
      </c>
      <c r="G62" s="106" t="str">
        <f>IF(F62="","",SUM(E62:F62))</f>
        <v/>
      </c>
      <c r="H62" s="105" t="str">
        <f>IF(VLOOKUP($B62,'DAMES BRUT'!$B$6:$F$85,5,FALSE)="","",(VLOOKUP($B62,'DAMES BRUT'!$B$6:$F$85,5,FALSE)))</f>
        <v/>
      </c>
      <c r="I62" s="105" t="str">
        <f>IF(VLOOKUP($B62,'DAMES NET'!$B$6:$F$85,5,FALSE)="","",(VLOOKUP($B62,'DAMES NET'!$B$6:$F$85,5,FALSE)))</f>
        <v/>
      </c>
      <c r="J62" s="106" t="str">
        <f>IF(I62="","",SUM(H62:I62))</f>
        <v/>
      </c>
      <c r="K62" s="105" t="str">
        <f>IF(VLOOKUP($B62,'DAMES BRUT'!$B$6:$G$85,6,FALSE)="","",(VLOOKUP($B62,'DAMES BRUT'!$B$6:$G$85,6,FALSE)))</f>
        <v/>
      </c>
      <c r="L62" s="105" t="str">
        <f>IF(VLOOKUP($B62,'DAMES NET'!$B$6:$G$85,6,FALSE)="","",(VLOOKUP($B62,'DAMES NET'!$B$6:$G$85,6,FALSE)))</f>
        <v/>
      </c>
      <c r="M62" s="106" t="str">
        <f>IF(L62="","",SUM(K62:L62))</f>
        <v/>
      </c>
      <c r="N62" s="105">
        <f>IF(VLOOKUP($B62,'DAMES BRUT'!$B$6:$H$85,7,FALSE)="","",(VLOOKUP($B62,'DAMES BRUT'!$B$6:$H$85,7,FALSE)))</f>
        <v>9</v>
      </c>
      <c r="O62" s="105">
        <f>IF(VLOOKUP($B62,'DAMES NET'!$B$6:$H$85,7,FALSE)="","",(VLOOKUP($B62,'DAMES NET'!$B$6:$H$85,7,FALSE)))</f>
        <v>35</v>
      </c>
      <c r="P62" s="106">
        <f>IF(O62="","",SUM(N62:O62))</f>
        <v>44</v>
      </c>
      <c r="Q62" s="105" t="str">
        <f>IF(VLOOKUP($B62,'DAMES BRUT'!$B$6:$I$85,8,FALSE)="","",(VLOOKUP($B62,'DAMES BRUT'!$B$6:$I$85,8,FALSE)))</f>
        <v/>
      </c>
      <c r="R62" s="105" t="str">
        <f>IF(VLOOKUP($B62,'DAMES NET'!$B$6:$I$85,8,FALSE)="","",(VLOOKUP($B62,'DAMES NET'!$B$6:$I$85,8,FALSE)))</f>
        <v/>
      </c>
      <c r="S62" s="106" t="str">
        <f>IF(R62="","",SUM(Q62:R62))</f>
        <v/>
      </c>
      <c r="T62" s="105">
        <f>IF(VLOOKUP($B62,'DAMES BRUT'!$B$6:$J$85,9,FALSE)="","",(VLOOKUP($B62,'DAMES BRUT'!$B$6:$J$85,9,FALSE)))</f>
        <v>4</v>
      </c>
      <c r="U62" s="105">
        <f>IF(VLOOKUP($B62,'DAMES NET'!$B$6:$J$85,9,FALSE)="","",(VLOOKUP($B62,'DAMES NET'!$B$6:$J$85,9,FALSE)))</f>
        <v>19</v>
      </c>
      <c r="V62" s="106">
        <f>IF(U62="","",SUM(T62:U62))</f>
        <v>23</v>
      </c>
      <c r="W62" s="105" t="str">
        <f>IF(VLOOKUP($B62,'DAMES BRUT'!$B$6:$K$85,10,FALSE)="","",(VLOOKUP($B62,'DAMES BRUT'!$B$6:$K$85,10,FALSE)))</f>
        <v/>
      </c>
      <c r="X62" s="105" t="str">
        <f>IF(VLOOKUP($B62,'DAMES NET'!$B$6:$K$85,10,FALSE)="","",(VLOOKUP($B62,'DAMES NET'!$B$6:$K$85,10,FALSE)))</f>
        <v/>
      </c>
      <c r="Y62" s="106" t="str">
        <f>IF(X62="","",SUM(W62:X62))</f>
        <v/>
      </c>
      <c r="Z62" s="105" t="str">
        <f>IF(VLOOKUP($B62,'DAMES BRUT'!$B$6:$L$85,11,FALSE)="","",(VLOOKUP($B62,'DAMES BRUT'!$B$6:$L$85,11,FALSE)))</f>
        <v/>
      </c>
      <c r="AA62" s="105" t="str">
        <f>IF(VLOOKUP($B62,'DAMES NET'!$B$6:$L$85,11,FALSE)="","",(VLOOKUP($B62,'DAMES NET'!$B$6:$L$85,11,FALSE)))</f>
        <v/>
      </c>
      <c r="AB62" s="106" t="str">
        <f>IF(AA62="","",SUM(Z62:AA62))</f>
        <v/>
      </c>
      <c r="AC62" s="105" t="str">
        <f>IF(VLOOKUP($B62,'DAMES BRUT'!$B$6:$M$85,12,FALSE)="","",(VLOOKUP($B62,'DAMES BRUT'!$B$6:$M$85,12,FALSE)))</f>
        <v/>
      </c>
      <c r="AD62" s="105" t="str">
        <f>IF(VLOOKUP($B62,'DAMES NET'!$B$6:$M$85,12,FALSE)="","",(VLOOKUP($B62,'DAMES NET'!$B$6:$M$85,12,FALSE)))</f>
        <v/>
      </c>
      <c r="AE62" s="106" t="str">
        <f>IF(AD62="","",SUM(AC62:AD62))</f>
        <v/>
      </c>
      <c r="AF62" s="105" t="str">
        <f>IF(VLOOKUP($B62,'DAMES BRUT'!$B$6:$N$85,13,FALSE)="","",(VLOOKUP($B62,'DAMES BRUT'!$B$6:$N$72,13,FALSE)))</f>
        <v/>
      </c>
      <c r="AG62" s="105" t="str">
        <f>IF(VLOOKUP($B62,'DAMES NET'!$B$6:$N$85,13,FALSE)="","",(VLOOKUP($B62,'DAMES NET'!$B$6:$N$85,13,FALSE)))</f>
        <v/>
      </c>
      <c r="AH62" s="106" t="str">
        <f>IF(AG62="","",SUM(AF62:AG62))</f>
        <v/>
      </c>
      <c r="AI62" s="51">
        <f>SUM(G62,J62,M62,P62,S62,V62,Y62,AB62,AE62,AH62)</f>
        <v>67</v>
      </c>
      <c r="AJ62" s="17">
        <f>+COUNT(G62,J62,M62,P62,S62,V62,Y62,AB62,AE62,AH62)</f>
        <v>2</v>
      </c>
      <c r="AK62" s="17">
        <f>IF(AJ62&lt;6,0,+SMALL(($G62,$J62,$M62,$P62,$S62,$V62,$Y62,$AB62,$AE62,$AH62),1))</f>
        <v>0</v>
      </c>
      <c r="AL62" s="17">
        <f>IF(AJ62&lt;7,0,+SMALL(($G62,$J62,$M62,$P62,$S62,$V62,$Y62,$AB62,$AE62,$AH62),2))</f>
        <v>0</v>
      </c>
      <c r="AM62" s="17">
        <f>IF(AJ62&lt;8,0,+SMALL(($G62,$J62,$M62,$P62,$S62,$V62,$Y62,$AB62,$AE62,$AH62),3))</f>
        <v>0</v>
      </c>
      <c r="AN62" s="17">
        <f>IF(AJ62&lt;9,0,+SMALL(($G62,$J62,$M62,$P62,$S62,$V62,$Y62,$AB62,$AE62,$AH62),4))</f>
        <v>0</v>
      </c>
      <c r="AO62" s="17">
        <f>AI62-AK62-AL62-AM62-AN62</f>
        <v>67</v>
      </c>
      <c r="AP62" s="7">
        <f>RANK(AO62,$AO$6:$AO$85,0)</f>
        <v>57</v>
      </c>
    </row>
    <row r="63" spans="2:42" s="11" customFormat="1">
      <c r="B63" s="42" t="s">
        <v>94</v>
      </c>
      <c r="C63" s="33"/>
      <c r="D63" s="57" t="s">
        <v>79</v>
      </c>
      <c r="E63" s="105" t="str">
        <f>IF(VLOOKUP($B63,'DAMES BRUT'!$B$6:$E$85,4,FALSE)="","",(VLOOKUP($B63,'DAMES BRUT'!$B$6:$E$85,4,FALSE)))</f>
        <v/>
      </c>
      <c r="F63" s="105" t="str">
        <f>IF(VLOOKUP($B63,'DAMES NET'!$B$6:E$85,4,FALSE)="","",(VLOOKUP($B63,'DAMES NET'!$B$6:$E$85,4,FALSE)))</f>
        <v/>
      </c>
      <c r="G63" s="106" t="str">
        <f>IF(F63="","",SUM(E63:F63))</f>
        <v/>
      </c>
      <c r="H63" s="105">
        <f>IF(VLOOKUP($B63,'DAMES BRUT'!$B$6:$F$85,5,FALSE)="","",(VLOOKUP($B63,'DAMES BRUT'!$B$6:$F$85,5,FALSE)))</f>
        <v>3</v>
      </c>
      <c r="I63" s="105">
        <f>IF(VLOOKUP($B63,'DAMES NET'!$B$6:$F$85,5,FALSE)="","",(VLOOKUP($B63,'DAMES NET'!$B$6:$F$85,5,FALSE)))</f>
        <v>17</v>
      </c>
      <c r="J63" s="106">
        <f>IF(I63="","",SUM(H63:I63))</f>
        <v>20</v>
      </c>
      <c r="K63" s="105" t="str">
        <f>IF(VLOOKUP($B63,'DAMES BRUT'!$B$6:$G$85,6,FALSE)="","",(VLOOKUP($B63,'DAMES BRUT'!$B$6:$G$85,6,FALSE)))</f>
        <v/>
      </c>
      <c r="L63" s="105" t="str">
        <f>IF(VLOOKUP($B63,'DAMES NET'!$B$6:$G$85,6,FALSE)="","",(VLOOKUP($B63,'DAMES NET'!$B$6:$G$85,6,FALSE)))</f>
        <v/>
      </c>
      <c r="M63" s="106" t="str">
        <f>IF(L63="","",SUM(K63:L63))</f>
        <v/>
      </c>
      <c r="N63" s="105" t="str">
        <f>IF(VLOOKUP($B63,'DAMES BRUT'!$B$6:$H$85,7,FALSE)="","",(VLOOKUP($B63,'DAMES BRUT'!$B$6:$H$85,7,FALSE)))</f>
        <v/>
      </c>
      <c r="O63" s="105" t="str">
        <f>IF(VLOOKUP($B63,'DAMES NET'!$B$6:$H$85,7,FALSE)="","",(VLOOKUP($B63,'DAMES NET'!$B$6:$H$85,7,FALSE)))</f>
        <v/>
      </c>
      <c r="P63" s="106" t="str">
        <f>IF(O63="","",SUM(N63:O63))</f>
        <v/>
      </c>
      <c r="Q63" s="105" t="str">
        <f>IF(VLOOKUP($B63,'DAMES BRUT'!$B$6:$I$85,8,FALSE)="","",(VLOOKUP($B63,'DAMES BRUT'!$B$6:$I$85,8,FALSE)))</f>
        <v/>
      </c>
      <c r="R63" s="105" t="str">
        <f>IF(VLOOKUP($B63,'DAMES NET'!$B$6:$I$85,8,FALSE)="","",(VLOOKUP($B63,'DAMES NET'!$B$6:$I$85,8,FALSE)))</f>
        <v/>
      </c>
      <c r="S63" s="106" t="str">
        <f>IF(R63="","",SUM(Q63:R63))</f>
        <v/>
      </c>
      <c r="T63" s="105" t="str">
        <f>IF(VLOOKUP($B63,'DAMES BRUT'!$B$6:$J$85,9,FALSE)="","",(VLOOKUP($B63,'DAMES BRUT'!$B$6:$J$85,9,FALSE)))</f>
        <v/>
      </c>
      <c r="U63" s="105" t="str">
        <f>IF(VLOOKUP($B63,'DAMES NET'!$B$6:$J$85,9,FALSE)="","",(VLOOKUP($B63,'DAMES NET'!$B$6:$J$85,9,FALSE)))</f>
        <v/>
      </c>
      <c r="V63" s="106" t="str">
        <f>IF(U63="","",SUM(T63:U63))</f>
        <v/>
      </c>
      <c r="W63" s="105" t="str">
        <f>IF(VLOOKUP($B63,'DAMES BRUT'!$B$6:$K$85,10,FALSE)="","",(VLOOKUP($B63,'DAMES BRUT'!$B$6:$K$85,10,FALSE)))</f>
        <v/>
      </c>
      <c r="X63" s="105" t="str">
        <f>IF(VLOOKUP($B63,'DAMES NET'!$B$6:$K$85,10,FALSE)="","",(VLOOKUP($B63,'DAMES NET'!$B$6:$K$85,10,FALSE)))</f>
        <v/>
      </c>
      <c r="Y63" s="106" t="str">
        <f>IF(X63="","",SUM(W63:X63))</f>
        <v/>
      </c>
      <c r="Z63" s="105">
        <f>IF(VLOOKUP($B63,'DAMES BRUT'!$B$6:$L$85,11,FALSE)="","",(VLOOKUP($B63,'DAMES BRUT'!$B$6:$L$85,11,FALSE)))</f>
        <v>0</v>
      </c>
      <c r="AA63" s="105">
        <f>IF(VLOOKUP($B63,'DAMES NET'!$B$6:$L$85,11,FALSE)="","",(VLOOKUP($B63,'DAMES NET'!$B$6:$L$85,11,FALSE)))</f>
        <v>23</v>
      </c>
      <c r="AB63" s="106">
        <f>IF(AA63="","",SUM(Z63:AA63))</f>
        <v>23</v>
      </c>
      <c r="AC63" s="105">
        <f>IF(VLOOKUP($B63,'DAMES BRUT'!$B$6:$M$85,12,FALSE)="","",(VLOOKUP($B63,'DAMES BRUT'!$B$6:$M$85,12,FALSE)))</f>
        <v>2</v>
      </c>
      <c r="AD63" s="105">
        <f>IF(VLOOKUP($B63,'DAMES NET'!$B$6:$M$85,12,FALSE)="","",(VLOOKUP($B63,'DAMES NET'!$B$6:$M$85,12,FALSE)))</f>
        <v>21</v>
      </c>
      <c r="AE63" s="106">
        <f>IF(AD63="","",SUM(AC63:AD63))</f>
        <v>23</v>
      </c>
      <c r="AF63" s="105" t="str">
        <f>IF(VLOOKUP($B63,'DAMES BRUT'!$B$6:$N$85,13,FALSE)="","",(VLOOKUP($B63,'DAMES BRUT'!$B$6:$N$72,13,FALSE)))</f>
        <v/>
      </c>
      <c r="AG63" s="105" t="str">
        <f>IF(VLOOKUP($B63,'DAMES NET'!$B$6:$N$85,13,FALSE)="","",(VLOOKUP($B63,'DAMES NET'!$B$6:$N$85,13,FALSE)))</f>
        <v/>
      </c>
      <c r="AH63" s="106" t="str">
        <f>IF(AG63="","",SUM(AF63:AG63))</f>
        <v/>
      </c>
      <c r="AI63" s="51">
        <f>SUM(G63,J63,M63,P63,S63,V63,Y63,AB63,AE63,AH63)</f>
        <v>66</v>
      </c>
      <c r="AJ63" s="17">
        <f>+COUNT(G63,J63,M63,P63,S63,V63,Y63,AB63,AE63,AH63)</f>
        <v>3</v>
      </c>
      <c r="AK63" s="17">
        <f>IF(AJ63&lt;6,0,+SMALL(($G63,$J63,$M63,$P63,$S63,$V63,$Y63,$AB63,$AE63,$AH63),1))</f>
        <v>0</v>
      </c>
      <c r="AL63" s="17">
        <f>IF(AJ63&lt;7,0,+SMALL(($G63,$J63,$M63,$P63,$S63,$V63,$Y63,$AB63,$AE63,$AH63),2))</f>
        <v>0</v>
      </c>
      <c r="AM63" s="17">
        <f>IF(AJ63&lt;8,0,+SMALL(($G63,$J63,$M63,$P63,$S63,$V63,$Y63,$AB63,$AE63,$AH63),3))</f>
        <v>0</v>
      </c>
      <c r="AN63" s="17">
        <f>IF(AJ63&lt;9,0,+SMALL(($G63,$J63,$M63,$P63,$S63,$V63,$Y63,$AB63,$AE63,$AH63),4))</f>
        <v>0</v>
      </c>
      <c r="AO63" s="17">
        <f>AI63-AK63-AL63-AM63-AN63</f>
        <v>66</v>
      </c>
      <c r="AP63" s="7">
        <f>RANK(AO63,$AO$6:$AO$85,0)</f>
        <v>58</v>
      </c>
    </row>
    <row r="64" spans="2:42" s="11" customFormat="1">
      <c r="B64" s="89" t="s">
        <v>388</v>
      </c>
      <c r="C64" s="33"/>
      <c r="D64" s="61" t="s">
        <v>81</v>
      </c>
      <c r="E64" s="105" t="str">
        <f>IF(VLOOKUP($B64,'DAMES BRUT'!$B$6:$E$85,4,FALSE)="","",(VLOOKUP($B64,'DAMES BRUT'!$B$6:$E$85,4,FALSE)))</f>
        <v/>
      </c>
      <c r="F64" s="105" t="str">
        <f>IF(VLOOKUP($B64,'DAMES NET'!$B$6:E$85,4,FALSE)="","",(VLOOKUP($B64,'DAMES NET'!$B$6:$E$85,4,FALSE)))</f>
        <v/>
      </c>
      <c r="G64" s="106" t="str">
        <f>IF(F64="","",SUM(E64:F64))</f>
        <v/>
      </c>
      <c r="H64" s="105" t="str">
        <f>IF(VLOOKUP($B64,'DAMES BRUT'!$B$6:$F$85,5,FALSE)="","",(VLOOKUP($B64,'DAMES BRUT'!$B$6:$F$85,5,FALSE)))</f>
        <v/>
      </c>
      <c r="I64" s="105" t="str">
        <f>IF(VLOOKUP($B64,'DAMES NET'!$B$6:$F$85,5,FALSE)="","",(VLOOKUP($B64,'DAMES NET'!$B$6:$F$85,5,FALSE)))</f>
        <v/>
      </c>
      <c r="J64" s="106" t="str">
        <f>IF(I64="","",SUM(H64:I64))</f>
        <v/>
      </c>
      <c r="K64" s="105" t="str">
        <f>IF(VLOOKUP($B64,'DAMES BRUT'!$B$6:$G$85,6,FALSE)="","",(VLOOKUP($B64,'DAMES BRUT'!$B$6:$G$85,6,FALSE)))</f>
        <v/>
      </c>
      <c r="L64" s="105" t="str">
        <f>IF(VLOOKUP($B64,'DAMES NET'!$B$6:$G$85,6,FALSE)="","",(VLOOKUP($B64,'DAMES NET'!$B$6:$G$85,6,FALSE)))</f>
        <v/>
      </c>
      <c r="M64" s="106" t="str">
        <f>IF(L64="","",SUM(K64:L64))</f>
        <v/>
      </c>
      <c r="N64" s="105" t="str">
        <f>IF(VLOOKUP($B64,'DAMES BRUT'!$B$6:$H$85,7,FALSE)="","",(VLOOKUP($B64,'DAMES BRUT'!$B$6:$H$85,7,FALSE)))</f>
        <v/>
      </c>
      <c r="O64" s="105" t="str">
        <f>IF(VLOOKUP($B64,'DAMES NET'!$B$6:$H$85,7,FALSE)="","",(VLOOKUP($B64,'DAMES NET'!$B$6:$H$85,7,FALSE)))</f>
        <v/>
      </c>
      <c r="P64" s="106" t="str">
        <f>IF(O64="","",SUM(N64:O64))</f>
        <v/>
      </c>
      <c r="Q64" s="105" t="str">
        <f>IF(VLOOKUP($B64,'DAMES BRUT'!$B$6:$I$85,8,FALSE)="","",(VLOOKUP($B64,'DAMES BRUT'!$B$6:$I$85,8,FALSE)))</f>
        <v/>
      </c>
      <c r="R64" s="105" t="str">
        <f>IF(VLOOKUP($B64,'DAMES NET'!$B$6:$I$85,8,FALSE)="","",(VLOOKUP($B64,'DAMES NET'!$B$6:$I$85,8,FALSE)))</f>
        <v/>
      </c>
      <c r="S64" s="106" t="str">
        <f>IF(R64="","",SUM(Q64:R64))</f>
        <v/>
      </c>
      <c r="T64" s="105" t="str">
        <f>IF(VLOOKUP($B64,'DAMES BRUT'!$B$6:$J$85,9,FALSE)="","",(VLOOKUP($B64,'DAMES BRUT'!$B$6:$J$85,9,FALSE)))</f>
        <v/>
      </c>
      <c r="U64" s="105" t="str">
        <f>IF(VLOOKUP($B64,'DAMES NET'!$B$6:$J$85,9,FALSE)="","",(VLOOKUP($B64,'DAMES NET'!$B$6:$J$85,9,FALSE)))</f>
        <v/>
      </c>
      <c r="V64" s="106" t="str">
        <f>IF(U64="","",SUM(T64:U64))</f>
        <v/>
      </c>
      <c r="W64" s="105">
        <f>IF(VLOOKUP($B64,'DAMES BRUT'!$B$6:$K$85,10,FALSE)="","",(VLOOKUP($B64,'DAMES BRUT'!$B$6:$K$85,10,FALSE)))</f>
        <v>3</v>
      </c>
      <c r="X64" s="105">
        <f>IF(VLOOKUP($B64,'DAMES NET'!$B$6:$K$85,10,FALSE)="","",(VLOOKUP($B64,'DAMES NET'!$B$6:$K$85,10,FALSE)))</f>
        <v>28</v>
      </c>
      <c r="Y64" s="106">
        <f>IF(X64="","",SUM(W64:X64))</f>
        <v>31</v>
      </c>
      <c r="Z64" s="105">
        <f>IF(VLOOKUP($B64,'DAMES BRUT'!$B$6:$L$85,11,FALSE)="","",(VLOOKUP($B64,'DAMES BRUT'!$B$6:$L$85,11,FALSE)))</f>
        <v>4</v>
      </c>
      <c r="AA64" s="105">
        <f>IF(VLOOKUP($B64,'DAMES NET'!$B$6:$L$85,11,FALSE)="","",(VLOOKUP($B64,'DAMES NET'!$B$6:$L$85,11,FALSE)))</f>
        <v>31</v>
      </c>
      <c r="AB64" s="106">
        <f>IF(AA64="","",SUM(Z64:AA64))</f>
        <v>35</v>
      </c>
      <c r="AC64" s="105" t="str">
        <f>IF(VLOOKUP($B64,'DAMES BRUT'!$B$6:$M$85,12,FALSE)="","",(VLOOKUP($B64,'DAMES BRUT'!$B$6:$M$85,12,FALSE)))</f>
        <v/>
      </c>
      <c r="AD64" s="105" t="str">
        <f>IF(VLOOKUP($B64,'DAMES NET'!$B$6:$M$85,12,FALSE)="","",(VLOOKUP($B64,'DAMES NET'!$B$6:$M$85,12,FALSE)))</f>
        <v/>
      </c>
      <c r="AE64" s="106" t="str">
        <f>IF(AD64="","",SUM(AC64:AD64))</f>
        <v/>
      </c>
      <c r="AF64" s="105" t="str">
        <f>IF(VLOOKUP($B64,'DAMES BRUT'!$B$6:$N$85,13,FALSE)="","",(VLOOKUP($B64,'DAMES BRUT'!$B$6:$N$72,13,FALSE)))</f>
        <v/>
      </c>
      <c r="AG64" s="105" t="str">
        <f>IF(VLOOKUP($B64,'DAMES NET'!$B$6:$N$85,13,FALSE)="","",(VLOOKUP($B64,'DAMES NET'!$B$6:$N$85,13,FALSE)))</f>
        <v/>
      </c>
      <c r="AH64" s="106" t="str">
        <f>IF(AG64="","",SUM(AF64:AG64))</f>
        <v/>
      </c>
      <c r="AI64" s="51">
        <f>SUM(G64,J64,M64,P64,S64,V64,Y64,AB64,AE64,AH64)</f>
        <v>66</v>
      </c>
      <c r="AJ64" s="17">
        <f>+COUNT(G64,J64,M64,P64,S64,V64,Y64,AB64,AE64,AH64)</f>
        <v>2</v>
      </c>
      <c r="AK64" s="17">
        <f>IF(AJ64&lt;6,0,+SMALL(($G64,$J64,$M64,$P64,$S64,$V64,$Y64,$AB64,$AE64,$AH64),1))</f>
        <v>0</v>
      </c>
      <c r="AL64" s="17">
        <f>IF(AJ64&lt;7,0,+SMALL(($G64,$J64,$M64,$P64,$S64,$V64,$Y64,$AB64,$AE64,$AH64),2))</f>
        <v>0</v>
      </c>
      <c r="AM64" s="17">
        <f>IF(AJ64&lt;8,0,+SMALL(($G64,$J64,$M64,$P64,$S64,$V64,$Y64,$AB64,$AE64,$AH64),3))</f>
        <v>0</v>
      </c>
      <c r="AN64" s="17">
        <f>IF(AJ64&lt;9,0,+SMALL(($G64,$J64,$M64,$P64,$S64,$V64,$Y64,$AB64,$AE64,$AH64),4))</f>
        <v>0</v>
      </c>
      <c r="AO64" s="17">
        <f>AI64-AK64-AL64-AM64-AN64</f>
        <v>66</v>
      </c>
      <c r="AP64" s="7">
        <f>RANK(AO64,$AO$6:$AO$85,0)</f>
        <v>58</v>
      </c>
    </row>
    <row r="65" spans="2:42" s="11" customFormat="1">
      <c r="B65" s="89" t="s">
        <v>317</v>
      </c>
      <c r="C65" s="33"/>
      <c r="D65" s="82" t="s">
        <v>145</v>
      </c>
      <c r="E65" s="105">
        <f>IF(VLOOKUP($B65,'DAMES BRUT'!$B$6:$E$85,4,FALSE)="","",(VLOOKUP($B65,'DAMES BRUT'!$B$6:$E$85,4,FALSE)))</f>
        <v>0</v>
      </c>
      <c r="F65" s="105">
        <f>IF(VLOOKUP($B65,'DAMES NET'!$B$6:E$85,4,FALSE)="","",(VLOOKUP($B65,'DAMES NET'!$B$6:$E$85,4,FALSE)))</f>
        <v>0</v>
      </c>
      <c r="G65" s="106">
        <f>IF(F65="","",SUM(E65:F65))</f>
        <v>0</v>
      </c>
      <c r="H65" s="105" t="str">
        <f>IF(VLOOKUP($B65,'DAMES BRUT'!$B$6:$F$85,5,FALSE)="","",(VLOOKUP($B65,'DAMES BRUT'!$B$6:$F$85,5,FALSE)))</f>
        <v/>
      </c>
      <c r="I65" s="105" t="str">
        <f>IF(VLOOKUP($B65,'DAMES NET'!$B$6:$F$85,5,FALSE)="","",(VLOOKUP($B65,'DAMES NET'!$B$6:$F$85,5,FALSE)))</f>
        <v/>
      </c>
      <c r="J65" s="106" t="str">
        <f>IF(I65="","",SUM(H65:I65))</f>
        <v/>
      </c>
      <c r="K65" s="105" t="str">
        <f>IF(VLOOKUP($B65,'DAMES BRUT'!$B$6:$G$85,6,FALSE)="","",(VLOOKUP($B65,'DAMES BRUT'!$B$6:$G$85,6,FALSE)))</f>
        <v/>
      </c>
      <c r="L65" s="105" t="str">
        <f>IF(VLOOKUP($B65,'DAMES NET'!$B$6:$G$85,6,FALSE)="","",(VLOOKUP($B65,'DAMES NET'!$B$6:$G$85,6,FALSE)))</f>
        <v/>
      </c>
      <c r="M65" s="106" t="str">
        <f>IF(L65="","",SUM(K65:L65))</f>
        <v/>
      </c>
      <c r="N65" s="105" t="str">
        <f>IF(VLOOKUP($B65,'DAMES BRUT'!$B$6:$H$85,7,FALSE)="","",(VLOOKUP($B65,'DAMES BRUT'!$B$6:$H$85,7,FALSE)))</f>
        <v/>
      </c>
      <c r="O65" s="105" t="str">
        <f>IF(VLOOKUP($B65,'DAMES NET'!$B$6:$H$85,7,FALSE)="","",(VLOOKUP($B65,'DAMES NET'!$B$6:$H$85,7,FALSE)))</f>
        <v/>
      </c>
      <c r="P65" s="106" t="str">
        <f>IF(O65="","",SUM(N65:O65))</f>
        <v/>
      </c>
      <c r="Q65" s="105" t="str">
        <f>IF(VLOOKUP($B65,'DAMES BRUT'!$B$6:$I$85,8,FALSE)="","",(VLOOKUP($B65,'DAMES BRUT'!$B$6:$I$85,8,FALSE)))</f>
        <v/>
      </c>
      <c r="R65" s="105" t="str">
        <f>IF(VLOOKUP($B65,'DAMES NET'!$B$6:$I$85,8,FALSE)="","",(VLOOKUP($B65,'DAMES NET'!$B$6:$I$85,8,FALSE)))</f>
        <v/>
      </c>
      <c r="S65" s="106" t="str">
        <f>IF(R65="","",SUM(Q65:R65))</f>
        <v/>
      </c>
      <c r="T65" s="105" t="str">
        <f>IF(VLOOKUP($B65,'DAMES BRUT'!$B$6:$J$85,9,FALSE)="","",(VLOOKUP($B65,'DAMES BRUT'!$B$6:$J$85,9,FALSE)))</f>
        <v/>
      </c>
      <c r="U65" s="105" t="str">
        <f>IF(VLOOKUP($B65,'DAMES NET'!$B$6:$J$85,9,FALSE)="","",(VLOOKUP($B65,'DAMES NET'!$B$6:$J$85,9,FALSE)))</f>
        <v/>
      </c>
      <c r="V65" s="106" t="str">
        <f>IF(U65="","",SUM(T65:U65))</f>
        <v/>
      </c>
      <c r="W65" s="105">
        <f>IF(VLOOKUP($B65,'DAMES BRUT'!$B$6:$K$85,10,FALSE)="","",(VLOOKUP($B65,'DAMES BRUT'!$B$6:$K$85,10,FALSE)))</f>
        <v>7</v>
      </c>
      <c r="X65" s="105">
        <f>IF(VLOOKUP($B65,'DAMES NET'!$B$6:$K$85,10,FALSE)="","",(VLOOKUP($B65,'DAMES NET'!$B$6:$K$85,10,FALSE)))</f>
        <v>29</v>
      </c>
      <c r="Y65" s="106">
        <f>IF(X65="","",SUM(W65:X65))</f>
        <v>36</v>
      </c>
      <c r="Z65" s="105">
        <f>IF(VLOOKUP($B65,'DAMES BRUT'!$B$6:$L$85,11,FALSE)="","",(VLOOKUP($B65,'DAMES BRUT'!$B$6:$L$85,11,FALSE)))</f>
        <v>5</v>
      </c>
      <c r="AA65" s="105">
        <f>IF(VLOOKUP($B65,'DAMES NET'!$B$6:$L$85,11,FALSE)="","",(VLOOKUP($B65,'DAMES NET'!$B$6:$L$85,11,FALSE)))</f>
        <v>23</v>
      </c>
      <c r="AB65" s="106">
        <f>IF(AA65="","",SUM(Z65:AA65))</f>
        <v>28</v>
      </c>
      <c r="AC65" s="105" t="str">
        <f>IF(VLOOKUP($B65,'DAMES BRUT'!$B$6:$M$85,12,FALSE)="","",(VLOOKUP($B65,'DAMES BRUT'!$B$6:$M$85,12,FALSE)))</f>
        <v/>
      </c>
      <c r="AD65" s="105" t="str">
        <f>IF(VLOOKUP($B65,'DAMES NET'!$B$6:$M$85,12,FALSE)="","",(VLOOKUP($B65,'DAMES NET'!$B$6:$M$85,12,FALSE)))</f>
        <v/>
      </c>
      <c r="AE65" s="106" t="str">
        <f>IF(AD65="","",SUM(AC65:AD65))</f>
        <v/>
      </c>
      <c r="AF65" s="105" t="str">
        <f>IF(VLOOKUP($B65,'DAMES BRUT'!$B$6:$N$85,13,FALSE)="","",(VLOOKUP($B65,'DAMES BRUT'!$B$6:$N$72,13,FALSE)))</f>
        <v/>
      </c>
      <c r="AG65" s="105" t="str">
        <f>IF(VLOOKUP($B65,'DAMES NET'!$B$6:$N$85,13,FALSE)="","",(VLOOKUP($B65,'DAMES NET'!$B$6:$N$85,13,FALSE)))</f>
        <v/>
      </c>
      <c r="AH65" s="106" t="str">
        <f>IF(AG65="","",SUM(AF65:AG65))</f>
        <v/>
      </c>
      <c r="AI65" s="51">
        <f>SUM(G65,J65,M65,P65,S65,V65,Y65,AB65,AE65,AH65)</f>
        <v>64</v>
      </c>
      <c r="AJ65" s="17">
        <f>+COUNT(G65,J65,M65,P65,S65,V65,Y65,AB65,AE65,AH65)</f>
        <v>3</v>
      </c>
      <c r="AK65" s="17">
        <f>IF(AJ65&lt;6,0,+SMALL(($G65,$J65,$M65,$P65,$S65,$V65,$Y65,$AB65,$AE65,$AH65),1))</f>
        <v>0</v>
      </c>
      <c r="AL65" s="17">
        <f>IF(AJ65&lt;7,0,+SMALL(($G65,$J65,$M65,$P65,$S65,$V65,$Y65,$AB65,$AE65,$AH65),2))</f>
        <v>0</v>
      </c>
      <c r="AM65" s="17">
        <f>IF(AJ65&lt;8,0,+SMALL(($G65,$J65,$M65,$P65,$S65,$V65,$Y65,$AB65,$AE65,$AH65),3))</f>
        <v>0</v>
      </c>
      <c r="AN65" s="17">
        <f>IF(AJ65&lt;9,0,+SMALL(($G65,$J65,$M65,$P65,$S65,$V65,$Y65,$AB65,$AE65,$AH65),4))</f>
        <v>0</v>
      </c>
      <c r="AO65" s="17">
        <f>AI65-AK65-AL65-AM65-AN65</f>
        <v>64</v>
      </c>
      <c r="AP65" s="7">
        <f>RANK(AO65,$AO$6:$AO$85,0)</f>
        <v>60</v>
      </c>
    </row>
    <row r="66" spans="2:42" s="11" customFormat="1">
      <c r="B66" s="42" t="s">
        <v>207</v>
      </c>
      <c r="C66" s="33"/>
      <c r="D66" s="39" t="s">
        <v>7</v>
      </c>
      <c r="E66" s="105" t="str">
        <f>IF(VLOOKUP($B66,'DAMES BRUT'!$B$6:$E$85,4,FALSE)="","",(VLOOKUP($B66,'DAMES BRUT'!$B$6:$E$85,4,FALSE)))</f>
        <v/>
      </c>
      <c r="F66" s="105" t="str">
        <f>IF(VLOOKUP($B66,'DAMES NET'!$B$6:E$85,4,FALSE)="","",(VLOOKUP($B66,'DAMES NET'!$B$6:$E$85,4,FALSE)))</f>
        <v/>
      </c>
      <c r="G66" s="106" t="str">
        <f>IF(F66="","",SUM(E66:F66))</f>
        <v/>
      </c>
      <c r="H66" s="105" t="str">
        <f>IF(VLOOKUP($B66,'DAMES BRUT'!$B$6:$F$85,5,FALSE)="","",(VLOOKUP($B66,'DAMES BRUT'!$B$6:$F$85,5,FALSE)))</f>
        <v/>
      </c>
      <c r="I66" s="105" t="str">
        <f>IF(VLOOKUP($B66,'DAMES NET'!$B$6:$F$85,5,FALSE)="","",(VLOOKUP($B66,'DAMES NET'!$B$6:$F$85,5,FALSE)))</f>
        <v/>
      </c>
      <c r="J66" s="106" t="str">
        <f>IF(I66="","",SUM(H66:I66))</f>
        <v/>
      </c>
      <c r="K66" s="105">
        <f>IF(VLOOKUP($B66,'DAMES BRUT'!$B$6:$G$85,6,FALSE)="","",(VLOOKUP($B66,'DAMES BRUT'!$B$6:$G$85,6,FALSE)))</f>
        <v>20</v>
      </c>
      <c r="L66" s="105">
        <f>IF(VLOOKUP($B66,'DAMES NET'!$B$6:$G$85,6,FALSE)="","",(VLOOKUP($B66,'DAMES NET'!$B$6:$G$85,6,FALSE)))</f>
        <v>39</v>
      </c>
      <c r="M66" s="106">
        <f>IF(L66="","",SUM(K66:L66))</f>
        <v>59</v>
      </c>
      <c r="N66" s="105" t="str">
        <f>IF(VLOOKUP($B66,'DAMES BRUT'!$B$6:$H$85,7,FALSE)="","",(VLOOKUP($B66,'DAMES BRUT'!$B$6:$H$85,7,FALSE)))</f>
        <v/>
      </c>
      <c r="O66" s="105" t="str">
        <f>IF(VLOOKUP($B66,'DAMES NET'!$B$6:$H$85,7,FALSE)="","",(VLOOKUP($B66,'DAMES NET'!$B$6:$H$85,7,FALSE)))</f>
        <v/>
      </c>
      <c r="P66" s="106" t="str">
        <f>IF(O66="","",SUM(N66:O66))</f>
        <v/>
      </c>
      <c r="Q66" s="105" t="str">
        <f>IF(VLOOKUP($B66,'DAMES BRUT'!$B$6:$I$85,8,FALSE)="","",(VLOOKUP($B66,'DAMES BRUT'!$B$6:$I$85,8,FALSE)))</f>
        <v/>
      </c>
      <c r="R66" s="105" t="str">
        <f>IF(VLOOKUP($B66,'DAMES NET'!$B$6:$I$85,8,FALSE)="","",(VLOOKUP($B66,'DAMES NET'!$B$6:$I$85,8,FALSE)))</f>
        <v/>
      </c>
      <c r="S66" s="106" t="str">
        <f>IF(R66="","",SUM(Q66:R66))</f>
        <v/>
      </c>
      <c r="T66" s="105" t="str">
        <f>IF(VLOOKUP($B66,'DAMES BRUT'!$B$6:$J$85,9,FALSE)="","",(VLOOKUP($B66,'DAMES BRUT'!$B$6:$J$85,9,FALSE)))</f>
        <v/>
      </c>
      <c r="U66" s="105" t="str">
        <f>IF(VLOOKUP($B66,'DAMES NET'!$B$6:$J$85,9,FALSE)="","",(VLOOKUP($B66,'DAMES NET'!$B$6:$J$85,9,FALSE)))</f>
        <v/>
      </c>
      <c r="V66" s="106" t="str">
        <f>IF(U66="","",SUM(T66:U66))</f>
        <v/>
      </c>
      <c r="W66" s="105" t="str">
        <f>IF(VLOOKUP($B66,'DAMES BRUT'!$B$6:$K$85,10,FALSE)="","",(VLOOKUP($B66,'DAMES BRUT'!$B$6:$K$85,10,FALSE)))</f>
        <v/>
      </c>
      <c r="X66" s="105" t="str">
        <f>IF(VLOOKUP($B66,'DAMES NET'!$B$6:$K$85,10,FALSE)="","",(VLOOKUP($B66,'DAMES NET'!$B$6:$K$85,10,FALSE)))</f>
        <v/>
      </c>
      <c r="Y66" s="106" t="str">
        <f>IF(X66="","",SUM(W66:X66))</f>
        <v/>
      </c>
      <c r="Z66" s="105" t="str">
        <f>IF(VLOOKUP($B66,'DAMES BRUT'!$B$6:$L$85,11,FALSE)="","",(VLOOKUP($B66,'DAMES BRUT'!$B$6:$L$85,11,FALSE)))</f>
        <v/>
      </c>
      <c r="AA66" s="105" t="str">
        <f>IF(VLOOKUP($B66,'DAMES NET'!$B$6:$L$85,11,FALSE)="","",(VLOOKUP($B66,'DAMES NET'!$B$6:$L$85,11,FALSE)))</f>
        <v/>
      </c>
      <c r="AB66" s="106" t="str">
        <f>IF(AA66="","",SUM(Z66:AA66))</f>
        <v/>
      </c>
      <c r="AC66" s="105" t="str">
        <f>IF(VLOOKUP($B66,'DAMES BRUT'!$B$6:$M$85,12,FALSE)="","",(VLOOKUP($B66,'DAMES BRUT'!$B$6:$M$85,12,FALSE)))</f>
        <v/>
      </c>
      <c r="AD66" s="105" t="str">
        <f>IF(VLOOKUP($B66,'DAMES NET'!$B$6:$M$85,12,FALSE)="","",(VLOOKUP($B66,'DAMES NET'!$B$6:$M$85,12,FALSE)))</f>
        <v/>
      </c>
      <c r="AE66" s="106" t="str">
        <f>IF(AD66="","",SUM(AC66:AD66))</f>
        <v/>
      </c>
      <c r="AF66" s="105" t="str">
        <f>IF(VLOOKUP($B66,'DAMES BRUT'!$B$6:$N$85,13,FALSE)="","",(VLOOKUP($B66,'DAMES BRUT'!$B$6:$N$72,13,FALSE)))</f>
        <v/>
      </c>
      <c r="AG66" s="105" t="str">
        <f>IF(VLOOKUP($B66,'DAMES NET'!$B$6:$N$85,13,FALSE)="","",(VLOOKUP($B66,'DAMES NET'!$B$6:$N$85,13,FALSE)))</f>
        <v/>
      </c>
      <c r="AH66" s="106" t="str">
        <f>IF(AG66="","",SUM(AF66:AG66))</f>
        <v/>
      </c>
      <c r="AI66" s="51">
        <f>SUM(G66,J66,M66,P66,S66,V66,Y66,AB66,AE66,AH66)</f>
        <v>59</v>
      </c>
      <c r="AJ66" s="17">
        <f>+COUNT(G66,J66,M66,P66,S66,V66,Y66,AB66,AE66,AH66)</f>
        <v>1</v>
      </c>
      <c r="AK66" s="17">
        <f>IF(AJ66&lt;6,0,+SMALL(($G66,$J66,$M66,$P66,$S66,$V66,$Y66,$AB66,$AE66,$AH66),1))</f>
        <v>0</v>
      </c>
      <c r="AL66" s="17">
        <f>IF(AJ66&lt;7,0,+SMALL(($G66,$J66,$M66,$P66,$S66,$V66,$Y66,$AB66,$AE66,$AH66),2))</f>
        <v>0</v>
      </c>
      <c r="AM66" s="17">
        <f>IF(AJ66&lt;8,0,+SMALL(($G66,$J66,$M66,$P66,$S66,$V66,$Y66,$AB66,$AE66,$AH66),3))</f>
        <v>0</v>
      </c>
      <c r="AN66" s="17">
        <f>IF(AJ66&lt;9,0,+SMALL(($G66,$J66,$M66,$P66,$S66,$V66,$Y66,$AB66,$AE66,$AH66),4))</f>
        <v>0</v>
      </c>
      <c r="AO66" s="17">
        <f>AI66-AK66-AL66-AM66-AN66</f>
        <v>59</v>
      </c>
      <c r="AP66" s="7">
        <f>RANK(AO66,$AO$6:$AO$85,0)</f>
        <v>61</v>
      </c>
    </row>
    <row r="67" spans="2:42" s="11" customFormat="1">
      <c r="B67" s="89" t="s">
        <v>394</v>
      </c>
      <c r="C67" s="33"/>
      <c r="D67" s="158" t="s">
        <v>327</v>
      </c>
      <c r="E67" s="105">
        <f>IF(VLOOKUP($B67,'DAMES BRUT'!$B$6:$E$85,4,FALSE)="","",(VLOOKUP($B67,'DAMES BRUT'!$B$6:$E$85,4,FALSE)))</f>
        <v>2</v>
      </c>
      <c r="F67" s="105">
        <f>IF(VLOOKUP($B67,'DAMES NET'!$B$6:E$85,4,FALSE)="","",(VLOOKUP($B67,'DAMES NET'!$B$6:$E$85,4,FALSE)))</f>
        <v>21</v>
      </c>
      <c r="G67" s="106">
        <f>IF(F67="","",SUM(E67:F67))</f>
        <v>23</v>
      </c>
      <c r="H67" s="105" t="str">
        <f>IF(VLOOKUP($B67,'DAMES BRUT'!$B$6:$F$85,5,FALSE)="","",(VLOOKUP($B67,'DAMES BRUT'!$B$6:$F$85,5,FALSE)))</f>
        <v/>
      </c>
      <c r="I67" s="105" t="str">
        <f>IF(VLOOKUP($B67,'DAMES NET'!$B$6:$F$85,5,FALSE)="","",(VLOOKUP($B67,'DAMES NET'!$B$6:$F$85,5,FALSE)))</f>
        <v/>
      </c>
      <c r="J67" s="106" t="str">
        <f>IF(I67="","",SUM(H67:I67))</f>
        <v/>
      </c>
      <c r="K67" s="105">
        <f>IF(VLOOKUP($B67,'DAMES BRUT'!$B$6:$G$85,6,FALSE)="","",(VLOOKUP($B67,'DAMES BRUT'!$B$6:$G$85,6,FALSE)))</f>
        <v>2</v>
      </c>
      <c r="L67" s="105">
        <f>IF(VLOOKUP($B67,'DAMES NET'!$B$6:$G$85,6,FALSE)="","",(VLOOKUP($B67,'DAMES NET'!$B$6:$G$85,6,FALSE)))</f>
        <v>15</v>
      </c>
      <c r="M67" s="106">
        <f>IF(L67="","",SUM(K67:L67))</f>
        <v>17</v>
      </c>
      <c r="N67" s="105" t="str">
        <f>IF(VLOOKUP($B67,'DAMES BRUT'!$B$6:$H$85,7,FALSE)="","",(VLOOKUP($B67,'DAMES BRUT'!$B$6:$H$85,7,FALSE)))</f>
        <v/>
      </c>
      <c r="O67" s="105" t="str">
        <f>IF(VLOOKUP($B67,'DAMES NET'!$B$6:$H$85,7,FALSE)="","",(VLOOKUP($B67,'DAMES NET'!$B$6:$H$85,7,FALSE)))</f>
        <v/>
      </c>
      <c r="P67" s="106" t="str">
        <f>IF(O67="","",SUM(N67:O67))</f>
        <v/>
      </c>
      <c r="Q67" s="105" t="str">
        <f>IF(VLOOKUP($B67,'DAMES BRUT'!$B$6:$I$85,8,FALSE)="","",(VLOOKUP($B67,'DAMES BRUT'!$B$6:$I$85,8,FALSE)))</f>
        <v/>
      </c>
      <c r="R67" s="105" t="str">
        <f>IF(VLOOKUP($B67,'DAMES NET'!$B$6:$I$85,8,FALSE)="","",(VLOOKUP($B67,'DAMES NET'!$B$6:$I$85,8,FALSE)))</f>
        <v/>
      </c>
      <c r="S67" s="106" t="str">
        <f>IF(R67="","",SUM(Q67:R67))</f>
        <v/>
      </c>
      <c r="T67" s="105" t="str">
        <f>IF(VLOOKUP($B67,'DAMES BRUT'!$B$6:$J$85,9,FALSE)="","",(VLOOKUP($B67,'DAMES BRUT'!$B$6:$J$85,9,FALSE)))</f>
        <v/>
      </c>
      <c r="U67" s="105" t="str">
        <f>IF(VLOOKUP($B67,'DAMES NET'!$B$6:$J$85,9,FALSE)="","",(VLOOKUP($B67,'DAMES NET'!$B$6:$J$85,9,FALSE)))</f>
        <v/>
      </c>
      <c r="V67" s="106" t="str">
        <f>IF(U67="","",SUM(T67:U67))</f>
        <v/>
      </c>
      <c r="W67" s="105" t="str">
        <f>IF(VLOOKUP($B67,'DAMES BRUT'!$B$6:$K$85,10,FALSE)="","",(VLOOKUP($B67,'DAMES BRUT'!$B$6:$K$85,10,FALSE)))</f>
        <v/>
      </c>
      <c r="X67" s="105" t="str">
        <f>IF(VLOOKUP($B67,'DAMES NET'!$B$6:$K$85,10,FALSE)="","",(VLOOKUP($B67,'DAMES NET'!$B$6:$K$85,10,FALSE)))</f>
        <v/>
      </c>
      <c r="Y67" s="106" t="str">
        <f>IF(X67="","",SUM(W67:X67))</f>
        <v/>
      </c>
      <c r="Z67" s="105">
        <f>IF(VLOOKUP($B67,'DAMES BRUT'!$B$6:$L$85,11,FALSE)="","",(VLOOKUP($B67,'DAMES BRUT'!$B$6:$L$85,11,FALSE)))</f>
        <v>4</v>
      </c>
      <c r="AA67" s="105">
        <f>IF(VLOOKUP($B67,'DAMES NET'!$B$6:$L$85,11,FALSE)="","",(VLOOKUP($B67,'DAMES NET'!$B$6:$L$85,11,FALSE)))</f>
        <v>15</v>
      </c>
      <c r="AB67" s="106">
        <f>IF(AA67="","",SUM(Z67:AA67))</f>
        <v>19</v>
      </c>
      <c r="AC67" s="105" t="str">
        <f>IF(VLOOKUP($B67,'DAMES BRUT'!$B$6:$M$85,12,FALSE)="","",(VLOOKUP($B67,'DAMES BRUT'!$B$6:$M$85,12,FALSE)))</f>
        <v/>
      </c>
      <c r="AD67" s="105" t="str">
        <f>IF(VLOOKUP($B67,'DAMES NET'!$B$6:$M$85,12,FALSE)="","",(VLOOKUP($B67,'DAMES NET'!$B$6:$M$85,12,FALSE)))</f>
        <v/>
      </c>
      <c r="AE67" s="106" t="str">
        <f>IF(AD67="","",SUM(AC67:AD67))</f>
        <v/>
      </c>
      <c r="AF67" s="105" t="str">
        <f>IF(VLOOKUP($B67,'DAMES BRUT'!$B$6:$N$85,13,FALSE)="","",(VLOOKUP($B67,'DAMES BRUT'!$B$6:$N$72,13,FALSE)))</f>
        <v/>
      </c>
      <c r="AG67" s="105" t="str">
        <f>IF(VLOOKUP($B67,'DAMES NET'!$B$6:$N$85,13,FALSE)="","",(VLOOKUP($B67,'DAMES NET'!$B$6:$N$85,13,FALSE)))</f>
        <v/>
      </c>
      <c r="AH67" s="106" t="str">
        <f>IF(AG67="","",SUM(AF67:AG67))</f>
        <v/>
      </c>
      <c r="AI67" s="51">
        <f>SUM(G67,J67,M67,P67,S67,V67,Y67,AB67,AE67,AH67)</f>
        <v>59</v>
      </c>
      <c r="AJ67" s="17">
        <f>+COUNT(G67,J67,M67,P67,S67,V67,Y67,AB67,AE67,AH67)</f>
        <v>3</v>
      </c>
      <c r="AK67" s="17">
        <f>IF(AJ67&lt;6,0,+SMALL(($G67,$J67,$M67,$P67,$S67,$V67,$Y67,$AB67,$AE67,$AH67),1))</f>
        <v>0</v>
      </c>
      <c r="AL67" s="17">
        <f>IF(AJ67&lt;7,0,+SMALL(($G67,$J67,$M67,$P67,$S67,$V67,$Y67,$AB67,$AE67,$AH67),2))</f>
        <v>0</v>
      </c>
      <c r="AM67" s="17">
        <f>IF(AJ67&lt;8,0,+SMALL(($G67,$J67,$M67,$P67,$S67,$V67,$Y67,$AB67,$AE67,$AH67),3))</f>
        <v>0</v>
      </c>
      <c r="AN67" s="17">
        <f>IF(AJ67&lt;9,0,+SMALL(($G67,$J67,$M67,$P67,$S67,$V67,$Y67,$AB67,$AE67,$AH67),4))</f>
        <v>0</v>
      </c>
      <c r="AO67" s="17">
        <f>AI67-AK67-AL67-AM67-AN67</f>
        <v>59</v>
      </c>
      <c r="AP67" s="7">
        <f>RANK(AO67,$AO$6:$AO$85,0)</f>
        <v>61</v>
      </c>
    </row>
    <row r="68" spans="2:42">
      <c r="B68" s="42" t="s">
        <v>169</v>
      </c>
      <c r="C68" s="33"/>
      <c r="D68" s="88" t="s">
        <v>146</v>
      </c>
      <c r="E68" s="105">
        <f>IF(VLOOKUP($B68,'DAMES BRUT'!$B$6:$E$85,4,FALSE)="","",(VLOOKUP($B68,'DAMES BRUT'!$B$6:$E$85,4,FALSE)))</f>
        <v>2</v>
      </c>
      <c r="F68" s="105">
        <f>IF(VLOOKUP($B68,'DAMES NET'!$B$6:E$85,4,FALSE)="","",(VLOOKUP($B68,'DAMES NET'!$B$6:$E$85,4,FALSE)))</f>
        <v>22</v>
      </c>
      <c r="G68" s="106">
        <f>IF(F68="","",SUM(E68:F68))</f>
        <v>24</v>
      </c>
      <c r="H68" s="105" t="str">
        <f>IF(VLOOKUP($B68,'DAMES BRUT'!$B$6:$F$85,5,FALSE)="","",(VLOOKUP($B68,'DAMES BRUT'!$B$6:$F$85,5,FALSE)))</f>
        <v/>
      </c>
      <c r="I68" s="105" t="str">
        <f>IF(VLOOKUP($B68,'DAMES NET'!$B$6:$F$85,5,FALSE)="","",(VLOOKUP($B68,'DAMES NET'!$B$6:$F$85,5,FALSE)))</f>
        <v/>
      </c>
      <c r="J68" s="106" t="str">
        <f>IF(I68="","",SUM(H68:I68))</f>
        <v/>
      </c>
      <c r="K68" s="105" t="str">
        <f>IF(VLOOKUP($B68,'DAMES BRUT'!$B$6:$G$85,6,FALSE)="","",(VLOOKUP($B68,'DAMES BRUT'!$B$6:$G$85,6,FALSE)))</f>
        <v/>
      </c>
      <c r="L68" s="105" t="str">
        <f>IF(VLOOKUP($B68,'DAMES NET'!$B$6:$G$85,6,FALSE)="","",(VLOOKUP($B68,'DAMES NET'!$B$6:$G$85,6,FALSE)))</f>
        <v/>
      </c>
      <c r="M68" s="106" t="str">
        <f>IF(L68="","",SUM(K68:L68))</f>
        <v/>
      </c>
      <c r="N68" s="105" t="str">
        <f>IF(VLOOKUP($B68,'DAMES BRUT'!$B$6:$H$85,7,FALSE)="","",(VLOOKUP($B68,'DAMES BRUT'!$B$6:$H$85,7,FALSE)))</f>
        <v/>
      </c>
      <c r="O68" s="105" t="str">
        <f>IF(VLOOKUP($B68,'DAMES NET'!$B$6:$H$85,7,FALSE)="","",(VLOOKUP($B68,'DAMES NET'!$B$6:$H$85,7,FALSE)))</f>
        <v/>
      </c>
      <c r="P68" s="106" t="str">
        <f>IF(O68="","",SUM(N68:O68))</f>
        <v/>
      </c>
      <c r="Q68" s="105" t="str">
        <f>IF(VLOOKUP($B68,'DAMES BRUT'!$B$6:$I$85,8,FALSE)="","",(VLOOKUP($B68,'DAMES BRUT'!$B$6:$I$85,8,FALSE)))</f>
        <v/>
      </c>
      <c r="R68" s="105" t="str">
        <f>IF(VLOOKUP($B68,'DAMES NET'!$B$6:$I$85,8,FALSE)="","",(VLOOKUP($B68,'DAMES NET'!$B$6:$I$85,8,FALSE)))</f>
        <v/>
      </c>
      <c r="S68" s="106" t="str">
        <f>IF(R68="","",SUM(Q68:R68))</f>
        <v/>
      </c>
      <c r="T68" s="105">
        <f>IF(VLOOKUP($B68,'DAMES BRUT'!$B$6:$J$85,9,FALSE)="","",(VLOOKUP($B68,'DAMES BRUT'!$B$6:$J$85,9,FALSE)))</f>
        <v>4</v>
      </c>
      <c r="U68" s="105">
        <f>IF(VLOOKUP($B68,'DAMES NET'!$B$6:$J$85,9,FALSE)="","",(VLOOKUP($B68,'DAMES NET'!$B$6:$J$85,9,FALSE)))</f>
        <v>28</v>
      </c>
      <c r="V68" s="106">
        <f>IF(U68="","",SUM(T68:U68))</f>
        <v>32</v>
      </c>
      <c r="W68" s="105" t="str">
        <f>IF(VLOOKUP($B68,'DAMES BRUT'!$B$6:$K$85,10,FALSE)="","",(VLOOKUP($B68,'DAMES BRUT'!$B$6:$K$85,10,FALSE)))</f>
        <v/>
      </c>
      <c r="X68" s="105" t="str">
        <f>IF(VLOOKUP($B68,'DAMES NET'!$B$6:$K$85,10,FALSE)="","",(VLOOKUP($B68,'DAMES NET'!$B$6:$K$85,10,FALSE)))</f>
        <v/>
      </c>
      <c r="Y68" s="106" t="str">
        <f>IF(X68="","",SUM(W68:X68))</f>
        <v/>
      </c>
      <c r="Z68" s="105" t="str">
        <f>IF(VLOOKUP($B68,'DAMES BRUT'!$B$6:$L$85,11,FALSE)="","",(VLOOKUP($B68,'DAMES BRUT'!$B$6:$L$85,11,FALSE)))</f>
        <v/>
      </c>
      <c r="AA68" s="105" t="str">
        <f>IF(VLOOKUP($B68,'DAMES NET'!$B$6:$L$85,11,FALSE)="","",(VLOOKUP($B68,'DAMES NET'!$B$6:$L$85,11,FALSE)))</f>
        <v/>
      </c>
      <c r="AB68" s="106" t="str">
        <f>IF(AA68="","",SUM(Z68:AA68))</f>
        <v/>
      </c>
      <c r="AC68" s="105" t="str">
        <f>IF(VLOOKUP($B68,'DAMES BRUT'!$B$6:$M$85,12,FALSE)="","",(VLOOKUP($B68,'DAMES BRUT'!$B$6:$M$85,12,FALSE)))</f>
        <v/>
      </c>
      <c r="AD68" s="105" t="str">
        <f>IF(VLOOKUP($B68,'DAMES NET'!$B$6:$M$85,12,FALSE)="","",(VLOOKUP($B68,'DAMES NET'!$B$6:$M$85,12,FALSE)))</f>
        <v/>
      </c>
      <c r="AE68" s="106" t="str">
        <f>IF(AD68="","",SUM(AC68:AD68))</f>
        <v/>
      </c>
      <c r="AF68" s="105" t="str">
        <f>IF(VLOOKUP($B68,'DAMES BRUT'!$B$6:$N$85,13,FALSE)="","",(VLOOKUP($B68,'DAMES BRUT'!$B$6:$N$72,13,FALSE)))</f>
        <v/>
      </c>
      <c r="AG68" s="105" t="str">
        <f>IF(VLOOKUP($B68,'DAMES NET'!$B$6:$N$85,13,FALSE)="","",(VLOOKUP($B68,'DAMES NET'!$B$6:$N$85,13,FALSE)))</f>
        <v/>
      </c>
      <c r="AH68" s="106" t="str">
        <f>IF(AG68="","",SUM(AF68:AG68))</f>
        <v/>
      </c>
      <c r="AI68" s="51">
        <f>SUM(G68,J68,M68,P68,S68,V68,Y68,AB68,AE68,AH68)</f>
        <v>56</v>
      </c>
      <c r="AJ68" s="17">
        <f>+COUNT(G68,J68,M68,P68,S68,V68,Y68,AB68,AE68,AH68)</f>
        <v>2</v>
      </c>
      <c r="AK68" s="17">
        <f>IF(AJ68&lt;6,0,+SMALL(($G68,$J68,$M68,$P68,$S68,$V68,$Y68,$AB68,$AE68,$AH68),1))</f>
        <v>0</v>
      </c>
      <c r="AL68" s="17">
        <f>IF(AJ68&lt;7,0,+SMALL(($G68,$J68,$M68,$P68,$S68,$V68,$Y68,$AB68,$AE68,$AH68),2))</f>
        <v>0</v>
      </c>
      <c r="AM68" s="17">
        <f>IF(AJ68&lt;8,0,+SMALL(($G68,$J68,$M68,$P68,$S68,$V68,$Y68,$AB68,$AE68,$AH68),3))</f>
        <v>0</v>
      </c>
      <c r="AN68" s="17">
        <f>IF(AJ68&lt;9,0,+SMALL(($G68,$J68,$M68,$P68,$S68,$V68,$Y68,$AB68,$AE68,$AH68),4))</f>
        <v>0</v>
      </c>
      <c r="AO68" s="17">
        <f>AI68-AK68-AL68-AM68-AN68</f>
        <v>56</v>
      </c>
      <c r="AP68" s="7">
        <f>RANK(AO68,$AO$6:$AO$85,0)</f>
        <v>63</v>
      </c>
    </row>
    <row r="69" spans="2:42" s="11" customFormat="1">
      <c r="B69" s="89" t="s">
        <v>382</v>
      </c>
      <c r="C69" s="33"/>
      <c r="D69" s="62" t="s">
        <v>14</v>
      </c>
      <c r="E69" s="105">
        <f>IF(VLOOKUP($B69,'DAMES BRUT'!$B$6:$E$85,4,FALSE)="","",(VLOOKUP($B69,'DAMES BRUT'!$B$6:$E$85,4,FALSE)))</f>
        <v>9</v>
      </c>
      <c r="F69" s="105">
        <f>IF(VLOOKUP($B69,'DAMES NET'!$B$6:E$85,4,FALSE)="","",(VLOOKUP($B69,'DAMES NET'!$B$6:$E$85,4,FALSE)))</f>
        <v>25</v>
      </c>
      <c r="G69" s="106">
        <f>IF(F69="","",SUM(E69:F69))</f>
        <v>34</v>
      </c>
      <c r="H69" s="105" t="str">
        <f>IF(VLOOKUP($B69,'DAMES BRUT'!$B$6:$F$85,5,FALSE)="","",(VLOOKUP($B69,'DAMES BRUT'!$B$6:$F$85,5,FALSE)))</f>
        <v/>
      </c>
      <c r="I69" s="105" t="str">
        <f>IF(VLOOKUP($B69,'DAMES NET'!$B$6:$F$85,5,FALSE)="","",(VLOOKUP($B69,'DAMES NET'!$B$6:$F$85,5,FALSE)))</f>
        <v/>
      </c>
      <c r="J69" s="106" t="str">
        <f>IF(I69="","",SUM(H69:I69))</f>
        <v/>
      </c>
      <c r="K69" s="105">
        <f>IF(VLOOKUP($B69,'DAMES BRUT'!$B$6:$G$85,6,FALSE)="","",(VLOOKUP($B69,'DAMES BRUT'!$B$6:$G$85,6,FALSE)))</f>
        <v>5</v>
      </c>
      <c r="L69" s="105">
        <f>IF(VLOOKUP($B69,'DAMES NET'!$B$6:$G$85,6,FALSE)="","",(VLOOKUP($B69,'DAMES NET'!$B$6:$G$85,6,FALSE)))</f>
        <v>16</v>
      </c>
      <c r="M69" s="106">
        <f>IF(L69="","",SUM(K69:L69))</f>
        <v>21</v>
      </c>
      <c r="N69" s="105" t="str">
        <f>IF(VLOOKUP($B69,'DAMES BRUT'!$B$6:$H$85,7,FALSE)="","",(VLOOKUP($B69,'DAMES BRUT'!$B$6:$H$85,7,FALSE)))</f>
        <v/>
      </c>
      <c r="O69" s="105" t="str">
        <f>IF(VLOOKUP($B69,'DAMES NET'!$B$6:$H$85,7,FALSE)="","",(VLOOKUP($B69,'DAMES NET'!$B$6:$H$85,7,FALSE)))</f>
        <v/>
      </c>
      <c r="P69" s="106" t="str">
        <f>IF(O69="","",SUM(N69:O69))</f>
        <v/>
      </c>
      <c r="Q69" s="105" t="str">
        <f>IF(VLOOKUP($B69,'DAMES BRUT'!$B$6:$I$85,8,FALSE)="","",(VLOOKUP($B69,'DAMES BRUT'!$B$6:$I$85,8,FALSE)))</f>
        <v/>
      </c>
      <c r="R69" s="105" t="str">
        <f>IF(VLOOKUP($B69,'DAMES NET'!$B$6:$I$85,8,FALSE)="","",(VLOOKUP($B69,'DAMES NET'!$B$6:$I$85,8,FALSE)))</f>
        <v/>
      </c>
      <c r="S69" s="106" t="str">
        <f>IF(R69="","",SUM(Q69:R69))</f>
        <v/>
      </c>
      <c r="T69" s="105" t="str">
        <f>IF(VLOOKUP($B69,'DAMES BRUT'!$B$6:$J$85,9,FALSE)="","",(VLOOKUP($B69,'DAMES BRUT'!$B$6:$J$85,9,FALSE)))</f>
        <v/>
      </c>
      <c r="U69" s="105" t="str">
        <f>IF(VLOOKUP($B69,'DAMES NET'!$B$6:$J$85,9,FALSE)="","",(VLOOKUP($B69,'DAMES NET'!$B$6:$J$85,9,FALSE)))</f>
        <v/>
      </c>
      <c r="V69" s="106" t="str">
        <f>IF(U69="","",SUM(T69:U69))</f>
        <v/>
      </c>
      <c r="W69" s="105" t="str">
        <f>IF(VLOOKUP($B69,'DAMES BRUT'!$B$6:$K$85,10,FALSE)="","",(VLOOKUP($B69,'DAMES BRUT'!$B$6:$K$85,10,FALSE)))</f>
        <v/>
      </c>
      <c r="X69" s="105" t="str">
        <f>IF(VLOOKUP($B69,'DAMES NET'!$B$6:$K$85,10,FALSE)="","",(VLOOKUP($B69,'DAMES NET'!$B$6:$K$85,10,FALSE)))</f>
        <v/>
      </c>
      <c r="Y69" s="106" t="str">
        <f>IF(X69="","",SUM(W69:X69))</f>
        <v/>
      </c>
      <c r="Z69" s="105" t="str">
        <f>IF(VLOOKUP($B69,'DAMES BRUT'!$B$6:$L$85,11,FALSE)="","",(VLOOKUP($B69,'DAMES BRUT'!$B$6:$L$85,11,FALSE)))</f>
        <v/>
      </c>
      <c r="AA69" s="105" t="str">
        <f>IF(VLOOKUP($B69,'DAMES NET'!$B$6:$L$85,11,FALSE)="","",(VLOOKUP($B69,'DAMES NET'!$B$6:$L$85,11,FALSE)))</f>
        <v/>
      </c>
      <c r="AB69" s="106" t="str">
        <f>IF(AA69="","",SUM(Z69:AA69))</f>
        <v/>
      </c>
      <c r="AC69" s="105" t="str">
        <f>IF(VLOOKUP($B69,'DAMES BRUT'!$B$6:$M$85,12,FALSE)="","",(VLOOKUP($B69,'DAMES BRUT'!$B$6:$M$85,12,FALSE)))</f>
        <v/>
      </c>
      <c r="AD69" s="105" t="str">
        <f>IF(VLOOKUP($B69,'DAMES NET'!$B$6:$M$85,12,FALSE)="","",(VLOOKUP($B69,'DAMES NET'!$B$6:$M$85,12,FALSE)))</f>
        <v/>
      </c>
      <c r="AE69" s="106" t="str">
        <f>IF(AD69="","",SUM(AC69:AD69))</f>
        <v/>
      </c>
      <c r="AF69" s="105" t="str">
        <f>IF(VLOOKUP($B69,'DAMES BRUT'!$B$6:$N$85,13,FALSE)="","",(VLOOKUP($B69,'DAMES BRUT'!$B$6:$N$72,13,FALSE)))</f>
        <v/>
      </c>
      <c r="AG69" s="105" t="str">
        <f>IF(VLOOKUP($B69,'DAMES NET'!$B$6:$N$85,13,FALSE)="","",(VLOOKUP($B69,'DAMES NET'!$B$6:$N$85,13,FALSE)))</f>
        <v/>
      </c>
      <c r="AH69" s="106" t="str">
        <f>IF(AG69="","",SUM(AF69:AG69))</f>
        <v/>
      </c>
      <c r="AI69" s="51">
        <f>SUM(G69,J69,M69,P69,S69,V69,Y69,AB69,AE69,AH69)</f>
        <v>55</v>
      </c>
      <c r="AJ69" s="17">
        <f>+COUNT(G69,J69,M69,P69,S69,V69,Y69,AB69,AE69,AH69)</f>
        <v>2</v>
      </c>
      <c r="AK69" s="17">
        <f>IF(AJ69&lt;6,0,+SMALL(($G69,$J69,$M69,$P69,$S69,$V69,$Y69,$AB69,$AE69,$AH69),1))</f>
        <v>0</v>
      </c>
      <c r="AL69" s="17">
        <f>IF(AJ69&lt;7,0,+SMALL(($G69,$J69,$M69,$P69,$S69,$V69,$Y69,$AB69,$AE69,$AH69),2))</f>
        <v>0</v>
      </c>
      <c r="AM69" s="17">
        <f>IF(AJ69&lt;8,0,+SMALL(($G69,$J69,$M69,$P69,$S69,$V69,$Y69,$AB69,$AE69,$AH69),3))</f>
        <v>0</v>
      </c>
      <c r="AN69" s="17">
        <f>IF(AJ69&lt;9,0,+SMALL(($G69,$J69,$M69,$P69,$S69,$V69,$Y69,$AB69,$AE69,$AH69),4))</f>
        <v>0</v>
      </c>
      <c r="AO69" s="17">
        <f>AI69-AK69-AL69-AM69-AN69</f>
        <v>55</v>
      </c>
      <c r="AP69" s="7">
        <f>RANK(AO69,$AO$6:$AO$85,0)</f>
        <v>64</v>
      </c>
    </row>
    <row r="70" spans="2:42" s="11" customFormat="1">
      <c r="B70" s="89" t="s">
        <v>313</v>
      </c>
      <c r="C70" s="33"/>
      <c r="D70" s="38" t="s">
        <v>5</v>
      </c>
      <c r="E70" s="105" t="str">
        <f>IF(VLOOKUP($B70,'DAMES BRUT'!$B$6:$E$85,4,FALSE)="","",(VLOOKUP($B70,'DAMES BRUT'!$B$6:$E$85,4,FALSE)))</f>
        <v/>
      </c>
      <c r="F70" s="105" t="str">
        <f>IF(VLOOKUP($B70,'DAMES NET'!$B$6:E$85,4,FALSE)="","",(VLOOKUP($B70,'DAMES NET'!$B$6:$E$85,4,FALSE)))</f>
        <v/>
      </c>
      <c r="G70" s="106" t="str">
        <f>IF(F70="","",SUM(E70:F70))</f>
        <v/>
      </c>
      <c r="H70" s="105" t="str">
        <f>IF(VLOOKUP($B70,'DAMES BRUT'!$B$6:$F$85,5,FALSE)="","",(VLOOKUP($B70,'DAMES BRUT'!$B$6:$F$85,5,FALSE)))</f>
        <v/>
      </c>
      <c r="I70" s="105" t="str">
        <f>IF(VLOOKUP($B70,'DAMES NET'!$B$6:$F$85,5,FALSE)="","",(VLOOKUP($B70,'DAMES NET'!$B$6:$F$85,5,FALSE)))</f>
        <v/>
      </c>
      <c r="J70" s="106" t="str">
        <f>IF(I70="","",SUM(H70:I70))</f>
        <v/>
      </c>
      <c r="K70" s="105" t="str">
        <f>IF(VLOOKUP($B70,'DAMES BRUT'!$B$6:$G$85,6,FALSE)="","",(VLOOKUP($B70,'DAMES BRUT'!$B$6:$G$85,6,FALSE)))</f>
        <v/>
      </c>
      <c r="L70" s="105" t="str">
        <f>IF(VLOOKUP($B70,'DAMES NET'!$B$6:$G$85,6,FALSE)="","",(VLOOKUP($B70,'DAMES NET'!$B$6:$G$85,6,FALSE)))</f>
        <v/>
      </c>
      <c r="M70" s="106" t="str">
        <f>IF(L70="","",SUM(K70:L70))</f>
        <v/>
      </c>
      <c r="N70" s="105" t="str">
        <f>IF(VLOOKUP($B70,'DAMES BRUT'!$B$6:$H$85,7,FALSE)="","",(VLOOKUP($B70,'DAMES BRUT'!$B$6:$H$85,7,FALSE)))</f>
        <v/>
      </c>
      <c r="O70" s="105" t="str">
        <f>IF(VLOOKUP($B70,'DAMES NET'!$B$6:$H$85,7,FALSE)="","",(VLOOKUP($B70,'DAMES NET'!$B$6:$H$85,7,FALSE)))</f>
        <v/>
      </c>
      <c r="P70" s="106" t="str">
        <f>IF(O70="","",SUM(N70:O70))</f>
        <v/>
      </c>
      <c r="Q70" s="105" t="str">
        <f>IF(VLOOKUP($B70,'DAMES BRUT'!$B$6:$I$85,8,FALSE)="","",(VLOOKUP($B70,'DAMES BRUT'!$B$6:$I$85,8,FALSE)))</f>
        <v/>
      </c>
      <c r="R70" s="105" t="str">
        <f>IF(VLOOKUP($B70,'DAMES NET'!$B$6:$I$85,8,FALSE)="","",(VLOOKUP($B70,'DAMES NET'!$B$6:$I$85,8,FALSE)))</f>
        <v/>
      </c>
      <c r="S70" s="106" t="str">
        <f>IF(R70="","",SUM(Q70:R70))</f>
        <v/>
      </c>
      <c r="T70" s="105" t="str">
        <f>IF(VLOOKUP($B70,'DAMES BRUT'!$B$6:$J$85,9,FALSE)="","",(VLOOKUP($B70,'DAMES BRUT'!$B$6:$J$85,9,FALSE)))</f>
        <v/>
      </c>
      <c r="U70" s="105" t="str">
        <f>IF(VLOOKUP($B70,'DAMES NET'!$B$6:$J$85,9,FALSE)="","",(VLOOKUP($B70,'DAMES NET'!$B$6:$J$85,9,FALSE)))</f>
        <v/>
      </c>
      <c r="V70" s="106" t="str">
        <f>IF(U70="","",SUM(T70:U70))</f>
        <v/>
      </c>
      <c r="W70" s="105" t="str">
        <f>IF(VLOOKUP($B70,'DAMES BRUT'!$B$6:$K$85,10,FALSE)="","",(VLOOKUP($B70,'DAMES BRUT'!$B$6:$K$85,10,FALSE)))</f>
        <v/>
      </c>
      <c r="X70" s="105" t="str">
        <f>IF(VLOOKUP($B70,'DAMES NET'!$B$6:$K$85,10,FALSE)="","",(VLOOKUP($B70,'DAMES NET'!$B$6:$K$85,10,FALSE)))</f>
        <v/>
      </c>
      <c r="Y70" s="106" t="str">
        <f>IF(X70="","",SUM(W70:X70))</f>
        <v/>
      </c>
      <c r="Z70" s="105">
        <f>IF(VLOOKUP($B70,'DAMES BRUT'!$B$6:$L$85,11,FALSE)="","",(VLOOKUP($B70,'DAMES BRUT'!$B$6:$L$85,11,FALSE)))</f>
        <v>11</v>
      </c>
      <c r="AA70" s="105">
        <f>IF(VLOOKUP($B70,'DAMES NET'!$B$6:$L$85,11,FALSE)="","",(VLOOKUP($B70,'DAMES NET'!$B$6:$L$85,11,FALSE)))</f>
        <v>42</v>
      </c>
      <c r="AB70" s="106">
        <f>IF(AA70="","",SUM(Z70:AA70))</f>
        <v>53</v>
      </c>
      <c r="AC70" s="105" t="str">
        <f>IF(VLOOKUP($B70,'DAMES BRUT'!$B$6:$M$85,12,FALSE)="","",(VLOOKUP($B70,'DAMES BRUT'!$B$6:$M$85,12,FALSE)))</f>
        <v/>
      </c>
      <c r="AD70" s="105" t="str">
        <f>IF(VLOOKUP($B70,'DAMES NET'!$B$6:$M$85,12,FALSE)="","",(VLOOKUP($B70,'DAMES NET'!$B$6:$M$85,12,FALSE)))</f>
        <v/>
      </c>
      <c r="AE70" s="106" t="str">
        <f>IF(AD70="","",SUM(AC70:AD70))</f>
        <v/>
      </c>
      <c r="AF70" s="105" t="str">
        <f>IF(VLOOKUP($B70,'DAMES BRUT'!$B$6:$N$85,13,FALSE)="","",(VLOOKUP($B70,'DAMES BRUT'!$B$6:$N$72,13,FALSE)))</f>
        <v/>
      </c>
      <c r="AG70" s="105" t="str">
        <f>IF(VLOOKUP($B70,'DAMES NET'!$B$6:$N$85,13,FALSE)="","",(VLOOKUP($B70,'DAMES NET'!$B$6:$N$85,13,FALSE)))</f>
        <v/>
      </c>
      <c r="AH70" s="106" t="str">
        <f>IF(AG70="","",SUM(AF70:AG70))</f>
        <v/>
      </c>
      <c r="AI70" s="51">
        <f>SUM(G70,J70,M70,P70,S70,V70,Y70,AB70,AE70,AH70)</f>
        <v>53</v>
      </c>
      <c r="AJ70" s="17">
        <f>+COUNT(G70,J70,M70,P70,S70,V70,Y70,AB70,AE70,AH70)</f>
        <v>1</v>
      </c>
      <c r="AK70" s="17">
        <f>IF(AJ70&lt;6,0,+SMALL(($G70,$J70,$M70,$P70,$S70,$V70,$Y70,$AB70,$AE70,$AH70),1))</f>
        <v>0</v>
      </c>
      <c r="AL70" s="17">
        <f>IF(AJ70&lt;7,0,+SMALL(($G70,$J70,$M70,$P70,$S70,$V70,$Y70,$AB70,$AE70,$AH70),2))</f>
        <v>0</v>
      </c>
      <c r="AM70" s="17">
        <f>IF(AJ70&lt;8,0,+SMALL(($G70,$J70,$M70,$P70,$S70,$V70,$Y70,$AB70,$AE70,$AH70),3))</f>
        <v>0</v>
      </c>
      <c r="AN70" s="17">
        <f>IF(AJ70&lt;9,0,+SMALL(($G70,$J70,$M70,$P70,$S70,$V70,$Y70,$AB70,$AE70,$AH70),4))</f>
        <v>0</v>
      </c>
      <c r="AO70" s="17">
        <f>AI70-AK70-AL70-AM70-AN70</f>
        <v>53</v>
      </c>
      <c r="AP70" s="7">
        <f>RANK(AO70,$AO$6:$AO$85,0)</f>
        <v>65</v>
      </c>
    </row>
    <row r="71" spans="2:42" s="11" customFormat="1">
      <c r="B71" s="89" t="s">
        <v>273</v>
      </c>
      <c r="C71" s="33"/>
      <c r="D71" s="41" t="s">
        <v>35</v>
      </c>
      <c r="E71" s="105" t="str">
        <f>IF(VLOOKUP($B71,'DAMES BRUT'!$B$6:$E$85,4,FALSE)="","",(VLOOKUP($B71,'DAMES BRUT'!$B$6:$E$85,4,FALSE)))</f>
        <v/>
      </c>
      <c r="F71" s="105" t="str">
        <f>IF(VLOOKUP($B71,'DAMES NET'!$B$6:E$85,4,FALSE)="","",(VLOOKUP($B71,'DAMES NET'!$B$6:$E$85,4,FALSE)))</f>
        <v/>
      </c>
      <c r="G71" s="106" t="str">
        <f>IF(F71="","",SUM(E71:F71))</f>
        <v/>
      </c>
      <c r="H71" s="105" t="str">
        <f>IF(VLOOKUP($B71,'DAMES BRUT'!$B$6:$F$85,5,FALSE)="","",(VLOOKUP($B71,'DAMES BRUT'!$B$6:$F$85,5,FALSE)))</f>
        <v/>
      </c>
      <c r="I71" s="105" t="str">
        <f>IF(VLOOKUP($B71,'DAMES NET'!$B$6:$F$85,5,FALSE)="","",(VLOOKUP($B71,'DAMES NET'!$B$6:$F$85,5,FALSE)))</f>
        <v/>
      </c>
      <c r="J71" s="106" t="str">
        <f>IF(I71="","",SUM(H71:I71))</f>
        <v/>
      </c>
      <c r="K71" s="105" t="str">
        <f>IF(VLOOKUP($B71,'DAMES BRUT'!$B$6:$G$85,6,FALSE)="","",(VLOOKUP($B71,'DAMES BRUT'!$B$6:$G$85,6,FALSE)))</f>
        <v/>
      </c>
      <c r="L71" s="105" t="str">
        <f>IF(VLOOKUP($B71,'DAMES NET'!$B$6:$G$85,6,FALSE)="","",(VLOOKUP($B71,'DAMES NET'!$B$6:$G$85,6,FALSE)))</f>
        <v/>
      </c>
      <c r="M71" s="106" t="str">
        <f>IF(L71="","",SUM(K71:L71))</f>
        <v/>
      </c>
      <c r="N71" s="105">
        <f>IF(VLOOKUP($B71,'DAMES BRUT'!$B$6:$H$85,7,FALSE)="","",(VLOOKUP($B71,'DAMES BRUT'!$B$6:$H$85,7,FALSE)))</f>
        <v>13</v>
      </c>
      <c r="O71" s="105">
        <f>IF(VLOOKUP($B71,'DAMES NET'!$B$6:$H$85,7,FALSE)="","",(VLOOKUP($B71,'DAMES NET'!$B$6:$H$85,7,FALSE)))</f>
        <v>36</v>
      </c>
      <c r="P71" s="106">
        <f>IF(O71="","",SUM(N71:O71))</f>
        <v>49</v>
      </c>
      <c r="Q71" s="105" t="str">
        <f>IF(VLOOKUP($B71,'DAMES BRUT'!$B$6:$I$85,8,FALSE)="","",(VLOOKUP($B71,'DAMES BRUT'!$B$6:$I$85,8,FALSE)))</f>
        <v/>
      </c>
      <c r="R71" s="105" t="str">
        <f>IF(VLOOKUP($B71,'DAMES NET'!$B$6:$I$85,8,FALSE)="","",(VLOOKUP($B71,'DAMES NET'!$B$6:$I$85,8,FALSE)))</f>
        <v/>
      </c>
      <c r="S71" s="106" t="str">
        <f>IF(R71="","",SUM(Q71:R71))</f>
        <v/>
      </c>
      <c r="T71" s="105" t="str">
        <f>IF(VLOOKUP($B71,'DAMES BRUT'!$B$6:$J$85,9,FALSE)="","",(VLOOKUP($B71,'DAMES BRUT'!$B$6:$J$85,9,FALSE)))</f>
        <v/>
      </c>
      <c r="U71" s="105" t="str">
        <f>IF(VLOOKUP($B71,'DAMES NET'!$B$6:$J$85,9,FALSE)="","",(VLOOKUP($B71,'DAMES NET'!$B$6:$J$85,9,FALSE)))</f>
        <v/>
      </c>
      <c r="V71" s="106" t="str">
        <f>IF(U71="","",SUM(T71:U71))</f>
        <v/>
      </c>
      <c r="W71" s="105" t="str">
        <f>IF(VLOOKUP($B71,'DAMES BRUT'!$B$6:$K$85,10,FALSE)="","",(VLOOKUP($B71,'DAMES BRUT'!$B$6:$K$85,10,FALSE)))</f>
        <v/>
      </c>
      <c r="X71" s="105" t="str">
        <f>IF(VLOOKUP($B71,'DAMES NET'!$B$6:$K$85,10,FALSE)="","",(VLOOKUP($B71,'DAMES NET'!$B$6:$K$85,10,FALSE)))</f>
        <v/>
      </c>
      <c r="Y71" s="106" t="str">
        <f>IF(X71="","",SUM(W71:X71))</f>
        <v/>
      </c>
      <c r="Z71" s="105" t="str">
        <f>IF(VLOOKUP($B71,'DAMES BRUT'!$B$6:$L$85,11,FALSE)="","",(VLOOKUP($B71,'DAMES BRUT'!$B$6:$L$85,11,FALSE)))</f>
        <v/>
      </c>
      <c r="AA71" s="105" t="str">
        <f>IF(VLOOKUP($B71,'DAMES NET'!$B$6:$L$85,11,FALSE)="","",(VLOOKUP($B71,'DAMES NET'!$B$6:$L$85,11,FALSE)))</f>
        <v/>
      </c>
      <c r="AB71" s="106" t="str">
        <f>IF(AA71="","",SUM(Z71:AA71))</f>
        <v/>
      </c>
      <c r="AC71" s="105" t="str">
        <f>IF(VLOOKUP($B71,'DAMES BRUT'!$B$6:$M$85,12,FALSE)="","",(VLOOKUP($B71,'DAMES BRUT'!$B$6:$M$85,12,FALSE)))</f>
        <v/>
      </c>
      <c r="AD71" s="105" t="str">
        <f>IF(VLOOKUP($B71,'DAMES NET'!$B$6:$M$85,12,FALSE)="","",(VLOOKUP($B71,'DAMES NET'!$B$6:$M$85,12,FALSE)))</f>
        <v/>
      </c>
      <c r="AE71" s="106" t="str">
        <f>IF(AD71="","",SUM(AC71:AD71))</f>
        <v/>
      </c>
      <c r="AF71" s="105" t="str">
        <f>IF(VLOOKUP($B71,'DAMES BRUT'!$B$6:$N$85,13,FALSE)="","",(VLOOKUP($B71,'DAMES BRUT'!$B$6:$N$72,13,FALSE)))</f>
        <v/>
      </c>
      <c r="AG71" s="105" t="str">
        <f>IF(VLOOKUP($B71,'DAMES NET'!$B$6:$N$85,13,FALSE)="","",(VLOOKUP($B71,'DAMES NET'!$B$6:$N$85,13,FALSE)))</f>
        <v/>
      </c>
      <c r="AH71" s="106" t="str">
        <f>IF(AG71="","",SUM(AF71:AG71))</f>
        <v/>
      </c>
      <c r="AI71" s="51">
        <f>SUM(G71,J71,M71,P71,S71,V71,Y71,AB71,AE71,AH71)</f>
        <v>49</v>
      </c>
      <c r="AJ71" s="17">
        <f>+COUNT(G71,J71,M71,P71,S71,V71,Y71,AB71,AE71,AH71)</f>
        <v>1</v>
      </c>
      <c r="AK71" s="17">
        <f>IF(AJ71&lt;6,0,+SMALL(($G71,$J71,$M71,$P71,$S71,$V71,$Y71,$AB71,$AE71,$AH71),1))</f>
        <v>0</v>
      </c>
      <c r="AL71" s="17">
        <f>IF(AJ71&lt;7,0,+SMALL(($G71,$J71,$M71,$P71,$S71,$V71,$Y71,$AB71,$AE71,$AH71),2))</f>
        <v>0</v>
      </c>
      <c r="AM71" s="17">
        <f>IF(AJ71&lt;8,0,+SMALL(($G71,$J71,$M71,$P71,$S71,$V71,$Y71,$AB71,$AE71,$AH71),3))</f>
        <v>0</v>
      </c>
      <c r="AN71" s="17">
        <f>IF(AJ71&lt;9,0,+SMALL(($G71,$J71,$M71,$P71,$S71,$V71,$Y71,$AB71,$AE71,$AH71),4))</f>
        <v>0</v>
      </c>
      <c r="AO71" s="17">
        <f>AI71-AK71-AL71-AM71-AN71</f>
        <v>49</v>
      </c>
      <c r="AP71" s="7">
        <f>RANK(AO71,$AO$6:$AO$85,0)</f>
        <v>66</v>
      </c>
    </row>
    <row r="72" spans="2:42" s="11" customFormat="1">
      <c r="B72" s="89" t="s">
        <v>408</v>
      </c>
      <c r="C72" s="33"/>
      <c r="D72" s="62" t="s">
        <v>14</v>
      </c>
      <c r="E72" s="105">
        <f>IF(VLOOKUP($B72,'DAMES BRUT'!$B$6:$E$85,4,FALSE)="","",(VLOOKUP($B72,'DAMES BRUT'!$B$6:$E$85,4,FALSE)))</f>
        <v>16</v>
      </c>
      <c r="F72" s="105">
        <f>IF(VLOOKUP($B72,'DAMES NET'!$B$6:E$85,4,FALSE)="","",(VLOOKUP($B72,'DAMES NET'!$B$6:$E$85,4,FALSE)))</f>
        <v>31</v>
      </c>
      <c r="G72" s="106">
        <f>IF(F72="","",SUM(E72:F72))</f>
        <v>47</v>
      </c>
      <c r="H72" s="105" t="str">
        <f>IF(VLOOKUP($B72,'DAMES BRUT'!$B$6:$F$85,5,FALSE)="","",(VLOOKUP($B72,'DAMES BRUT'!$B$6:$F$85,5,FALSE)))</f>
        <v/>
      </c>
      <c r="I72" s="105" t="str">
        <f>IF(VLOOKUP($B72,'DAMES NET'!$B$6:$F$85,5,FALSE)="","",(VLOOKUP($B72,'DAMES NET'!$B$6:$F$85,5,FALSE)))</f>
        <v/>
      </c>
      <c r="J72" s="106" t="str">
        <f>IF(I72="","",SUM(H72:I72))</f>
        <v/>
      </c>
      <c r="K72" s="105" t="str">
        <f>IF(VLOOKUP($B72,'DAMES BRUT'!$B$6:$G$85,6,FALSE)="","",(VLOOKUP($B72,'DAMES BRUT'!$B$6:$G$85,6,FALSE)))</f>
        <v/>
      </c>
      <c r="L72" s="105" t="str">
        <f>IF(VLOOKUP($B72,'DAMES NET'!$B$6:$G$85,6,FALSE)="","",(VLOOKUP($B72,'DAMES NET'!$B$6:$G$85,6,FALSE)))</f>
        <v/>
      </c>
      <c r="M72" s="106" t="str">
        <f>IF(L72="","",SUM(K72:L72))</f>
        <v/>
      </c>
      <c r="N72" s="105" t="str">
        <f>IF(VLOOKUP($B72,'DAMES BRUT'!$B$6:$H$85,7,FALSE)="","",(VLOOKUP($B72,'DAMES BRUT'!$B$6:$H$85,7,FALSE)))</f>
        <v/>
      </c>
      <c r="O72" s="105" t="str">
        <f>IF(VLOOKUP($B72,'DAMES NET'!$B$6:$H$85,7,FALSE)="","",(VLOOKUP($B72,'DAMES NET'!$B$6:$H$85,7,FALSE)))</f>
        <v/>
      </c>
      <c r="P72" s="106" t="str">
        <f>IF(O72="","",SUM(N72:O72))</f>
        <v/>
      </c>
      <c r="Q72" s="105" t="str">
        <f>IF(VLOOKUP($B72,'DAMES BRUT'!$B$6:$I$85,8,FALSE)="","",(VLOOKUP($B72,'DAMES BRUT'!$B$6:$I$85,8,FALSE)))</f>
        <v/>
      </c>
      <c r="R72" s="105" t="str">
        <f>IF(VLOOKUP($B72,'DAMES NET'!$B$6:$I$85,8,FALSE)="","",(VLOOKUP($B72,'DAMES NET'!$B$6:$I$85,8,FALSE)))</f>
        <v/>
      </c>
      <c r="S72" s="106" t="str">
        <f>IF(R72="","",SUM(Q72:R72))</f>
        <v/>
      </c>
      <c r="T72" s="105" t="str">
        <f>IF(VLOOKUP($B72,'DAMES BRUT'!$B$6:$J$85,9,FALSE)="","",(VLOOKUP($B72,'DAMES BRUT'!$B$6:$J$85,9,FALSE)))</f>
        <v/>
      </c>
      <c r="U72" s="105" t="str">
        <f>IF(VLOOKUP($B72,'DAMES NET'!$B$6:$J$85,9,FALSE)="","",(VLOOKUP($B72,'DAMES NET'!$B$6:$J$85,9,FALSE)))</f>
        <v/>
      </c>
      <c r="V72" s="106" t="str">
        <f>IF(U72="","",SUM(T72:U72))</f>
        <v/>
      </c>
      <c r="W72" s="105" t="str">
        <f>IF(VLOOKUP($B72,'DAMES BRUT'!$B$6:$K$85,10,FALSE)="","",(VLOOKUP($B72,'DAMES BRUT'!$B$6:$K$85,10,FALSE)))</f>
        <v/>
      </c>
      <c r="X72" s="105" t="str">
        <f>IF(VLOOKUP($B72,'DAMES NET'!$B$6:$K$85,10,FALSE)="","",(VLOOKUP($B72,'DAMES NET'!$B$6:$K$85,10,FALSE)))</f>
        <v/>
      </c>
      <c r="Y72" s="106" t="str">
        <f>IF(X72="","",SUM(W72:X72))</f>
        <v/>
      </c>
      <c r="Z72" s="105" t="str">
        <f>IF(VLOOKUP($B72,'DAMES BRUT'!$B$6:$L$85,11,FALSE)="","",(VLOOKUP($B72,'DAMES BRUT'!$B$6:$L$85,11,FALSE)))</f>
        <v/>
      </c>
      <c r="AA72" s="105" t="str">
        <f>IF(VLOOKUP($B72,'DAMES NET'!$B$6:$L$85,11,FALSE)="","",(VLOOKUP($B72,'DAMES NET'!$B$6:$L$85,11,FALSE)))</f>
        <v/>
      </c>
      <c r="AB72" s="106" t="str">
        <f>IF(AA72="","",SUM(Z72:AA72))</f>
        <v/>
      </c>
      <c r="AC72" s="105" t="str">
        <f>IF(VLOOKUP($B72,'DAMES BRUT'!$B$6:$M$85,12,FALSE)="","",(VLOOKUP($B72,'DAMES BRUT'!$B$6:$M$85,12,FALSE)))</f>
        <v/>
      </c>
      <c r="AD72" s="105" t="str">
        <f>IF(VLOOKUP($B72,'DAMES NET'!$B$6:$M$85,12,FALSE)="","",(VLOOKUP($B72,'DAMES NET'!$B$6:$M$85,12,FALSE)))</f>
        <v/>
      </c>
      <c r="AE72" s="106" t="str">
        <f>IF(AD72="","",SUM(AC72:AD72))</f>
        <v/>
      </c>
      <c r="AF72" s="105" t="str">
        <f>IF(VLOOKUP($B72,'DAMES BRUT'!$B$6:$N$85,13,FALSE)="","",(VLOOKUP($B72,'DAMES BRUT'!$B$6:$N$72,13,FALSE)))</f>
        <v/>
      </c>
      <c r="AG72" s="105" t="str">
        <f>IF(VLOOKUP($B72,'DAMES NET'!$B$6:$N$85,13,FALSE)="","",(VLOOKUP($B72,'DAMES NET'!$B$6:$N$85,13,FALSE)))</f>
        <v/>
      </c>
      <c r="AH72" s="106" t="str">
        <f>IF(AG72="","",SUM(AF72:AG72))</f>
        <v/>
      </c>
      <c r="AI72" s="51">
        <f>SUM(G72,J72,M72,P72,S72,V72,Y72,AB72,AE72,AH72)</f>
        <v>47</v>
      </c>
      <c r="AJ72" s="17">
        <f>+COUNT(G72,J72,M72,P72,S72,V72,Y72,AB72,AE72,AH72)</f>
        <v>1</v>
      </c>
      <c r="AK72" s="17">
        <f>IF(AJ72&lt;6,0,+SMALL(($G72,$J72,$M72,$P72,$S72,$V72,$Y72,$AB72,$AE72,$AH72),1))</f>
        <v>0</v>
      </c>
      <c r="AL72" s="17">
        <f>IF(AJ72&lt;7,0,+SMALL(($G72,$J72,$M72,$P72,$S72,$V72,$Y72,$AB72,$AE72,$AH72),2))</f>
        <v>0</v>
      </c>
      <c r="AM72" s="17">
        <f>IF(AJ72&lt;8,0,+SMALL(($G72,$J72,$M72,$P72,$S72,$V72,$Y72,$AB72,$AE72,$AH72),3))</f>
        <v>0</v>
      </c>
      <c r="AN72" s="17">
        <f>IF(AJ72&lt;9,0,+SMALL(($G72,$J72,$M72,$P72,$S72,$V72,$Y72,$AB72,$AE72,$AH72),4))</f>
        <v>0</v>
      </c>
      <c r="AO72" s="17">
        <f>AI72-AK72-AL72-AM72-AN72</f>
        <v>47</v>
      </c>
      <c r="AP72" s="7">
        <f>RANK(AO72,$AO$6:$AO$85,0)</f>
        <v>67</v>
      </c>
    </row>
    <row r="73" spans="2:42" s="11" customFormat="1">
      <c r="B73" s="89" t="s">
        <v>312</v>
      </c>
      <c r="C73" s="33"/>
      <c r="D73" s="64" t="s">
        <v>9</v>
      </c>
      <c r="E73" s="105" t="str">
        <f>IF(VLOOKUP($B73,'DAMES BRUT'!$B$6:$E$85,4,FALSE)="","",(VLOOKUP($B73,'DAMES BRUT'!$B$6:$E$85,4,FALSE)))</f>
        <v/>
      </c>
      <c r="F73" s="105" t="str">
        <f>IF(VLOOKUP($B73,'DAMES NET'!$B$6:E$85,4,FALSE)="","",(VLOOKUP($B73,'DAMES NET'!$B$6:$E$85,4,FALSE)))</f>
        <v/>
      </c>
      <c r="G73" s="106" t="str">
        <f>IF(F73="","",SUM(E73:F73))</f>
        <v/>
      </c>
      <c r="H73" s="105" t="str">
        <f>IF(VLOOKUP($B73,'DAMES BRUT'!$B$6:$F$85,5,FALSE)="","",(VLOOKUP($B73,'DAMES BRUT'!$B$6:$F$85,5,FALSE)))</f>
        <v/>
      </c>
      <c r="I73" s="105" t="str">
        <f>IF(VLOOKUP($B73,'DAMES NET'!$B$6:$F$85,5,FALSE)="","",(VLOOKUP($B73,'DAMES NET'!$B$6:$F$85,5,FALSE)))</f>
        <v/>
      </c>
      <c r="J73" s="106" t="str">
        <f>IF(I73="","",SUM(H73:I73))</f>
        <v/>
      </c>
      <c r="K73" s="105" t="str">
        <f>IF(VLOOKUP($B73,'DAMES BRUT'!$B$6:$G$85,6,FALSE)="","",(VLOOKUP($B73,'DAMES BRUT'!$B$6:$G$85,6,FALSE)))</f>
        <v/>
      </c>
      <c r="L73" s="105" t="str">
        <f>IF(VLOOKUP($B73,'DAMES NET'!$B$6:$G$85,6,FALSE)="","",(VLOOKUP($B73,'DAMES NET'!$B$6:$G$85,6,FALSE)))</f>
        <v/>
      </c>
      <c r="M73" s="106" t="str">
        <f>IF(L73="","",SUM(K73:L73))</f>
        <v/>
      </c>
      <c r="N73" s="105" t="str">
        <f>IF(VLOOKUP($B73,'DAMES BRUT'!$B$6:$H$85,7,FALSE)="","",(VLOOKUP($B73,'DAMES BRUT'!$B$6:$H$85,7,FALSE)))</f>
        <v/>
      </c>
      <c r="O73" s="105" t="str">
        <f>IF(VLOOKUP($B73,'DAMES NET'!$B$6:$H$85,7,FALSE)="","",(VLOOKUP($B73,'DAMES NET'!$B$6:$H$85,7,FALSE)))</f>
        <v/>
      </c>
      <c r="P73" s="106" t="str">
        <f>IF(O73="","",SUM(N73:O73))</f>
        <v/>
      </c>
      <c r="Q73" s="105" t="str">
        <f>IF(VLOOKUP($B73,'DAMES BRUT'!$B$6:$I$85,8,FALSE)="","",(VLOOKUP($B73,'DAMES BRUT'!$B$6:$I$85,8,FALSE)))</f>
        <v/>
      </c>
      <c r="R73" s="105" t="str">
        <f>IF(VLOOKUP($B73,'DAMES NET'!$B$6:$I$85,8,FALSE)="","",(VLOOKUP($B73,'DAMES NET'!$B$6:$I$85,8,FALSE)))</f>
        <v/>
      </c>
      <c r="S73" s="106" t="str">
        <f>IF(R73="","",SUM(Q73:R73))</f>
        <v/>
      </c>
      <c r="T73" s="105" t="str">
        <f>IF(VLOOKUP($B73,'DAMES BRUT'!$B$6:$J$85,9,FALSE)="","",(VLOOKUP($B73,'DAMES BRUT'!$B$6:$J$85,9,FALSE)))</f>
        <v/>
      </c>
      <c r="U73" s="105" t="str">
        <f>IF(VLOOKUP($B73,'DAMES NET'!$B$6:$J$85,9,FALSE)="","",(VLOOKUP($B73,'DAMES NET'!$B$6:$J$85,9,FALSE)))</f>
        <v/>
      </c>
      <c r="V73" s="106" t="str">
        <f>IF(U73="","",SUM(T73:U73))</f>
        <v/>
      </c>
      <c r="W73" s="105" t="str">
        <f>IF(VLOOKUP($B73,'DAMES BRUT'!$B$6:$K$85,10,FALSE)="","",(VLOOKUP($B73,'DAMES BRUT'!$B$6:$K$85,10,FALSE)))</f>
        <v/>
      </c>
      <c r="X73" s="105" t="str">
        <f>IF(VLOOKUP($B73,'DAMES NET'!$B$6:$K$85,10,FALSE)="","",(VLOOKUP($B73,'DAMES NET'!$B$6:$K$85,10,FALSE)))</f>
        <v/>
      </c>
      <c r="Y73" s="106" t="str">
        <f>IF(X73="","",SUM(W73:X73))</f>
        <v/>
      </c>
      <c r="Z73" s="105">
        <f>IF(VLOOKUP($B73,'DAMES BRUT'!$B$6:$L$85,11,FALSE)="","",(VLOOKUP($B73,'DAMES BRUT'!$B$6:$L$85,11,FALSE)))</f>
        <v>16</v>
      </c>
      <c r="AA73" s="105">
        <f>IF(VLOOKUP($B73,'DAMES NET'!$B$6:$L$85,11,FALSE)="","",(VLOOKUP($B73,'DAMES NET'!$B$6:$L$85,11,FALSE)))</f>
        <v>31</v>
      </c>
      <c r="AB73" s="106">
        <f>IF(AA73="","",SUM(Z73:AA73))</f>
        <v>47</v>
      </c>
      <c r="AC73" s="105" t="str">
        <f>IF(VLOOKUP($B73,'DAMES BRUT'!$B$6:$M$85,12,FALSE)="","",(VLOOKUP($B73,'DAMES BRUT'!$B$6:$M$85,12,FALSE)))</f>
        <v/>
      </c>
      <c r="AD73" s="105" t="str">
        <f>IF(VLOOKUP($B73,'DAMES NET'!$B$6:$M$85,12,FALSE)="","",(VLOOKUP($B73,'DAMES NET'!$B$6:$M$85,12,FALSE)))</f>
        <v/>
      </c>
      <c r="AE73" s="106" t="str">
        <f>IF(AD73="","",SUM(AC73:AD73))</f>
        <v/>
      </c>
      <c r="AF73" s="105" t="str">
        <f>IF(VLOOKUP($B73,'DAMES BRUT'!$B$6:$N$85,13,FALSE)="","",(VLOOKUP($B73,'DAMES BRUT'!$B$6:$N$72,13,FALSE)))</f>
        <v/>
      </c>
      <c r="AG73" s="105" t="str">
        <f>IF(VLOOKUP($B73,'DAMES NET'!$B$6:$N$85,13,FALSE)="","",(VLOOKUP($B73,'DAMES NET'!$B$6:$N$85,13,FALSE)))</f>
        <v/>
      </c>
      <c r="AH73" s="106" t="str">
        <f>IF(AG73="","",SUM(AF73:AG73))</f>
        <v/>
      </c>
      <c r="AI73" s="51">
        <f>SUM(G73,J73,M73,P73,S73,V73,Y73,AB73,AE73,AH73)</f>
        <v>47</v>
      </c>
      <c r="AJ73" s="17">
        <f>+COUNT(G73,J73,M73,P73,S73,V73,Y73,AB73,AE73,AH73)</f>
        <v>1</v>
      </c>
      <c r="AK73" s="17">
        <f>IF(AJ73&lt;6,0,+SMALL(($G73,$J73,$M73,$P73,$S73,$V73,$Y73,$AB73,$AE73,$AH73),1))</f>
        <v>0</v>
      </c>
      <c r="AL73" s="17">
        <f>IF(AJ73&lt;7,0,+SMALL(($G73,$J73,$M73,$P73,$S73,$V73,$Y73,$AB73,$AE73,$AH73),2))</f>
        <v>0</v>
      </c>
      <c r="AM73" s="17">
        <f>IF(AJ73&lt;8,0,+SMALL(($G73,$J73,$M73,$P73,$S73,$V73,$Y73,$AB73,$AE73,$AH73),3))</f>
        <v>0</v>
      </c>
      <c r="AN73" s="17">
        <f>IF(AJ73&lt;9,0,+SMALL(($G73,$J73,$M73,$P73,$S73,$V73,$Y73,$AB73,$AE73,$AH73),4))</f>
        <v>0</v>
      </c>
      <c r="AO73" s="17">
        <f>AI73-AK73-AL73-AM73-AN73</f>
        <v>47</v>
      </c>
      <c r="AP73" s="7">
        <f>RANK(AO73,$AO$6:$AO$85,0)</f>
        <v>67</v>
      </c>
    </row>
    <row r="74" spans="2:42" s="11" customFormat="1">
      <c r="B74" s="89" t="s">
        <v>250</v>
      </c>
      <c r="C74" s="33"/>
      <c r="D74" s="57" t="s">
        <v>79</v>
      </c>
      <c r="E74" s="105" t="str">
        <f>IF(VLOOKUP($B74,'DAMES BRUT'!$B$6:$E$85,4,FALSE)="","",(VLOOKUP($B74,'DAMES BRUT'!$B$6:$E$85,4,FALSE)))</f>
        <v/>
      </c>
      <c r="F74" s="105" t="str">
        <f>IF(VLOOKUP($B74,'DAMES NET'!$B$6:E$85,4,FALSE)="","",(VLOOKUP($B74,'DAMES NET'!$B$6:$E$85,4,FALSE)))</f>
        <v/>
      </c>
      <c r="G74" s="106" t="str">
        <f>IF(F74="","",SUM(E74:F74))</f>
        <v/>
      </c>
      <c r="H74" s="105" t="str">
        <f>IF(VLOOKUP($B74,'DAMES BRUT'!$B$6:$F$85,5,FALSE)="","",(VLOOKUP($B74,'DAMES BRUT'!$B$6:$F$85,5,FALSE)))</f>
        <v/>
      </c>
      <c r="I74" s="105" t="str">
        <f>IF(VLOOKUP($B74,'DAMES NET'!$B$6:$F$85,5,FALSE)="","",(VLOOKUP($B74,'DAMES NET'!$B$6:$F$85,5,FALSE)))</f>
        <v/>
      </c>
      <c r="J74" s="106" t="str">
        <f>IF(I74="","",SUM(H74:I74))</f>
        <v/>
      </c>
      <c r="K74" s="105" t="str">
        <f>IF(VLOOKUP($B74,'DAMES BRUT'!$B$6:$G$85,6,FALSE)="","",(VLOOKUP($B74,'DAMES BRUT'!$B$6:$G$85,6,FALSE)))</f>
        <v/>
      </c>
      <c r="L74" s="105" t="str">
        <f>IF(VLOOKUP($B74,'DAMES NET'!$B$6:$G$85,6,FALSE)="","",(VLOOKUP($B74,'DAMES NET'!$B$6:$G$85,6,FALSE)))</f>
        <v/>
      </c>
      <c r="M74" s="106" t="str">
        <f>IF(L74="","",SUM(K74:L74))</f>
        <v/>
      </c>
      <c r="N74" s="105" t="str">
        <f>IF(VLOOKUP($B74,'DAMES BRUT'!$B$6:$H$85,7,FALSE)="","",(VLOOKUP($B74,'DAMES BRUT'!$B$6:$H$85,7,FALSE)))</f>
        <v/>
      </c>
      <c r="O74" s="105" t="str">
        <f>IF(VLOOKUP($B74,'DAMES NET'!$B$6:$H$85,7,FALSE)="","",(VLOOKUP($B74,'DAMES NET'!$B$6:$H$85,7,FALSE)))</f>
        <v/>
      </c>
      <c r="P74" s="106" t="str">
        <f>IF(O74="","",SUM(N74:O74))</f>
        <v/>
      </c>
      <c r="Q74" s="105" t="str">
        <f>IF(VLOOKUP($B74,'DAMES BRUT'!$B$6:$I$85,8,FALSE)="","",(VLOOKUP($B74,'DAMES BRUT'!$B$6:$I$85,8,FALSE)))</f>
        <v/>
      </c>
      <c r="R74" s="105" t="str">
        <f>IF(VLOOKUP($B74,'DAMES NET'!$B$6:$I$85,8,FALSE)="","",(VLOOKUP($B74,'DAMES NET'!$B$6:$I$85,8,FALSE)))</f>
        <v/>
      </c>
      <c r="S74" s="106" t="str">
        <f>IF(R74="","",SUM(Q74:R74))</f>
        <v/>
      </c>
      <c r="T74" s="105">
        <f>IF(VLOOKUP($B74,'DAMES BRUT'!$B$6:$J$85,9,FALSE)="","",(VLOOKUP($B74,'DAMES BRUT'!$B$6:$J$85,9,FALSE)))</f>
        <v>8</v>
      </c>
      <c r="U74" s="105">
        <f>IF(VLOOKUP($B74,'DAMES NET'!$B$6:$J$85,9,FALSE)="","",(VLOOKUP($B74,'DAMES NET'!$B$6:$J$85,9,FALSE)))</f>
        <v>35</v>
      </c>
      <c r="V74" s="106">
        <f>IF(U74="","",SUM(T74:U74))</f>
        <v>43</v>
      </c>
      <c r="W74" s="105" t="str">
        <f>IF(VLOOKUP($B74,'DAMES BRUT'!$B$6:$K$85,10,FALSE)="","",(VLOOKUP($B74,'DAMES BRUT'!$B$6:$K$85,10,FALSE)))</f>
        <v/>
      </c>
      <c r="X74" s="105" t="str">
        <f>IF(VLOOKUP($B74,'DAMES NET'!$B$6:$K$85,10,FALSE)="","",(VLOOKUP($B74,'DAMES NET'!$B$6:$K$85,10,FALSE)))</f>
        <v/>
      </c>
      <c r="Y74" s="106" t="str">
        <f>IF(X74="","",SUM(W74:X74))</f>
        <v/>
      </c>
      <c r="Z74" s="105" t="str">
        <f>IF(VLOOKUP($B74,'DAMES BRUT'!$B$6:$L$85,11,FALSE)="","",(VLOOKUP($B74,'DAMES BRUT'!$B$6:$L$85,11,FALSE)))</f>
        <v/>
      </c>
      <c r="AA74" s="105" t="str">
        <f>IF(VLOOKUP($B74,'DAMES NET'!$B$6:$L$85,11,FALSE)="","",(VLOOKUP($B74,'DAMES NET'!$B$6:$L$85,11,FALSE)))</f>
        <v/>
      </c>
      <c r="AB74" s="106" t="str">
        <f>IF(AA74="","",SUM(Z74:AA74))</f>
        <v/>
      </c>
      <c r="AC74" s="105" t="str">
        <f>IF(VLOOKUP($B74,'DAMES BRUT'!$B$6:$M$85,12,FALSE)="","",(VLOOKUP($B74,'DAMES BRUT'!$B$6:$M$85,12,FALSE)))</f>
        <v/>
      </c>
      <c r="AD74" s="105" t="str">
        <f>IF(VLOOKUP($B74,'DAMES NET'!$B$6:$M$85,12,FALSE)="","",(VLOOKUP($B74,'DAMES NET'!$B$6:$M$85,12,FALSE)))</f>
        <v/>
      </c>
      <c r="AE74" s="106" t="str">
        <f>IF(AD74="","",SUM(AC74:AD74))</f>
        <v/>
      </c>
      <c r="AF74" s="105" t="str">
        <f>IF(VLOOKUP($B74,'DAMES BRUT'!$B$6:$N$85,13,FALSE)="","",(VLOOKUP($B74,'DAMES BRUT'!$B$6:$N$72,13,FALSE)))</f>
        <v/>
      </c>
      <c r="AG74" s="105" t="str">
        <f>IF(VLOOKUP($B74,'DAMES NET'!$B$6:$N$85,13,FALSE)="","",(VLOOKUP($B74,'DAMES NET'!$B$6:$N$85,13,FALSE)))</f>
        <v/>
      </c>
      <c r="AH74" s="106" t="str">
        <f>IF(AG74="","",SUM(AF74:AG74))</f>
        <v/>
      </c>
      <c r="AI74" s="51">
        <f>SUM(G74,J74,M74,P74,S74,V74,Y74,AB74,AE74,AH74)</f>
        <v>43</v>
      </c>
      <c r="AJ74" s="17">
        <f>+COUNT(G74,J74,M74,P74,S74,V74,Y74,AB74,AE74,AH74)</f>
        <v>1</v>
      </c>
      <c r="AK74" s="17">
        <f>IF(AJ74&lt;6,0,+SMALL(($G74,$J74,$M74,$P74,$S74,$V74,$Y74,$AB74,$AE74,$AH74),1))</f>
        <v>0</v>
      </c>
      <c r="AL74" s="17">
        <f>IF(AJ74&lt;7,0,+SMALL(($G74,$J74,$M74,$P74,$S74,$V74,$Y74,$AB74,$AE74,$AH74),2))</f>
        <v>0</v>
      </c>
      <c r="AM74" s="17">
        <f>IF(AJ74&lt;8,0,+SMALL(($G74,$J74,$M74,$P74,$S74,$V74,$Y74,$AB74,$AE74,$AH74),3))</f>
        <v>0</v>
      </c>
      <c r="AN74" s="17">
        <f>IF(AJ74&lt;9,0,+SMALL(($G74,$J74,$M74,$P74,$S74,$V74,$Y74,$AB74,$AE74,$AH74),4))</f>
        <v>0</v>
      </c>
      <c r="AO74" s="17">
        <f>AI74-AK74-AL74-AM74-AN74</f>
        <v>43</v>
      </c>
      <c r="AP74" s="7">
        <f>RANK(AO74,$AO$6:$AO$85,0)</f>
        <v>69</v>
      </c>
    </row>
    <row r="75" spans="2:42" s="11" customFormat="1">
      <c r="B75" s="89" t="s">
        <v>416</v>
      </c>
      <c r="C75" s="33"/>
      <c r="D75" s="38" t="s">
        <v>5</v>
      </c>
      <c r="E75" s="105" t="str">
        <f>IF(VLOOKUP($B75,'DAMES BRUT'!$B$6:$E$85,4,FALSE)="","",(VLOOKUP($B75,'DAMES BRUT'!$B$6:$E$85,4,FALSE)))</f>
        <v/>
      </c>
      <c r="F75" s="105" t="str">
        <f>IF(VLOOKUP($B75,'DAMES NET'!$B$6:E$85,4,FALSE)="","",(VLOOKUP($B75,'DAMES NET'!$B$6:$E$85,4,FALSE)))</f>
        <v/>
      </c>
      <c r="G75" s="106" t="str">
        <f>IF(F75="","",SUM(E75:F75))</f>
        <v/>
      </c>
      <c r="H75" s="105" t="str">
        <f>IF(VLOOKUP($B75,'DAMES BRUT'!$B$6:$F$85,5,FALSE)="","",(VLOOKUP($B75,'DAMES BRUT'!$B$6:$F$85,5,FALSE)))</f>
        <v/>
      </c>
      <c r="I75" s="105" t="str">
        <f>IF(VLOOKUP($B75,'DAMES NET'!$B$6:$F$85,5,FALSE)="","",(VLOOKUP($B75,'DAMES NET'!$B$6:$F$85,5,FALSE)))</f>
        <v/>
      </c>
      <c r="J75" s="106" t="str">
        <f>IF(I75="","",SUM(H75:I75))</f>
        <v/>
      </c>
      <c r="K75" s="105" t="str">
        <f>IF(VLOOKUP($B75,'DAMES BRUT'!$B$6:$G$85,6,FALSE)="","",(VLOOKUP($B75,'DAMES BRUT'!$B$6:$G$85,6,FALSE)))</f>
        <v/>
      </c>
      <c r="L75" s="105" t="str">
        <f>IF(VLOOKUP($B75,'DAMES NET'!$B$6:$G$85,6,FALSE)="","",(VLOOKUP($B75,'DAMES NET'!$B$6:$G$85,6,FALSE)))</f>
        <v/>
      </c>
      <c r="M75" s="106" t="str">
        <f>IF(L75="","",SUM(K75:L75))</f>
        <v/>
      </c>
      <c r="N75" s="105">
        <f>IF(VLOOKUP($B75,'DAMES BRUT'!$B$6:$H$85,7,FALSE)="","",(VLOOKUP($B75,'DAMES BRUT'!$B$6:$H$85,7,FALSE)))</f>
        <v>9</v>
      </c>
      <c r="O75" s="105">
        <f>IF(VLOOKUP($B75,'DAMES NET'!$B$6:$H$85,7,FALSE)="","",(VLOOKUP($B75,'DAMES NET'!$B$6:$H$85,7,FALSE)))</f>
        <v>33</v>
      </c>
      <c r="P75" s="106">
        <f>IF(O75="","",SUM(N75:O75))</f>
        <v>42</v>
      </c>
      <c r="Q75" s="105" t="str">
        <f>IF(VLOOKUP($B75,'DAMES BRUT'!$B$6:$I$85,8,FALSE)="","",(VLOOKUP($B75,'DAMES BRUT'!$B$6:$I$85,8,FALSE)))</f>
        <v/>
      </c>
      <c r="R75" s="105" t="str">
        <f>IF(VLOOKUP($B75,'DAMES NET'!$B$6:$I$85,8,FALSE)="","",(VLOOKUP($B75,'DAMES NET'!$B$6:$I$85,8,FALSE)))</f>
        <v/>
      </c>
      <c r="S75" s="106" t="str">
        <f>IF(R75="","",SUM(Q75:R75))</f>
        <v/>
      </c>
      <c r="T75" s="105" t="str">
        <f>IF(VLOOKUP($B75,'DAMES BRUT'!$B$6:$J$85,9,FALSE)="","",(VLOOKUP($B75,'DAMES BRUT'!$B$6:$J$85,9,FALSE)))</f>
        <v/>
      </c>
      <c r="U75" s="105" t="str">
        <f>IF(VLOOKUP($B75,'DAMES NET'!$B$6:$J$85,9,FALSE)="","",(VLOOKUP($B75,'DAMES NET'!$B$6:$J$85,9,FALSE)))</f>
        <v/>
      </c>
      <c r="V75" s="106" t="str">
        <f>IF(U75="","",SUM(T75:U75))</f>
        <v/>
      </c>
      <c r="W75" s="105" t="str">
        <f>IF(VLOOKUP($B75,'DAMES BRUT'!$B$6:$K$85,10,FALSE)="","",(VLOOKUP($B75,'DAMES BRUT'!$B$6:$K$85,10,FALSE)))</f>
        <v/>
      </c>
      <c r="X75" s="105" t="str">
        <f>IF(VLOOKUP($B75,'DAMES NET'!$B$6:$K$85,10,FALSE)="","",(VLOOKUP($B75,'DAMES NET'!$B$6:$K$85,10,FALSE)))</f>
        <v/>
      </c>
      <c r="Y75" s="106" t="str">
        <f>IF(X75="","",SUM(W75:X75))</f>
        <v/>
      </c>
      <c r="Z75" s="105" t="str">
        <f>IF(VLOOKUP($B75,'DAMES BRUT'!$B$6:$L$85,11,FALSE)="","",(VLOOKUP($B75,'DAMES BRUT'!$B$6:$L$85,11,FALSE)))</f>
        <v/>
      </c>
      <c r="AA75" s="105" t="str">
        <f>IF(VLOOKUP($B75,'DAMES NET'!$B$6:$L$85,11,FALSE)="","",(VLOOKUP($B75,'DAMES NET'!$B$6:$L$85,11,FALSE)))</f>
        <v/>
      </c>
      <c r="AB75" s="106" t="str">
        <f>IF(AA75="","",SUM(Z75:AA75))</f>
        <v/>
      </c>
      <c r="AC75" s="105" t="str">
        <f>IF(VLOOKUP($B75,'DAMES BRUT'!$B$6:$M$85,12,FALSE)="","",(VLOOKUP($B75,'DAMES BRUT'!$B$6:$M$85,12,FALSE)))</f>
        <v/>
      </c>
      <c r="AD75" s="105" t="str">
        <f>IF(VLOOKUP($B75,'DAMES NET'!$B$6:$M$85,12,FALSE)="","",(VLOOKUP($B75,'DAMES NET'!$B$6:$M$85,12,FALSE)))</f>
        <v/>
      </c>
      <c r="AE75" s="106" t="str">
        <f>IF(AD75="","",SUM(AC75:AD75))</f>
        <v/>
      </c>
      <c r="AF75" s="105" t="str">
        <f>IF(VLOOKUP($B75,'DAMES BRUT'!$B$6:$N$85,13,FALSE)="","",(VLOOKUP($B75,'DAMES BRUT'!$B$6:$N$72,13,FALSE)))</f>
        <v/>
      </c>
      <c r="AG75" s="105" t="str">
        <f>IF(VLOOKUP($B75,'DAMES NET'!$B$6:$N$85,13,FALSE)="","",(VLOOKUP($B75,'DAMES NET'!$B$6:$N$85,13,FALSE)))</f>
        <v/>
      </c>
      <c r="AH75" s="106" t="str">
        <f>IF(AG75="","",SUM(AF75:AG75))</f>
        <v/>
      </c>
      <c r="AI75" s="51">
        <f>SUM(G75,J75,M75,P75,S75,V75,Y75,AB75,AE75,AH75)</f>
        <v>42</v>
      </c>
      <c r="AJ75" s="17">
        <f>+COUNT(G75,J75,M75,P75,S75,V75,Y75,AB75,AE75,AH75)</f>
        <v>1</v>
      </c>
      <c r="AK75" s="17">
        <f>IF(AJ75&lt;6,0,+SMALL(($G75,$J75,$M75,$P75,$S75,$V75,$Y75,$AB75,$AE75,$AH75),1))</f>
        <v>0</v>
      </c>
      <c r="AL75" s="17">
        <f>IF(AJ75&lt;7,0,+SMALL(($G75,$J75,$M75,$P75,$S75,$V75,$Y75,$AB75,$AE75,$AH75),2))</f>
        <v>0</v>
      </c>
      <c r="AM75" s="17">
        <f>IF(AJ75&lt;8,0,+SMALL(($G75,$J75,$M75,$P75,$S75,$V75,$Y75,$AB75,$AE75,$AH75),3))</f>
        <v>0</v>
      </c>
      <c r="AN75" s="17">
        <f>IF(AJ75&lt;9,0,+SMALL(($G75,$J75,$M75,$P75,$S75,$V75,$Y75,$AB75,$AE75,$AH75),4))</f>
        <v>0</v>
      </c>
      <c r="AO75" s="17">
        <f>AI75-AK75-AL75-AM75-AN75</f>
        <v>42</v>
      </c>
      <c r="AP75" s="7">
        <f>RANK(AO75,$AO$6:$AO$85,0)</f>
        <v>70</v>
      </c>
    </row>
    <row r="76" spans="2:42" s="11" customFormat="1">
      <c r="B76" s="89" t="s">
        <v>270</v>
      </c>
      <c r="C76" s="33"/>
      <c r="D76" s="41" t="s">
        <v>35</v>
      </c>
      <c r="E76" s="105" t="str">
        <f>IF(VLOOKUP($B76,'DAMES BRUT'!$B$6:$E$85,4,FALSE)="","",(VLOOKUP($B76,'DAMES BRUT'!$B$6:$E$85,4,FALSE)))</f>
        <v/>
      </c>
      <c r="F76" s="105" t="str">
        <f>IF(VLOOKUP($B76,'DAMES NET'!$B$6:E$85,4,FALSE)="","",(VLOOKUP($B76,'DAMES NET'!$B$6:$E$85,4,FALSE)))</f>
        <v/>
      </c>
      <c r="G76" s="106" t="str">
        <f>IF(F76="","",SUM(E76:F76))</f>
        <v/>
      </c>
      <c r="H76" s="105" t="str">
        <f>IF(VLOOKUP($B76,'DAMES BRUT'!$B$6:$F$85,5,FALSE)="","",(VLOOKUP($B76,'DAMES BRUT'!$B$6:$F$85,5,FALSE)))</f>
        <v/>
      </c>
      <c r="I76" s="105" t="str">
        <f>IF(VLOOKUP($B76,'DAMES NET'!$B$6:$F$85,5,FALSE)="","",(VLOOKUP($B76,'DAMES NET'!$B$6:$F$85,5,FALSE)))</f>
        <v/>
      </c>
      <c r="J76" s="106" t="str">
        <f>IF(I76="","",SUM(H76:I76))</f>
        <v/>
      </c>
      <c r="K76" s="105" t="str">
        <f>IF(VLOOKUP($B76,'DAMES BRUT'!$B$6:$G$85,6,FALSE)="","",(VLOOKUP($B76,'DAMES BRUT'!$B$6:$G$85,6,FALSE)))</f>
        <v/>
      </c>
      <c r="L76" s="105" t="str">
        <f>IF(VLOOKUP($B76,'DAMES NET'!$B$6:$G$85,6,FALSE)="","",(VLOOKUP($B76,'DAMES NET'!$B$6:$G$85,6,FALSE)))</f>
        <v/>
      </c>
      <c r="M76" s="106" t="str">
        <f>IF(L76="","",SUM(K76:L76))</f>
        <v/>
      </c>
      <c r="N76" s="105" t="str">
        <f>IF(VLOOKUP($B76,'DAMES BRUT'!$B$6:$H$85,7,FALSE)="","",(VLOOKUP($B76,'DAMES BRUT'!$B$6:$H$85,7,FALSE)))</f>
        <v/>
      </c>
      <c r="O76" s="105" t="str">
        <f>IF(VLOOKUP($B76,'DAMES NET'!$B$6:$H$85,7,FALSE)="","",(VLOOKUP($B76,'DAMES NET'!$B$6:$H$85,7,FALSE)))</f>
        <v/>
      </c>
      <c r="P76" s="106" t="str">
        <f>IF(O76="","",SUM(N76:O76))</f>
        <v/>
      </c>
      <c r="Q76" s="105" t="str">
        <f>IF(VLOOKUP($B76,'DAMES BRUT'!$B$6:$I$85,8,FALSE)="","",(VLOOKUP($B76,'DAMES BRUT'!$B$6:$I$85,8,FALSE)))</f>
        <v/>
      </c>
      <c r="R76" s="105" t="str">
        <f>IF(VLOOKUP($B76,'DAMES NET'!$B$6:$I$85,8,FALSE)="","",(VLOOKUP($B76,'DAMES NET'!$B$6:$I$85,8,FALSE)))</f>
        <v/>
      </c>
      <c r="S76" s="106" t="str">
        <f>IF(R76="","",SUM(Q76:R76))</f>
        <v/>
      </c>
      <c r="T76" s="105" t="str">
        <f>IF(VLOOKUP($B76,'DAMES BRUT'!$B$6:$J$85,9,FALSE)="","",(VLOOKUP($B76,'DAMES BRUT'!$B$6:$J$85,9,FALSE)))</f>
        <v/>
      </c>
      <c r="U76" s="105" t="str">
        <f>IF(VLOOKUP($B76,'DAMES NET'!$B$6:$J$85,9,FALSE)="","",(VLOOKUP($B76,'DAMES NET'!$B$6:$J$85,9,FALSE)))</f>
        <v/>
      </c>
      <c r="V76" s="106" t="str">
        <f>IF(U76="","",SUM(T76:U76))</f>
        <v/>
      </c>
      <c r="W76" s="105" t="str">
        <f>IF(VLOOKUP($B76,'DAMES BRUT'!$B$6:$K$85,10,FALSE)="","",(VLOOKUP($B76,'DAMES BRUT'!$B$6:$K$85,10,FALSE)))</f>
        <v/>
      </c>
      <c r="X76" s="105" t="str">
        <f>IF(VLOOKUP($B76,'DAMES NET'!$B$6:$K$85,10,FALSE)="","",(VLOOKUP($B76,'DAMES NET'!$B$6:$K$85,10,FALSE)))</f>
        <v/>
      </c>
      <c r="Y76" s="106" t="str">
        <f>IF(X76="","",SUM(W76:X76))</f>
        <v/>
      </c>
      <c r="Z76" s="105">
        <f>IF(VLOOKUP($B76,'DAMES BRUT'!$B$6:$L$85,11,FALSE)="","",(VLOOKUP($B76,'DAMES BRUT'!$B$6:$L$85,11,FALSE)))</f>
        <v>11</v>
      </c>
      <c r="AA76" s="105">
        <f>IF(VLOOKUP($B76,'DAMES NET'!$B$6:$L$85,11,FALSE)="","",(VLOOKUP($B76,'DAMES NET'!$B$6:$L$85,11,FALSE)))</f>
        <v>30</v>
      </c>
      <c r="AB76" s="106">
        <f>IF(AA76="","",SUM(Z76:AA76))</f>
        <v>41</v>
      </c>
      <c r="AC76" s="105" t="str">
        <f>IF(VLOOKUP($B76,'DAMES BRUT'!$B$6:$M$85,12,FALSE)="","",(VLOOKUP($B76,'DAMES BRUT'!$B$6:$M$85,12,FALSE)))</f>
        <v/>
      </c>
      <c r="AD76" s="105" t="str">
        <f>IF(VLOOKUP($B76,'DAMES NET'!$B$6:$M$85,12,FALSE)="","",(VLOOKUP($B76,'DAMES NET'!$B$6:$M$85,12,FALSE)))</f>
        <v/>
      </c>
      <c r="AE76" s="106" t="str">
        <f>IF(AD76="","",SUM(AC76:AD76))</f>
        <v/>
      </c>
      <c r="AF76" s="105" t="str">
        <f>IF(VLOOKUP($B76,'DAMES BRUT'!$B$6:$N$85,13,FALSE)="","",(VLOOKUP($B76,'DAMES BRUT'!$B$6:$N$72,13,FALSE)))</f>
        <v/>
      </c>
      <c r="AG76" s="105" t="str">
        <f>IF(VLOOKUP($B76,'DAMES NET'!$B$6:$N$85,13,FALSE)="","",(VLOOKUP($B76,'DAMES NET'!$B$6:$N$85,13,FALSE)))</f>
        <v/>
      </c>
      <c r="AH76" s="106" t="str">
        <f>IF(AG76="","",SUM(AF76:AG76))</f>
        <v/>
      </c>
      <c r="AI76" s="51">
        <f>SUM(G76,J76,M76,P76,S76,V76,Y76,AB76,AE76,AH76)</f>
        <v>41</v>
      </c>
      <c r="AJ76" s="17">
        <f>+COUNT(G76,J76,M76,P76,S76,V76,Y76,AB76,AE76,AH76)</f>
        <v>1</v>
      </c>
      <c r="AK76" s="17">
        <f>IF(AJ76&lt;6,0,+SMALL(($G76,$J76,$M76,$P76,$S76,$V76,$Y76,$AB76,$AE76,$AH76),1))</f>
        <v>0</v>
      </c>
      <c r="AL76" s="17">
        <f>IF(AJ76&lt;7,0,+SMALL(($G76,$J76,$M76,$P76,$S76,$V76,$Y76,$AB76,$AE76,$AH76),2))</f>
        <v>0</v>
      </c>
      <c r="AM76" s="17">
        <f>IF(AJ76&lt;8,0,+SMALL(($G76,$J76,$M76,$P76,$S76,$V76,$Y76,$AB76,$AE76,$AH76),3))</f>
        <v>0</v>
      </c>
      <c r="AN76" s="17">
        <f>IF(AJ76&lt;9,0,+SMALL(($G76,$J76,$M76,$P76,$S76,$V76,$Y76,$AB76,$AE76,$AH76),4))</f>
        <v>0</v>
      </c>
      <c r="AO76" s="17">
        <f>AI76-AK76-AL76-AM76-AN76</f>
        <v>41</v>
      </c>
      <c r="AP76" s="7">
        <f>RANK(AO76,$AO$6:$AO$85,0)</f>
        <v>71</v>
      </c>
    </row>
    <row r="77" spans="2:42" s="11" customFormat="1">
      <c r="B77" s="89" t="s">
        <v>314</v>
      </c>
      <c r="C77" s="33"/>
      <c r="D77" s="38" t="s">
        <v>5</v>
      </c>
      <c r="E77" s="105" t="str">
        <f>IF(VLOOKUP($B77,'DAMES BRUT'!$B$6:$E$85,4,FALSE)="","",(VLOOKUP($B77,'DAMES BRUT'!$B$6:$E$85,4,FALSE)))</f>
        <v/>
      </c>
      <c r="F77" s="105" t="str">
        <f>IF(VLOOKUP($B77,'DAMES NET'!$B$6:E$85,4,FALSE)="","",(VLOOKUP($B77,'DAMES NET'!$B$6:$E$85,4,FALSE)))</f>
        <v/>
      </c>
      <c r="G77" s="106" t="str">
        <f>IF(F77="","",SUM(E77:F77))</f>
        <v/>
      </c>
      <c r="H77" s="105" t="str">
        <f>IF(VLOOKUP($B77,'DAMES BRUT'!$B$6:$F$85,5,FALSE)="","",(VLOOKUP($B77,'DAMES BRUT'!$B$6:$F$85,5,FALSE)))</f>
        <v/>
      </c>
      <c r="I77" s="105" t="str">
        <f>IF(VLOOKUP($B77,'DAMES NET'!$B$6:$F$85,5,FALSE)="","",(VLOOKUP($B77,'DAMES NET'!$B$6:$F$85,5,FALSE)))</f>
        <v/>
      </c>
      <c r="J77" s="106" t="str">
        <f>IF(I77="","",SUM(H77:I77))</f>
        <v/>
      </c>
      <c r="K77" s="105" t="str">
        <f>IF(VLOOKUP($B77,'DAMES BRUT'!$B$6:$G$85,6,FALSE)="","",(VLOOKUP($B77,'DAMES BRUT'!$B$6:$G$85,6,FALSE)))</f>
        <v/>
      </c>
      <c r="L77" s="105" t="str">
        <f>IF(VLOOKUP($B77,'DAMES NET'!$B$6:$G$85,6,FALSE)="","",(VLOOKUP($B77,'DAMES NET'!$B$6:$G$85,6,FALSE)))</f>
        <v/>
      </c>
      <c r="M77" s="106" t="str">
        <f>IF(L77="","",SUM(K77:L77))</f>
        <v/>
      </c>
      <c r="N77" s="105" t="str">
        <f>IF(VLOOKUP($B77,'DAMES BRUT'!$B$6:$H$85,7,FALSE)="","",(VLOOKUP($B77,'DAMES BRUT'!$B$6:$H$85,7,FALSE)))</f>
        <v/>
      </c>
      <c r="O77" s="105" t="str">
        <f>IF(VLOOKUP($B77,'DAMES NET'!$B$6:$H$85,7,FALSE)="","",(VLOOKUP($B77,'DAMES NET'!$B$6:$H$85,7,FALSE)))</f>
        <v/>
      </c>
      <c r="P77" s="106" t="str">
        <f>IF(O77="","",SUM(N77:O77))</f>
        <v/>
      </c>
      <c r="Q77" s="105" t="str">
        <f>IF(VLOOKUP($B77,'DAMES BRUT'!$B$6:$I$85,8,FALSE)="","",(VLOOKUP($B77,'DAMES BRUT'!$B$6:$I$85,8,FALSE)))</f>
        <v/>
      </c>
      <c r="R77" s="105" t="str">
        <f>IF(VLOOKUP($B77,'DAMES NET'!$B$6:$I$85,8,FALSE)="","",(VLOOKUP($B77,'DAMES NET'!$B$6:$I$85,8,FALSE)))</f>
        <v/>
      </c>
      <c r="S77" s="106" t="str">
        <f>IF(R77="","",SUM(Q77:R77))</f>
        <v/>
      </c>
      <c r="T77" s="105" t="str">
        <f>IF(VLOOKUP($B77,'DAMES BRUT'!$B$6:$J$85,9,FALSE)="","",(VLOOKUP($B77,'DAMES BRUT'!$B$6:$J$85,9,FALSE)))</f>
        <v/>
      </c>
      <c r="U77" s="105" t="str">
        <f>IF(VLOOKUP($B77,'DAMES NET'!$B$6:$J$85,9,FALSE)="","",(VLOOKUP($B77,'DAMES NET'!$B$6:$J$85,9,FALSE)))</f>
        <v/>
      </c>
      <c r="V77" s="106" t="str">
        <f>IF(U77="","",SUM(T77:U77))</f>
        <v/>
      </c>
      <c r="W77" s="105" t="str">
        <f>IF(VLOOKUP($B77,'DAMES BRUT'!$B$6:$K$85,10,FALSE)="","",(VLOOKUP($B77,'DAMES BRUT'!$B$6:$K$85,10,FALSE)))</f>
        <v/>
      </c>
      <c r="X77" s="105" t="str">
        <f>IF(VLOOKUP($B77,'DAMES NET'!$B$6:$K$85,10,FALSE)="","",(VLOOKUP($B77,'DAMES NET'!$B$6:$K$85,10,FALSE)))</f>
        <v/>
      </c>
      <c r="Y77" s="106" t="str">
        <f>IF(X77="","",SUM(W77:X77))</f>
        <v/>
      </c>
      <c r="Z77" s="105">
        <f>IF(VLOOKUP($B77,'DAMES BRUT'!$B$6:$L$85,11,FALSE)="","",(VLOOKUP($B77,'DAMES BRUT'!$B$6:$L$85,11,FALSE)))</f>
        <v>8</v>
      </c>
      <c r="AA77" s="105">
        <f>IF(VLOOKUP($B77,'DAMES NET'!$B$6:$L$85,11,FALSE)="","",(VLOOKUP($B77,'DAMES NET'!$B$6:$L$85,11,FALSE)))</f>
        <v>32</v>
      </c>
      <c r="AB77" s="106">
        <f>IF(AA77="","",SUM(Z77:AA77))</f>
        <v>40</v>
      </c>
      <c r="AC77" s="105" t="str">
        <f>IF(VLOOKUP($B77,'DAMES BRUT'!$B$6:$M$85,12,FALSE)="","",(VLOOKUP($B77,'DAMES BRUT'!$B$6:$M$85,12,FALSE)))</f>
        <v/>
      </c>
      <c r="AD77" s="105" t="str">
        <f>IF(VLOOKUP($B77,'DAMES NET'!$B$6:$M$85,12,FALSE)="","",(VLOOKUP($B77,'DAMES NET'!$B$6:$M$85,12,FALSE)))</f>
        <v/>
      </c>
      <c r="AE77" s="106" t="str">
        <f>IF(AD77="","",SUM(AC77:AD77))</f>
        <v/>
      </c>
      <c r="AF77" s="105" t="str">
        <f>IF(VLOOKUP($B77,'DAMES BRUT'!$B$6:$N$85,13,FALSE)="","",(VLOOKUP($B77,'DAMES BRUT'!$B$6:$N$72,13,FALSE)))</f>
        <v/>
      </c>
      <c r="AG77" s="105" t="str">
        <f>IF(VLOOKUP($B77,'DAMES NET'!$B$6:$N$85,13,FALSE)="","",(VLOOKUP($B77,'DAMES NET'!$B$6:$N$85,13,FALSE)))</f>
        <v/>
      </c>
      <c r="AH77" s="106" t="str">
        <f>IF(AG77="","",SUM(AF77:AG77))</f>
        <v/>
      </c>
      <c r="AI77" s="51">
        <f>SUM(G77,J77,M77,P77,S77,V77,Y77,AB77,AE77,AH77)</f>
        <v>40</v>
      </c>
      <c r="AJ77" s="17">
        <f>+COUNT(G77,J77,M77,P77,S77,V77,Y77,AB77,AE77,AH77)</f>
        <v>1</v>
      </c>
      <c r="AK77" s="17">
        <f>IF(AJ77&lt;6,0,+SMALL(($G77,$J77,$M77,$P77,$S77,$V77,$Y77,$AB77,$AE77,$AH77),1))</f>
        <v>0</v>
      </c>
      <c r="AL77" s="17">
        <f>IF(AJ77&lt;7,0,+SMALL(($G77,$J77,$M77,$P77,$S77,$V77,$Y77,$AB77,$AE77,$AH77),2))</f>
        <v>0</v>
      </c>
      <c r="AM77" s="17">
        <f>IF(AJ77&lt;8,0,+SMALL(($G77,$J77,$M77,$P77,$S77,$V77,$Y77,$AB77,$AE77,$AH77),3))</f>
        <v>0</v>
      </c>
      <c r="AN77" s="17">
        <f>IF(AJ77&lt;9,0,+SMALL(($G77,$J77,$M77,$P77,$S77,$V77,$Y77,$AB77,$AE77,$AH77),4))</f>
        <v>0</v>
      </c>
      <c r="AO77" s="17">
        <f>AI77-AK77-AL77-AM77-AN77</f>
        <v>40</v>
      </c>
      <c r="AP77" s="7">
        <f>RANK(AO77,$AO$6:$AO$85,0)</f>
        <v>72</v>
      </c>
    </row>
    <row r="78" spans="2:42" s="11" customFormat="1">
      <c r="B78" s="42" t="s">
        <v>60</v>
      </c>
      <c r="C78" s="33"/>
      <c r="D78" s="64" t="s">
        <v>9</v>
      </c>
      <c r="E78" s="105" t="str">
        <f>IF(VLOOKUP($B78,'DAMES BRUT'!$B$6:$E$85,4,FALSE)="","",(VLOOKUP($B78,'DAMES BRUT'!$B$6:$E$85,4,FALSE)))</f>
        <v/>
      </c>
      <c r="F78" s="105" t="str">
        <f>IF(VLOOKUP($B78,'DAMES NET'!$B$6:E$85,4,FALSE)="","",(VLOOKUP($B78,'DAMES NET'!$B$6:$E$85,4,FALSE)))</f>
        <v/>
      </c>
      <c r="G78" s="106" t="str">
        <f>IF(F78="","",SUM(E78:F78))</f>
        <v/>
      </c>
      <c r="H78" s="105" t="str">
        <f>IF(VLOOKUP($B78,'DAMES BRUT'!$B$6:$F$85,5,FALSE)="","",(VLOOKUP($B78,'DAMES BRUT'!$B$6:$F$85,5,FALSE)))</f>
        <v/>
      </c>
      <c r="I78" s="105" t="str">
        <f>IF(VLOOKUP($B78,'DAMES NET'!$B$6:$F$85,5,FALSE)="","",(VLOOKUP($B78,'DAMES NET'!$B$6:$F$85,5,FALSE)))</f>
        <v/>
      </c>
      <c r="J78" s="106" t="str">
        <f>IF(I78="","",SUM(H78:I78))</f>
        <v/>
      </c>
      <c r="K78" s="105" t="str">
        <f>IF(VLOOKUP($B78,'DAMES BRUT'!$B$6:$G$85,6,FALSE)="","",(VLOOKUP($B78,'DAMES BRUT'!$B$6:$G$85,6,FALSE)))</f>
        <v/>
      </c>
      <c r="L78" s="105" t="str">
        <f>IF(VLOOKUP($B78,'DAMES NET'!$B$6:$G$85,6,FALSE)="","",(VLOOKUP($B78,'DAMES NET'!$B$6:$G$85,6,FALSE)))</f>
        <v/>
      </c>
      <c r="M78" s="106" t="str">
        <f>IF(L78="","",SUM(K78:L78))</f>
        <v/>
      </c>
      <c r="N78" s="105" t="str">
        <f>IF(VLOOKUP($B78,'DAMES BRUT'!$B$6:$H$85,7,FALSE)="","",(VLOOKUP($B78,'DAMES BRUT'!$B$6:$H$85,7,FALSE)))</f>
        <v/>
      </c>
      <c r="O78" s="105" t="str">
        <f>IF(VLOOKUP($B78,'DAMES NET'!$B$6:$H$85,7,FALSE)="","",(VLOOKUP($B78,'DAMES NET'!$B$6:$H$85,7,FALSE)))</f>
        <v/>
      </c>
      <c r="P78" s="106" t="str">
        <f>IF(O78="","",SUM(N78:O78))</f>
        <v/>
      </c>
      <c r="Q78" s="105" t="str">
        <f>IF(VLOOKUP($B78,'DAMES BRUT'!$B$6:$I$85,8,FALSE)="","",(VLOOKUP($B78,'DAMES BRUT'!$B$6:$I$85,8,FALSE)))</f>
        <v/>
      </c>
      <c r="R78" s="105" t="str">
        <f>IF(VLOOKUP($B78,'DAMES NET'!$B$6:$I$85,8,FALSE)="","",(VLOOKUP($B78,'DAMES NET'!$B$6:$I$85,8,FALSE)))</f>
        <v/>
      </c>
      <c r="S78" s="106" t="str">
        <f>IF(R78="","",SUM(Q78:R78))</f>
        <v/>
      </c>
      <c r="T78" s="105" t="str">
        <f>IF(VLOOKUP($B78,'DAMES BRUT'!$B$6:$J$85,9,FALSE)="","",(VLOOKUP($B78,'DAMES BRUT'!$B$6:$J$85,9,FALSE)))</f>
        <v/>
      </c>
      <c r="U78" s="105" t="str">
        <f>IF(VLOOKUP($B78,'DAMES NET'!$B$6:$J$85,9,FALSE)="","",(VLOOKUP($B78,'DAMES NET'!$B$6:$J$85,9,FALSE)))</f>
        <v/>
      </c>
      <c r="V78" s="106" t="str">
        <f>IF(U78="","",SUM(T78:U78))</f>
        <v/>
      </c>
      <c r="W78" s="105">
        <f>IF(VLOOKUP($B78,'DAMES BRUT'!$B$6:$K$85,10,FALSE)="","",(VLOOKUP($B78,'DAMES BRUT'!$B$6:$K$85,10,FALSE)))</f>
        <v>7</v>
      </c>
      <c r="X78" s="105">
        <f>IF(VLOOKUP($B78,'DAMES NET'!$B$6:$K$85,10,FALSE)="","",(VLOOKUP($B78,'DAMES NET'!$B$6:$K$85,10,FALSE)))</f>
        <v>29</v>
      </c>
      <c r="Y78" s="106">
        <f>IF(X78="","",SUM(W78:X78))</f>
        <v>36</v>
      </c>
      <c r="Z78" s="105" t="str">
        <f>IF(VLOOKUP($B78,'DAMES BRUT'!$B$6:$L$85,11,FALSE)="","",(VLOOKUP($B78,'DAMES BRUT'!$B$6:$L$85,11,FALSE)))</f>
        <v/>
      </c>
      <c r="AA78" s="105" t="str">
        <f>IF(VLOOKUP($B78,'DAMES NET'!$B$6:$L$85,11,FALSE)="","",(VLOOKUP($B78,'DAMES NET'!$B$6:$L$85,11,FALSE)))</f>
        <v/>
      </c>
      <c r="AB78" s="106" t="str">
        <f>IF(AA78="","",SUM(Z78:AA78))</f>
        <v/>
      </c>
      <c r="AC78" s="105" t="str">
        <f>IF(VLOOKUP($B78,'DAMES BRUT'!$B$6:$M$85,12,FALSE)="","",(VLOOKUP($B78,'DAMES BRUT'!$B$6:$M$85,12,FALSE)))</f>
        <v/>
      </c>
      <c r="AD78" s="105" t="str">
        <f>IF(VLOOKUP($B78,'DAMES NET'!$B$6:$M$85,12,FALSE)="","",(VLOOKUP($B78,'DAMES NET'!$B$6:$M$85,12,FALSE)))</f>
        <v/>
      </c>
      <c r="AE78" s="106" t="str">
        <f>IF(AD78="","",SUM(AC78:AD78))</f>
        <v/>
      </c>
      <c r="AF78" s="105" t="str">
        <f>IF(VLOOKUP($B78,'DAMES BRUT'!$B$6:$N$85,13,FALSE)="","",(VLOOKUP($B78,'DAMES BRUT'!$B$6:$N$72,13,FALSE)))</f>
        <v/>
      </c>
      <c r="AG78" s="105" t="str">
        <f>IF(VLOOKUP($B78,'DAMES NET'!$B$6:$N$85,13,FALSE)="","",(VLOOKUP($B78,'DAMES NET'!$B$6:$N$85,13,FALSE)))</f>
        <v/>
      </c>
      <c r="AH78" s="106" t="str">
        <f>IF(AG78="","",SUM(AF78:AG78))</f>
        <v/>
      </c>
      <c r="AI78" s="51">
        <f>SUM(G78,J78,M78,P78,S78,V78,Y78,AB78,AE78,AH78)</f>
        <v>36</v>
      </c>
      <c r="AJ78" s="17">
        <f>+COUNT(G78,J78,M78,P78,S78,V78,Y78,AB78,AE78,AH78)</f>
        <v>1</v>
      </c>
      <c r="AK78" s="17">
        <f>IF(AJ78&lt;6,0,+SMALL(($G78,$J78,$M78,$P78,$S78,$V78,$Y78,$AB78,$AE78,$AH78),1))</f>
        <v>0</v>
      </c>
      <c r="AL78" s="17">
        <f>IF(AJ78&lt;7,0,+SMALL(($G78,$J78,$M78,$P78,$S78,$V78,$Y78,$AB78,$AE78,$AH78),2))</f>
        <v>0</v>
      </c>
      <c r="AM78" s="17">
        <f>IF(AJ78&lt;8,0,+SMALL(($G78,$J78,$M78,$P78,$S78,$V78,$Y78,$AB78,$AE78,$AH78),3))</f>
        <v>0</v>
      </c>
      <c r="AN78" s="17">
        <f>IF(AJ78&lt;9,0,+SMALL(($G78,$J78,$M78,$P78,$S78,$V78,$Y78,$AB78,$AE78,$AH78),4))</f>
        <v>0</v>
      </c>
      <c r="AO78" s="17">
        <f>AI78-AK78-AL78-AM78-AN78</f>
        <v>36</v>
      </c>
      <c r="AP78" s="7">
        <f>RANK(AO78,$AO$6:$AO$85,0)</f>
        <v>73</v>
      </c>
    </row>
    <row r="79" spans="2:42" s="11" customFormat="1">
      <c r="B79" s="89" t="s">
        <v>393</v>
      </c>
      <c r="C79" s="33"/>
      <c r="D79" s="158" t="s">
        <v>327</v>
      </c>
      <c r="E79" s="105">
        <f>IF(VLOOKUP($B79,'DAMES BRUT'!$B$6:$E$85,4,FALSE)="","",(VLOOKUP($B79,'DAMES BRUT'!$B$6:$E$85,4,FALSE)))</f>
        <v>0</v>
      </c>
      <c r="F79" s="105">
        <f>IF(VLOOKUP($B79,'DAMES NET'!$B$6:E$85,4,FALSE)="","",(VLOOKUP($B79,'DAMES NET'!$B$6:$E$85,4,FALSE)))</f>
        <v>8</v>
      </c>
      <c r="G79" s="106">
        <f>IF(F79="","",SUM(E79:F79))</f>
        <v>8</v>
      </c>
      <c r="H79" s="105" t="str">
        <f>IF(VLOOKUP($B79,'DAMES BRUT'!$B$6:$F$85,5,FALSE)="","",(VLOOKUP($B79,'DAMES BRUT'!$B$6:$F$85,5,FALSE)))</f>
        <v/>
      </c>
      <c r="I79" s="105" t="str">
        <f>IF(VLOOKUP($B79,'DAMES NET'!$B$6:$F$85,5,FALSE)="","",(VLOOKUP($B79,'DAMES NET'!$B$6:$F$85,5,FALSE)))</f>
        <v/>
      </c>
      <c r="J79" s="106" t="str">
        <f>IF(I79="","",SUM(H79:I79))</f>
        <v/>
      </c>
      <c r="K79" s="105">
        <f>IF(VLOOKUP($B79,'DAMES BRUT'!$B$6:$G$85,6,FALSE)="","",(VLOOKUP($B79,'DAMES BRUT'!$B$6:$G$85,6,FALSE)))</f>
        <v>1</v>
      </c>
      <c r="L79" s="105">
        <f>IF(VLOOKUP($B79,'DAMES NET'!$B$6:$G$85,6,FALSE)="","",(VLOOKUP($B79,'DAMES NET'!$B$6:$G$85,6,FALSE)))</f>
        <v>8</v>
      </c>
      <c r="M79" s="106">
        <f>IF(L79="","",SUM(K79:L79))</f>
        <v>9</v>
      </c>
      <c r="N79" s="105" t="str">
        <f>IF(VLOOKUP($B79,'DAMES BRUT'!$B$6:$H$85,7,FALSE)="","",(VLOOKUP($B79,'DAMES BRUT'!$B$6:$H$85,7,FALSE)))</f>
        <v/>
      </c>
      <c r="O79" s="105" t="str">
        <f>IF(VLOOKUP($B79,'DAMES NET'!$B$6:$H$85,7,FALSE)="","",(VLOOKUP($B79,'DAMES NET'!$B$6:$H$85,7,FALSE)))</f>
        <v/>
      </c>
      <c r="P79" s="106" t="str">
        <f>IF(O79="","",SUM(N79:O79))</f>
        <v/>
      </c>
      <c r="Q79" s="105" t="str">
        <f>IF(VLOOKUP($B79,'DAMES BRUT'!$B$6:$I$85,8,FALSE)="","",(VLOOKUP($B79,'DAMES BRUT'!$B$6:$I$85,8,FALSE)))</f>
        <v/>
      </c>
      <c r="R79" s="105" t="str">
        <f>IF(VLOOKUP($B79,'DAMES NET'!$B$6:$I$85,8,FALSE)="","",(VLOOKUP($B79,'DAMES NET'!$B$6:$I$85,8,FALSE)))</f>
        <v/>
      </c>
      <c r="S79" s="106" t="str">
        <f>IF(R79="","",SUM(Q79:R79))</f>
        <v/>
      </c>
      <c r="T79" s="105" t="str">
        <f>IF(VLOOKUP($B79,'DAMES BRUT'!$B$6:$J$85,9,FALSE)="","",(VLOOKUP($B79,'DAMES BRUT'!$B$6:$J$85,9,FALSE)))</f>
        <v/>
      </c>
      <c r="U79" s="105" t="str">
        <f>IF(VLOOKUP($B79,'DAMES NET'!$B$6:$J$85,9,FALSE)="","",(VLOOKUP($B79,'DAMES NET'!$B$6:$J$85,9,FALSE)))</f>
        <v/>
      </c>
      <c r="V79" s="106" t="str">
        <f>IF(U79="","",SUM(T79:U79))</f>
        <v/>
      </c>
      <c r="W79" s="105" t="str">
        <f>IF(VLOOKUP($B79,'DAMES BRUT'!$B$6:$K$85,10,FALSE)="","",(VLOOKUP($B79,'DAMES BRUT'!$B$6:$K$85,10,FALSE)))</f>
        <v/>
      </c>
      <c r="X79" s="105" t="str">
        <f>IF(VLOOKUP($B79,'DAMES NET'!$B$6:$K$85,10,FALSE)="","",(VLOOKUP($B79,'DAMES NET'!$B$6:$K$85,10,FALSE)))</f>
        <v/>
      </c>
      <c r="Y79" s="106" t="str">
        <f>IF(X79="","",SUM(W79:X79))</f>
        <v/>
      </c>
      <c r="Z79" s="105">
        <f>IF(VLOOKUP($B79,'DAMES BRUT'!$B$6:$L$85,11,FALSE)="","",(VLOOKUP($B79,'DAMES BRUT'!$B$6:$L$85,11,FALSE)))</f>
        <v>4</v>
      </c>
      <c r="AA79" s="105">
        <f>IF(VLOOKUP($B79,'DAMES NET'!$B$6:$L$85,11,FALSE)="","",(VLOOKUP($B79,'DAMES NET'!$B$6:$L$85,11,FALSE)))</f>
        <v>15</v>
      </c>
      <c r="AB79" s="106">
        <f>IF(AA79="","",SUM(Z79:AA79))</f>
        <v>19</v>
      </c>
      <c r="AC79" s="105" t="str">
        <f>IF(VLOOKUP($B79,'DAMES BRUT'!$B$6:$M$85,12,FALSE)="","",(VLOOKUP($B79,'DAMES BRUT'!$B$6:$M$85,12,FALSE)))</f>
        <v/>
      </c>
      <c r="AD79" s="105" t="str">
        <f>IF(VLOOKUP($B79,'DAMES NET'!$B$6:$M$85,12,FALSE)="","",(VLOOKUP($B79,'DAMES NET'!$B$6:$M$85,12,FALSE)))</f>
        <v/>
      </c>
      <c r="AE79" s="106" t="str">
        <f>IF(AD79="","",SUM(AC79:AD79))</f>
        <v/>
      </c>
      <c r="AF79" s="105" t="str">
        <f>IF(VLOOKUP($B79,'DAMES BRUT'!$B$6:$N$85,13,FALSE)="","",(VLOOKUP($B79,'DAMES BRUT'!$B$6:$N$72,13,FALSE)))</f>
        <v/>
      </c>
      <c r="AG79" s="105" t="str">
        <f>IF(VLOOKUP($B79,'DAMES NET'!$B$6:$N$85,13,FALSE)="","",(VLOOKUP($B79,'DAMES NET'!$B$6:$N$85,13,FALSE)))</f>
        <v/>
      </c>
      <c r="AH79" s="106" t="str">
        <f>IF(AG79="","",SUM(AF79:AG79))</f>
        <v/>
      </c>
      <c r="AI79" s="51">
        <f>SUM(G79,J79,M79,P79,S79,V79,Y79,AB79,AE79,AH79)</f>
        <v>36</v>
      </c>
      <c r="AJ79" s="17">
        <f>+COUNT(G79,J79,M79,P79,S79,V79,Y79,AB79,AE79,AH79)</f>
        <v>3</v>
      </c>
      <c r="AK79" s="17">
        <f>IF(AJ79&lt;6,0,+SMALL(($G79,$J79,$M79,$P79,$S79,$V79,$Y79,$AB79,$AE79,$AH79),1))</f>
        <v>0</v>
      </c>
      <c r="AL79" s="17">
        <f>IF(AJ79&lt;7,0,+SMALL(($G79,$J79,$M79,$P79,$S79,$V79,$Y79,$AB79,$AE79,$AH79),2))</f>
        <v>0</v>
      </c>
      <c r="AM79" s="17">
        <f>IF(AJ79&lt;8,0,+SMALL(($G79,$J79,$M79,$P79,$S79,$V79,$Y79,$AB79,$AE79,$AH79),3))</f>
        <v>0</v>
      </c>
      <c r="AN79" s="17">
        <f>IF(AJ79&lt;9,0,+SMALL(($G79,$J79,$M79,$P79,$S79,$V79,$Y79,$AB79,$AE79,$AH79),4))</f>
        <v>0</v>
      </c>
      <c r="AO79" s="17">
        <f>AI79-AK79-AL79-AM79-AN79</f>
        <v>36</v>
      </c>
      <c r="AP79" s="7">
        <f>RANK(AO79,$AO$6:$AO$85,0)</f>
        <v>73</v>
      </c>
    </row>
    <row r="80" spans="2:42" s="11" customFormat="1">
      <c r="B80" s="89" t="s">
        <v>395</v>
      </c>
      <c r="C80" s="33"/>
      <c r="D80" s="158" t="s">
        <v>327</v>
      </c>
      <c r="E80" s="105" t="str">
        <f>IF(VLOOKUP($B80,'DAMES BRUT'!$B$6:$E$85,4,FALSE)="","",(VLOOKUP($B80,'DAMES BRUT'!$B$6:$E$85,4,FALSE)))</f>
        <v/>
      </c>
      <c r="F80" s="105" t="str">
        <f>IF(VLOOKUP($B80,'DAMES NET'!$B$6:E$85,4,FALSE)="","",(VLOOKUP($B80,'DAMES NET'!$B$6:$E$85,4,FALSE)))</f>
        <v/>
      </c>
      <c r="G80" s="106" t="str">
        <f>IF(F80="","",SUM(E80:F80))</f>
        <v/>
      </c>
      <c r="H80" s="105" t="str">
        <f>IF(VLOOKUP($B80,'DAMES BRUT'!$B$6:$F$85,5,FALSE)="","",(VLOOKUP($B80,'DAMES BRUT'!$B$6:$F$85,5,FALSE)))</f>
        <v/>
      </c>
      <c r="I80" s="105" t="str">
        <f>IF(VLOOKUP($B80,'DAMES NET'!$B$6:$F$85,5,FALSE)="","",(VLOOKUP($B80,'DAMES NET'!$B$6:$F$85,5,FALSE)))</f>
        <v/>
      </c>
      <c r="J80" s="106" t="str">
        <f>IF(I80="","",SUM(H80:I80))</f>
        <v/>
      </c>
      <c r="K80" s="105" t="str">
        <f>IF(VLOOKUP($B80,'DAMES BRUT'!$B$6:$G$85,6,FALSE)="","",(VLOOKUP($B80,'DAMES BRUT'!$B$6:$G$85,6,FALSE)))</f>
        <v/>
      </c>
      <c r="L80" s="105" t="str">
        <f>IF(VLOOKUP($B80,'DAMES NET'!$B$6:$G$85,6,FALSE)="","",(VLOOKUP($B80,'DAMES NET'!$B$6:$G$85,6,FALSE)))</f>
        <v/>
      </c>
      <c r="M80" s="106" t="str">
        <f>IF(L80="","",SUM(K80:L80))</f>
        <v/>
      </c>
      <c r="N80" s="105" t="str">
        <f>IF(VLOOKUP($B80,'DAMES BRUT'!$B$6:$H$85,7,FALSE)="","",(VLOOKUP($B80,'DAMES BRUT'!$B$6:$H$85,7,FALSE)))</f>
        <v/>
      </c>
      <c r="O80" s="105" t="str">
        <f>IF(VLOOKUP($B80,'DAMES NET'!$B$6:$H$85,7,FALSE)="","",(VLOOKUP($B80,'DAMES NET'!$B$6:$H$85,7,FALSE)))</f>
        <v/>
      </c>
      <c r="P80" s="106" t="str">
        <f>IF(O80="","",SUM(N80:O80))</f>
        <v/>
      </c>
      <c r="Q80" s="105" t="str">
        <f>IF(VLOOKUP($B80,'DAMES BRUT'!$B$6:$I$85,8,FALSE)="","",(VLOOKUP($B80,'DAMES BRUT'!$B$6:$I$85,8,FALSE)))</f>
        <v/>
      </c>
      <c r="R80" s="105" t="str">
        <f>IF(VLOOKUP($B80,'DAMES NET'!$B$6:$I$85,8,FALSE)="","",(VLOOKUP($B80,'DAMES NET'!$B$6:$I$85,8,FALSE)))</f>
        <v/>
      </c>
      <c r="S80" s="106" t="str">
        <f>IF(R80="","",SUM(Q80:R80))</f>
        <v/>
      </c>
      <c r="T80" s="105" t="str">
        <f>IF(VLOOKUP($B80,'DAMES BRUT'!$B$6:$J$85,9,FALSE)="","",(VLOOKUP($B80,'DAMES BRUT'!$B$6:$J$85,9,FALSE)))</f>
        <v/>
      </c>
      <c r="U80" s="105" t="str">
        <f>IF(VLOOKUP($B80,'DAMES NET'!$B$6:$J$85,9,FALSE)="","",(VLOOKUP($B80,'DAMES NET'!$B$6:$J$85,9,FALSE)))</f>
        <v/>
      </c>
      <c r="V80" s="106" t="str">
        <f>IF(U80="","",SUM(T80:U80))</f>
        <v/>
      </c>
      <c r="W80" s="105">
        <f>IF(VLOOKUP($B80,'DAMES BRUT'!$B$6:$K$85,10,FALSE)="","",(VLOOKUP($B80,'DAMES BRUT'!$B$6:$K$85,10,FALSE)))</f>
        <v>0</v>
      </c>
      <c r="X80" s="105">
        <f>IF(VLOOKUP($B80,'DAMES NET'!$B$6:$K$85,10,FALSE)="","",(VLOOKUP($B80,'DAMES NET'!$B$6:$K$85,10,FALSE)))</f>
        <v>14</v>
      </c>
      <c r="Y80" s="106">
        <f>IF(X80="","",SUM(W80:X80))</f>
        <v>14</v>
      </c>
      <c r="Z80" s="105">
        <f>IF(VLOOKUP($B80,'DAMES BRUT'!$B$6:$L$85,11,FALSE)="","",(VLOOKUP($B80,'DAMES BRUT'!$B$6:$L$85,11,FALSE)))</f>
        <v>2</v>
      </c>
      <c r="AA80" s="105">
        <f>IF(VLOOKUP($B80,'DAMES NET'!$B$6:$L$85,11,FALSE)="","",(VLOOKUP($B80,'DAMES NET'!$B$6:$L$85,11,FALSE)))</f>
        <v>19</v>
      </c>
      <c r="AB80" s="106">
        <f>IF(AA80="","",SUM(Z80:AA80))</f>
        <v>21</v>
      </c>
      <c r="AC80" s="105" t="str">
        <f>IF(VLOOKUP($B80,'DAMES BRUT'!$B$6:$M$85,12,FALSE)="","",(VLOOKUP($B80,'DAMES BRUT'!$B$6:$M$85,12,FALSE)))</f>
        <v/>
      </c>
      <c r="AD80" s="105" t="str">
        <f>IF(VLOOKUP($B80,'DAMES NET'!$B$6:$M$85,12,FALSE)="","",(VLOOKUP($B80,'DAMES NET'!$B$6:$M$85,12,FALSE)))</f>
        <v/>
      </c>
      <c r="AE80" s="106" t="str">
        <f>IF(AD80="","",SUM(AC80:AD80))</f>
        <v/>
      </c>
      <c r="AF80" s="105" t="str">
        <f>IF(VLOOKUP($B80,'DAMES BRUT'!$B$6:$N$85,13,FALSE)="","",(VLOOKUP($B80,'DAMES BRUT'!$B$6:$N$72,13,FALSE)))</f>
        <v/>
      </c>
      <c r="AG80" s="105" t="str">
        <f>IF(VLOOKUP($B80,'DAMES NET'!$B$6:$N$85,13,FALSE)="","",(VLOOKUP($B80,'DAMES NET'!$B$6:$N$85,13,FALSE)))</f>
        <v/>
      </c>
      <c r="AH80" s="106" t="str">
        <f>IF(AG80="","",SUM(AF80:AG80))</f>
        <v/>
      </c>
      <c r="AI80" s="51">
        <f>SUM(G80,J80,M80,P80,S80,V80,Y80,AB80,AE80,AH80)</f>
        <v>35</v>
      </c>
      <c r="AJ80" s="17">
        <f>+COUNT(G80,J80,M80,P80,S80,V80,Y80,AB80,AE80,AH80)</f>
        <v>2</v>
      </c>
      <c r="AK80" s="17">
        <f>IF(AJ80&lt;6,0,+SMALL(($G80,$J80,$M80,$P80,$S80,$V80,$Y80,$AB80,$AE80,$AH80),1))</f>
        <v>0</v>
      </c>
      <c r="AL80" s="17">
        <f>IF(AJ80&lt;7,0,+SMALL(($G80,$J80,$M80,$P80,$S80,$V80,$Y80,$AB80,$AE80,$AH80),2))</f>
        <v>0</v>
      </c>
      <c r="AM80" s="17">
        <f>IF(AJ80&lt;8,0,+SMALL(($G80,$J80,$M80,$P80,$S80,$V80,$Y80,$AB80,$AE80,$AH80),3))</f>
        <v>0</v>
      </c>
      <c r="AN80" s="17">
        <f>IF(AJ80&lt;9,0,+SMALL(($G80,$J80,$M80,$P80,$S80,$V80,$Y80,$AB80,$AE80,$AH80),4))</f>
        <v>0</v>
      </c>
      <c r="AO80" s="17">
        <f>AI80-AK80-AL80-AM80-AN80</f>
        <v>35</v>
      </c>
      <c r="AP80" s="7">
        <f>RANK(AO80,$AO$6:$AO$85,0)</f>
        <v>75</v>
      </c>
    </row>
    <row r="81" spans="2:42" s="11" customFormat="1">
      <c r="B81" s="89" t="s">
        <v>255</v>
      </c>
      <c r="C81" s="33"/>
      <c r="D81" s="57" t="s">
        <v>79</v>
      </c>
      <c r="E81" s="105" t="str">
        <f>IF(VLOOKUP($B81,'DAMES BRUT'!$B$6:$E$85,4,FALSE)="","",(VLOOKUP($B81,'DAMES BRUT'!$B$6:$E$85,4,FALSE)))</f>
        <v/>
      </c>
      <c r="F81" s="105" t="str">
        <f>IF(VLOOKUP($B81,'DAMES NET'!$B$6:E$85,4,FALSE)="","",(VLOOKUP($B81,'DAMES NET'!$B$6:$E$85,4,FALSE)))</f>
        <v/>
      </c>
      <c r="G81" s="106" t="str">
        <f>IF(F81="","",SUM(E81:F81))</f>
        <v/>
      </c>
      <c r="H81" s="105">
        <f>IF(VLOOKUP($B81,'DAMES BRUT'!$B$6:$F$85,5,FALSE)="","",(VLOOKUP($B81,'DAMES BRUT'!$B$6:$F$85,5,FALSE)))</f>
        <v>2</v>
      </c>
      <c r="I81" s="105">
        <f>IF(VLOOKUP($B81,'DAMES NET'!$B$6:$F$85,5,FALSE)="","",(VLOOKUP($B81,'DAMES NET'!$B$6:$F$85,5,FALSE)))</f>
        <v>27</v>
      </c>
      <c r="J81" s="106">
        <f>IF(I81="","",SUM(H81:I81))</f>
        <v>29</v>
      </c>
      <c r="K81" s="105" t="str">
        <f>IF(VLOOKUP($B81,'DAMES BRUT'!$B$6:$G$85,6,FALSE)="","",(VLOOKUP($B81,'DAMES BRUT'!$B$6:$G$85,6,FALSE)))</f>
        <v/>
      </c>
      <c r="L81" s="105" t="str">
        <f>IF(VLOOKUP($B81,'DAMES NET'!$B$6:$G$85,6,FALSE)="","",(VLOOKUP($B81,'DAMES NET'!$B$6:$G$85,6,FALSE)))</f>
        <v/>
      </c>
      <c r="M81" s="106" t="str">
        <f>IF(L81="","",SUM(K81:L81))</f>
        <v/>
      </c>
      <c r="N81" s="105" t="str">
        <f>IF(VLOOKUP($B81,'DAMES BRUT'!$B$6:$H$85,7,FALSE)="","",(VLOOKUP($B81,'DAMES BRUT'!$B$6:$H$85,7,FALSE)))</f>
        <v/>
      </c>
      <c r="O81" s="105" t="str">
        <f>IF(VLOOKUP($B81,'DAMES NET'!$B$6:$H$85,7,FALSE)="","",(VLOOKUP($B81,'DAMES NET'!$B$6:$H$85,7,FALSE)))</f>
        <v/>
      </c>
      <c r="P81" s="106" t="str">
        <f>IF(O81="","",SUM(N81:O81))</f>
        <v/>
      </c>
      <c r="Q81" s="105" t="str">
        <f>IF(VLOOKUP($B81,'DAMES BRUT'!$B$6:$I$85,8,FALSE)="","",(VLOOKUP($B81,'DAMES BRUT'!$B$6:$I$85,8,FALSE)))</f>
        <v/>
      </c>
      <c r="R81" s="105" t="str">
        <f>IF(VLOOKUP($B81,'DAMES NET'!$B$6:$I$85,8,FALSE)="","",(VLOOKUP($B81,'DAMES NET'!$B$6:$I$85,8,FALSE)))</f>
        <v/>
      </c>
      <c r="S81" s="106" t="str">
        <f>IF(R81="","",SUM(Q81:R81))</f>
        <v/>
      </c>
      <c r="T81" s="105" t="str">
        <f>IF(VLOOKUP($B81,'DAMES BRUT'!$B$6:$J$85,9,FALSE)="","",(VLOOKUP($B81,'DAMES BRUT'!$B$6:$J$85,9,FALSE)))</f>
        <v/>
      </c>
      <c r="U81" s="105" t="str">
        <f>IF(VLOOKUP($B81,'DAMES NET'!$B$6:$J$85,9,FALSE)="","",(VLOOKUP($B81,'DAMES NET'!$B$6:$J$85,9,FALSE)))</f>
        <v/>
      </c>
      <c r="V81" s="106" t="str">
        <f>IF(U81="","",SUM(T81:U81))</f>
        <v/>
      </c>
      <c r="W81" s="105" t="str">
        <f>IF(VLOOKUP($B81,'DAMES BRUT'!$B$6:$K$85,10,FALSE)="","",(VLOOKUP($B81,'DAMES BRUT'!$B$6:$K$85,10,FALSE)))</f>
        <v/>
      </c>
      <c r="X81" s="105" t="str">
        <f>IF(VLOOKUP($B81,'DAMES NET'!$B$6:$K$85,10,FALSE)="","",(VLOOKUP($B81,'DAMES NET'!$B$6:$K$85,10,FALSE)))</f>
        <v/>
      </c>
      <c r="Y81" s="106" t="str">
        <f>IF(X81="","",SUM(W81:X81))</f>
        <v/>
      </c>
      <c r="Z81" s="105" t="str">
        <f>IF(VLOOKUP($B81,'DAMES BRUT'!$B$6:$L$85,11,FALSE)="","",(VLOOKUP($B81,'DAMES BRUT'!$B$6:$L$85,11,FALSE)))</f>
        <v/>
      </c>
      <c r="AA81" s="105" t="str">
        <f>IF(VLOOKUP($B81,'DAMES NET'!$B$6:$L$85,11,FALSE)="","",(VLOOKUP($B81,'DAMES NET'!$B$6:$L$85,11,FALSE)))</f>
        <v/>
      </c>
      <c r="AB81" s="106" t="str">
        <f>IF(AA81="","",SUM(Z81:AA81))</f>
        <v/>
      </c>
      <c r="AC81" s="105" t="str">
        <f>IF(VLOOKUP($B81,'DAMES BRUT'!$B$6:$M$85,12,FALSE)="","",(VLOOKUP($B81,'DAMES BRUT'!$B$6:$M$85,12,FALSE)))</f>
        <v/>
      </c>
      <c r="AD81" s="105" t="str">
        <f>IF(VLOOKUP($B81,'DAMES NET'!$B$6:$M$85,12,FALSE)="","",(VLOOKUP($B81,'DAMES NET'!$B$6:$M$85,12,FALSE)))</f>
        <v/>
      </c>
      <c r="AE81" s="106" t="str">
        <f>IF(AD81="","",SUM(AC81:AD81))</f>
        <v/>
      </c>
      <c r="AF81" s="105" t="str">
        <f>IF(VLOOKUP($B81,'DAMES BRUT'!$B$6:$N$85,13,FALSE)="","",(VLOOKUP($B81,'DAMES BRUT'!$B$6:$N$72,13,FALSE)))</f>
        <v/>
      </c>
      <c r="AG81" s="105" t="str">
        <f>IF(VLOOKUP($B81,'DAMES NET'!$B$6:$N$85,13,FALSE)="","",(VLOOKUP($B81,'DAMES NET'!$B$6:$N$85,13,FALSE)))</f>
        <v/>
      </c>
      <c r="AH81" s="106" t="str">
        <f>IF(AG81="","",SUM(AF81:AG81))</f>
        <v/>
      </c>
      <c r="AI81" s="51">
        <f>SUM(G81,J81,M81,P81,S81,V81,Y81,AB81,AE81,AH81)</f>
        <v>29</v>
      </c>
      <c r="AJ81" s="17">
        <f>+COUNT(G81,J81,M81,P81,S81,V81,Y81,AB81,AE81,AH81)</f>
        <v>1</v>
      </c>
      <c r="AK81" s="17">
        <f>IF(AJ81&lt;6,0,+SMALL(($G81,$J81,$M81,$P81,$S81,$V81,$Y81,$AB81,$AE81,$AH81),1))</f>
        <v>0</v>
      </c>
      <c r="AL81" s="17">
        <f>IF(AJ81&lt;7,0,+SMALL(($G81,$J81,$M81,$P81,$S81,$V81,$Y81,$AB81,$AE81,$AH81),2))</f>
        <v>0</v>
      </c>
      <c r="AM81" s="17">
        <f>IF(AJ81&lt;8,0,+SMALL(($G81,$J81,$M81,$P81,$S81,$V81,$Y81,$AB81,$AE81,$AH81),3))</f>
        <v>0</v>
      </c>
      <c r="AN81" s="17">
        <f>IF(AJ81&lt;9,0,+SMALL(($G81,$J81,$M81,$P81,$S81,$V81,$Y81,$AB81,$AE81,$AH81),4))</f>
        <v>0</v>
      </c>
      <c r="AO81" s="17">
        <f>AI81-AK81-AL81-AM81-AN81</f>
        <v>29</v>
      </c>
      <c r="AP81" s="7">
        <f>RANK(AO81,$AO$6:$AO$85,0)</f>
        <v>76</v>
      </c>
    </row>
    <row r="82" spans="2:42" s="11" customFormat="1">
      <c r="B82" s="89" t="s">
        <v>389</v>
      </c>
      <c r="C82" s="33"/>
      <c r="D82" s="62" t="s">
        <v>14</v>
      </c>
      <c r="E82" s="105" t="str">
        <f>IF(VLOOKUP($B82,'DAMES BRUT'!$B$6:$E$85,4,FALSE)="","",(VLOOKUP($B82,'DAMES BRUT'!$B$6:$E$85,4,FALSE)))</f>
        <v/>
      </c>
      <c r="F82" s="105" t="str">
        <f>IF(VLOOKUP($B82,'DAMES NET'!$B$6:E$85,4,FALSE)="","",(VLOOKUP($B82,'DAMES NET'!$B$6:$E$85,4,FALSE)))</f>
        <v/>
      </c>
      <c r="G82" s="106" t="str">
        <f>IF(F82="","",SUM(E82:F82))</f>
        <v/>
      </c>
      <c r="H82" s="105" t="str">
        <f>IF(VLOOKUP($B82,'DAMES BRUT'!$B$6:$F$85,5,FALSE)="","",(VLOOKUP($B82,'DAMES BRUT'!$B$6:$F$85,5,FALSE)))</f>
        <v/>
      </c>
      <c r="I82" s="105" t="str">
        <f>IF(VLOOKUP($B82,'DAMES NET'!$B$6:$F$85,5,FALSE)="","",(VLOOKUP($B82,'DAMES NET'!$B$6:$F$85,5,FALSE)))</f>
        <v/>
      </c>
      <c r="J82" s="106" t="str">
        <f>IF(I82="","",SUM(H82:I82))</f>
        <v/>
      </c>
      <c r="K82" s="105" t="str">
        <f>IF(VLOOKUP($B82,'DAMES BRUT'!$B$6:$G$85,6,FALSE)="","",(VLOOKUP($B82,'DAMES BRUT'!$B$6:$G$85,6,FALSE)))</f>
        <v/>
      </c>
      <c r="L82" s="105" t="str">
        <f>IF(VLOOKUP($B82,'DAMES NET'!$B$6:$G$85,6,FALSE)="","",(VLOOKUP($B82,'DAMES NET'!$B$6:$G$85,6,FALSE)))</f>
        <v/>
      </c>
      <c r="M82" s="106" t="str">
        <f>IF(L82="","",SUM(K82:L82))</f>
        <v/>
      </c>
      <c r="N82" s="105" t="str">
        <f>IF(VLOOKUP($B82,'DAMES BRUT'!$B$6:$H$85,7,FALSE)="","",(VLOOKUP($B82,'DAMES BRUT'!$B$6:$H$85,7,FALSE)))</f>
        <v/>
      </c>
      <c r="O82" s="105" t="str">
        <f>IF(VLOOKUP($B82,'DAMES NET'!$B$6:$H$85,7,FALSE)="","",(VLOOKUP($B82,'DAMES NET'!$B$6:$H$85,7,FALSE)))</f>
        <v/>
      </c>
      <c r="P82" s="106" t="str">
        <f>IF(O82="","",SUM(N82:O82))</f>
        <v/>
      </c>
      <c r="Q82" s="105" t="str">
        <f>IF(VLOOKUP($B82,'DAMES BRUT'!$B$6:$I$85,8,FALSE)="","",(VLOOKUP($B82,'DAMES BRUT'!$B$6:$I$85,8,FALSE)))</f>
        <v/>
      </c>
      <c r="R82" s="105" t="str">
        <f>IF(VLOOKUP($B82,'DAMES NET'!$B$6:$I$85,8,FALSE)="","",(VLOOKUP($B82,'DAMES NET'!$B$6:$I$85,8,FALSE)))</f>
        <v/>
      </c>
      <c r="S82" s="106" t="str">
        <f>IF(R82="","",SUM(Q82:R82))</f>
        <v/>
      </c>
      <c r="T82" s="105" t="str">
        <f>IF(VLOOKUP($B82,'DAMES BRUT'!$B$6:$J$85,9,FALSE)="","",(VLOOKUP($B82,'DAMES BRUT'!$B$6:$J$85,9,FALSE)))</f>
        <v/>
      </c>
      <c r="U82" s="105" t="str">
        <f>IF(VLOOKUP($B82,'DAMES NET'!$B$6:$J$85,9,FALSE)="","",(VLOOKUP($B82,'DAMES NET'!$B$6:$J$85,9,FALSE)))</f>
        <v/>
      </c>
      <c r="V82" s="106" t="str">
        <f>IF(U82="","",SUM(T82:U82))</f>
        <v/>
      </c>
      <c r="W82" s="105" t="str">
        <f>IF(VLOOKUP($B82,'DAMES BRUT'!$B$6:$K$85,10,FALSE)="","",(VLOOKUP($B82,'DAMES BRUT'!$B$6:$K$85,10,FALSE)))</f>
        <v/>
      </c>
      <c r="X82" s="105" t="str">
        <f>IF(VLOOKUP($B82,'DAMES NET'!$B$6:$K$85,10,FALSE)="","",(VLOOKUP($B82,'DAMES NET'!$B$6:$K$85,10,FALSE)))</f>
        <v/>
      </c>
      <c r="Y82" s="106" t="str">
        <f>IF(X82="","",SUM(W82:X82))</f>
        <v/>
      </c>
      <c r="Z82" s="105">
        <f>IF(VLOOKUP($B82,'DAMES BRUT'!$B$6:$L$85,11,FALSE)="","",(VLOOKUP($B82,'DAMES BRUT'!$B$6:$L$85,11,FALSE)))</f>
        <v>7</v>
      </c>
      <c r="AA82" s="105">
        <f>IF(VLOOKUP($B82,'DAMES NET'!$B$6:$L$85,11,FALSE)="","",(VLOOKUP($B82,'DAMES NET'!$B$6:$L$85,11,FALSE)))</f>
        <v>22</v>
      </c>
      <c r="AB82" s="106">
        <f>IF(AA82="","",SUM(Z82:AA82))</f>
        <v>29</v>
      </c>
      <c r="AC82" s="105" t="str">
        <f>IF(VLOOKUP($B82,'DAMES BRUT'!$B$6:$M$85,12,FALSE)="","",(VLOOKUP($B82,'DAMES BRUT'!$B$6:$M$85,12,FALSE)))</f>
        <v/>
      </c>
      <c r="AD82" s="105" t="str">
        <f>IF(VLOOKUP($B82,'DAMES NET'!$B$6:$M$85,12,FALSE)="","",(VLOOKUP($B82,'DAMES NET'!$B$6:$M$85,12,FALSE)))</f>
        <v/>
      </c>
      <c r="AE82" s="106" t="str">
        <f>IF(AD82="","",SUM(AC82:AD82))</f>
        <v/>
      </c>
      <c r="AF82" s="105" t="str">
        <f>IF(VLOOKUP($B82,'DAMES BRUT'!$B$6:$N$85,13,FALSE)="","",(VLOOKUP($B82,'DAMES BRUT'!$B$6:$N$72,13,FALSE)))</f>
        <v/>
      </c>
      <c r="AG82" s="105" t="str">
        <f>IF(VLOOKUP($B82,'DAMES NET'!$B$6:$N$85,13,FALSE)="","",(VLOOKUP($B82,'DAMES NET'!$B$6:$N$85,13,FALSE)))</f>
        <v/>
      </c>
      <c r="AH82" s="106" t="str">
        <f>IF(AG82="","",SUM(AF82:AG82))</f>
        <v/>
      </c>
      <c r="AI82" s="51">
        <f>SUM(G82,J82,M82,P82,S82,V82,Y82,AB82,AE82,AH82)</f>
        <v>29</v>
      </c>
      <c r="AJ82" s="17">
        <f>+COUNT(G82,J82,M82,P82,S82,V82,Y82,AB82,AE82,AH82)</f>
        <v>1</v>
      </c>
      <c r="AK82" s="17">
        <f>IF(AJ82&lt;6,0,+SMALL(($G82,$J82,$M82,$P82,$S82,$V82,$Y82,$AB82,$AE82,$AH82),1))</f>
        <v>0</v>
      </c>
      <c r="AL82" s="17">
        <f>IF(AJ82&lt;7,0,+SMALL(($G82,$J82,$M82,$P82,$S82,$V82,$Y82,$AB82,$AE82,$AH82),2))</f>
        <v>0</v>
      </c>
      <c r="AM82" s="17">
        <f>IF(AJ82&lt;8,0,+SMALL(($G82,$J82,$M82,$P82,$S82,$V82,$Y82,$AB82,$AE82,$AH82),3))</f>
        <v>0</v>
      </c>
      <c r="AN82" s="17">
        <f>IF(AJ82&lt;9,0,+SMALL(($G82,$J82,$M82,$P82,$S82,$V82,$Y82,$AB82,$AE82,$AH82),4))</f>
        <v>0</v>
      </c>
      <c r="AO82" s="17">
        <f>AI82-AK82-AL82-AM82-AN82</f>
        <v>29</v>
      </c>
      <c r="AP82" s="7">
        <f>RANK(AO82,$AO$6:$AO$85,0)</f>
        <v>76</v>
      </c>
    </row>
    <row r="83" spans="2:42" s="11" customFormat="1">
      <c r="B83" s="42" t="s">
        <v>92</v>
      </c>
      <c r="C83" s="33"/>
      <c r="D83" s="40" t="s">
        <v>18</v>
      </c>
      <c r="E83" s="105" t="str">
        <f>IF(VLOOKUP($B83,'DAMES BRUT'!$B$6:$E$85,4,FALSE)="","",(VLOOKUP($B83,'DAMES BRUT'!$B$6:$E$85,4,FALSE)))</f>
        <v/>
      </c>
      <c r="F83" s="105" t="str">
        <f>IF(VLOOKUP($B83,'DAMES NET'!$B$6:E$85,4,FALSE)="","",(VLOOKUP($B83,'DAMES NET'!$B$6:$E$85,4,FALSE)))</f>
        <v/>
      </c>
      <c r="G83" s="106" t="str">
        <f>IF(F83="","",SUM(E83:F83))</f>
        <v/>
      </c>
      <c r="H83" s="105">
        <f>IF(VLOOKUP($B83,'DAMES BRUT'!$B$6:$F$85,5,FALSE)="","",(VLOOKUP($B83,'DAMES BRUT'!$B$6:$F$85,5,FALSE)))</f>
        <v>4</v>
      </c>
      <c r="I83" s="105">
        <f>IF(VLOOKUP($B83,'DAMES NET'!$B$6:$F$85,5,FALSE)="","",(VLOOKUP($B83,'DAMES NET'!$B$6:$F$85,5,FALSE)))</f>
        <v>23</v>
      </c>
      <c r="J83" s="106">
        <f>IF(I83="","",SUM(H83:I83))</f>
        <v>27</v>
      </c>
      <c r="K83" s="105" t="str">
        <f>IF(VLOOKUP($B83,'DAMES BRUT'!$B$6:$G$85,6,FALSE)="","",(VLOOKUP($B83,'DAMES BRUT'!$B$6:$G$85,6,FALSE)))</f>
        <v/>
      </c>
      <c r="L83" s="105" t="str">
        <f>IF(VLOOKUP($B83,'DAMES NET'!$B$6:$G$85,6,FALSE)="","",(VLOOKUP($B83,'DAMES NET'!$B$6:$G$85,6,FALSE)))</f>
        <v/>
      </c>
      <c r="M83" s="106" t="str">
        <f>IF(L83="","",SUM(K83:L83))</f>
        <v/>
      </c>
      <c r="N83" s="105" t="str">
        <f>IF(VLOOKUP($B83,'DAMES BRUT'!$B$6:$H$85,7,FALSE)="","",(VLOOKUP($B83,'DAMES BRUT'!$B$6:$H$85,7,FALSE)))</f>
        <v/>
      </c>
      <c r="O83" s="105" t="str">
        <f>IF(VLOOKUP($B83,'DAMES NET'!$B$6:$H$85,7,FALSE)="","",(VLOOKUP($B83,'DAMES NET'!$B$6:$H$85,7,FALSE)))</f>
        <v/>
      </c>
      <c r="P83" s="106" t="str">
        <f>IF(O83="","",SUM(N83:O83))</f>
        <v/>
      </c>
      <c r="Q83" s="105" t="str">
        <f>IF(VLOOKUP($B83,'DAMES BRUT'!$B$6:$I$85,8,FALSE)="","",(VLOOKUP($B83,'DAMES BRUT'!$B$6:$I$85,8,FALSE)))</f>
        <v/>
      </c>
      <c r="R83" s="105" t="str">
        <f>IF(VLOOKUP($B83,'DAMES NET'!$B$6:$I$85,8,FALSE)="","",(VLOOKUP($B83,'DAMES NET'!$B$6:$I$85,8,FALSE)))</f>
        <v/>
      </c>
      <c r="S83" s="106" t="str">
        <f>IF(R83="","",SUM(Q83:R83))</f>
        <v/>
      </c>
      <c r="T83" s="105" t="str">
        <f>IF(VLOOKUP($B83,'DAMES BRUT'!$B$6:$J$85,9,FALSE)="","",(VLOOKUP($B83,'DAMES BRUT'!$B$6:$J$85,9,FALSE)))</f>
        <v/>
      </c>
      <c r="U83" s="105" t="str">
        <f>IF(VLOOKUP($B83,'DAMES NET'!$B$6:$J$85,9,FALSE)="","",(VLOOKUP($B83,'DAMES NET'!$B$6:$J$85,9,FALSE)))</f>
        <v/>
      </c>
      <c r="V83" s="106" t="str">
        <f>IF(U83="","",SUM(T83:U83))</f>
        <v/>
      </c>
      <c r="W83" s="105" t="str">
        <f>IF(VLOOKUP($B83,'DAMES BRUT'!$B$6:$K$85,10,FALSE)="","",(VLOOKUP($B83,'DAMES BRUT'!$B$6:$K$85,10,FALSE)))</f>
        <v/>
      </c>
      <c r="X83" s="105" t="str">
        <f>IF(VLOOKUP($B83,'DAMES NET'!$B$6:$K$85,10,FALSE)="","",(VLOOKUP($B83,'DAMES NET'!$B$6:$K$85,10,FALSE)))</f>
        <v/>
      </c>
      <c r="Y83" s="106" t="str">
        <f>IF(X83="","",SUM(W83:X83))</f>
        <v/>
      </c>
      <c r="Z83" s="105" t="str">
        <f>IF(VLOOKUP($B83,'DAMES BRUT'!$B$6:$L$85,11,FALSE)="","",(VLOOKUP($B83,'DAMES BRUT'!$B$6:$L$85,11,FALSE)))</f>
        <v/>
      </c>
      <c r="AA83" s="105" t="str">
        <f>IF(VLOOKUP($B83,'DAMES NET'!$B$6:$L$85,11,FALSE)="","",(VLOOKUP($B83,'DAMES NET'!$B$6:$L$85,11,FALSE)))</f>
        <v/>
      </c>
      <c r="AB83" s="106" t="str">
        <f>IF(AA83="","",SUM(Z83:AA83))</f>
        <v/>
      </c>
      <c r="AC83" s="105" t="str">
        <f>IF(VLOOKUP($B83,'DAMES BRUT'!$B$6:$M$85,12,FALSE)="","",(VLOOKUP($B83,'DAMES BRUT'!$B$6:$M$85,12,FALSE)))</f>
        <v/>
      </c>
      <c r="AD83" s="105" t="str">
        <f>IF(VLOOKUP($B83,'DAMES NET'!$B$6:$M$85,12,FALSE)="","",(VLOOKUP($B83,'DAMES NET'!$B$6:$M$85,12,FALSE)))</f>
        <v/>
      </c>
      <c r="AE83" s="106" t="str">
        <f>IF(AD83="","",SUM(AC83:AD83))</f>
        <v/>
      </c>
      <c r="AF83" s="105" t="str">
        <f>IF(VLOOKUP($B83,'DAMES BRUT'!$B$6:$N$85,13,FALSE)="","",(VLOOKUP($B83,'DAMES BRUT'!$B$6:$N$72,13,FALSE)))</f>
        <v/>
      </c>
      <c r="AG83" s="105" t="str">
        <f>IF(VLOOKUP($B83,'DAMES NET'!$B$6:$N$85,13,FALSE)="","",(VLOOKUP($B83,'DAMES NET'!$B$6:$N$85,13,FALSE)))</f>
        <v/>
      </c>
      <c r="AH83" s="106" t="str">
        <f>IF(AG83="","",SUM(AF83:AG83))</f>
        <v/>
      </c>
      <c r="AI83" s="51">
        <f>SUM(G83,J83,M83,P83,S83,V83,Y83,AB83,AE83,AH83)</f>
        <v>27</v>
      </c>
      <c r="AJ83" s="17">
        <f>+COUNT(G83,J83,M83,P83,S83,V83,Y83,AB83,AE83,AH83)</f>
        <v>1</v>
      </c>
      <c r="AK83" s="17">
        <f>IF(AJ83&lt;6,0,+SMALL(($G83,$J83,$M83,$P83,$S83,$V83,$Y83,$AB83,$AE83,$AH83),1))</f>
        <v>0</v>
      </c>
      <c r="AL83" s="17">
        <f>IF(AJ83&lt;7,0,+SMALL(($G83,$J83,$M83,$P83,$S83,$V83,$Y83,$AB83,$AE83,$AH83),2))</f>
        <v>0</v>
      </c>
      <c r="AM83" s="17">
        <f>IF(AJ83&lt;8,0,+SMALL(($G83,$J83,$M83,$P83,$S83,$V83,$Y83,$AB83,$AE83,$AH83),3))</f>
        <v>0</v>
      </c>
      <c r="AN83" s="17">
        <f>IF(AJ83&lt;9,0,+SMALL(($G83,$J83,$M83,$P83,$S83,$V83,$Y83,$AB83,$AE83,$AH83),4))</f>
        <v>0</v>
      </c>
      <c r="AO83" s="17">
        <f>AI83-AK83-AL83-AM83-AN83</f>
        <v>27</v>
      </c>
      <c r="AP83" s="7">
        <f>RANK(AO83,$AO$6:$AO$85,0)</f>
        <v>78</v>
      </c>
    </row>
    <row r="84" spans="2:42" s="11" customFormat="1">
      <c r="B84" s="89" t="s">
        <v>391</v>
      </c>
      <c r="C84" s="33"/>
      <c r="D84" s="158" t="s">
        <v>327</v>
      </c>
      <c r="E84" s="105" t="str">
        <f>IF(VLOOKUP($B84,'DAMES BRUT'!$B$6:$E$85,4,FALSE)="","",(VLOOKUP($B84,'DAMES BRUT'!$B$6:$E$85,4,FALSE)))</f>
        <v/>
      </c>
      <c r="F84" s="105" t="str">
        <f>IF(VLOOKUP($B84,'DAMES NET'!$B$6:E$85,4,FALSE)="","",(VLOOKUP($B84,'DAMES NET'!$B$6:$E$85,4,FALSE)))</f>
        <v/>
      </c>
      <c r="G84" s="106" t="str">
        <f>IF(F84="","",SUM(E84:F84))</f>
        <v/>
      </c>
      <c r="H84" s="105" t="str">
        <f>IF(VLOOKUP($B84,'DAMES BRUT'!$B$6:$F$85,5,FALSE)="","",(VLOOKUP($B84,'DAMES BRUT'!$B$6:$F$85,5,FALSE)))</f>
        <v/>
      </c>
      <c r="I84" s="105" t="str">
        <f>IF(VLOOKUP($B84,'DAMES NET'!$B$6:$F$85,5,FALSE)="","",(VLOOKUP($B84,'DAMES NET'!$B$6:$F$85,5,FALSE)))</f>
        <v/>
      </c>
      <c r="J84" s="106" t="str">
        <f>IF(I84="","",SUM(H84:I84))</f>
        <v/>
      </c>
      <c r="K84" s="105" t="str">
        <f>IF(VLOOKUP($B84,'DAMES BRUT'!$B$6:$G$85,6,FALSE)="","",(VLOOKUP($B84,'DAMES BRUT'!$B$6:$G$85,6,FALSE)))</f>
        <v/>
      </c>
      <c r="L84" s="105" t="str">
        <f>IF(VLOOKUP($B84,'DAMES NET'!$B$6:$G$85,6,FALSE)="","",(VLOOKUP($B84,'DAMES NET'!$B$6:$G$85,6,FALSE)))</f>
        <v/>
      </c>
      <c r="M84" s="106" t="str">
        <f>IF(L84="","",SUM(K84:L84))</f>
        <v/>
      </c>
      <c r="N84" s="105" t="str">
        <f>IF(VLOOKUP($B84,'DAMES BRUT'!$B$6:$H$85,7,FALSE)="","",(VLOOKUP($B84,'DAMES BRUT'!$B$6:$H$85,7,FALSE)))</f>
        <v/>
      </c>
      <c r="O84" s="105" t="str">
        <f>IF(VLOOKUP($B84,'DAMES NET'!$B$6:$H$85,7,FALSE)="","",(VLOOKUP($B84,'DAMES NET'!$B$6:$H$85,7,FALSE)))</f>
        <v/>
      </c>
      <c r="P84" s="106" t="str">
        <f>IF(O84="","",SUM(N84:O84))</f>
        <v/>
      </c>
      <c r="Q84" s="105" t="str">
        <f>IF(VLOOKUP($B84,'DAMES BRUT'!$B$6:$I$85,8,FALSE)="","",(VLOOKUP($B84,'DAMES BRUT'!$B$6:$I$85,8,FALSE)))</f>
        <v/>
      </c>
      <c r="R84" s="105" t="str">
        <f>IF(VLOOKUP($B84,'DAMES NET'!$B$6:$I$85,8,FALSE)="","",(VLOOKUP($B84,'DAMES NET'!$B$6:$I$85,8,FALSE)))</f>
        <v/>
      </c>
      <c r="S84" s="106" t="str">
        <f>IF(R84="","",SUM(Q84:R84))</f>
        <v/>
      </c>
      <c r="T84" s="105" t="str">
        <f>IF(VLOOKUP($B84,'DAMES BRUT'!$B$6:$J$85,9,FALSE)="","",(VLOOKUP($B84,'DAMES BRUT'!$B$6:$J$85,9,FALSE)))</f>
        <v/>
      </c>
      <c r="U84" s="105" t="str">
        <f>IF(VLOOKUP($B84,'DAMES NET'!$B$6:$J$85,9,FALSE)="","",(VLOOKUP($B84,'DAMES NET'!$B$6:$J$85,9,FALSE)))</f>
        <v/>
      </c>
      <c r="V84" s="106" t="str">
        <f>IF(U84="","",SUM(T84:U84))</f>
        <v/>
      </c>
      <c r="W84" s="105" t="str">
        <f>IF(VLOOKUP($B84,'DAMES BRUT'!$B$6:$K$85,10,FALSE)="","",(VLOOKUP($B84,'DAMES BRUT'!$B$6:$K$85,10,FALSE)))</f>
        <v/>
      </c>
      <c r="X84" s="105" t="str">
        <f>IF(VLOOKUP($B84,'DAMES NET'!$B$6:$K$85,10,FALSE)="","",(VLOOKUP($B84,'DAMES NET'!$B$6:$K$85,10,FALSE)))</f>
        <v/>
      </c>
      <c r="Y84" s="106" t="str">
        <f>IF(X84="","",SUM(W84:X84))</f>
        <v/>
      </c>
      <c r="Z84" s="105">
        <f>IF(VLOOKUP($B84,'DAMES BRUT'!$B$6:$L$85,11,FALSE)="","",(VLOOKUP($B84,'DAMES BRUT'!$B$6:$L$85,11,FALSE)))</f>
        <v>1</v>
      </c>
      <c r="AA84" s="105">
        <f>IF(VLOOKUP($B84,'DAMES NET'!$B$6:$L$85,11,FALSE)="","",(VLOOKUP($B84,'DAMES NET'!$B$6:$L$85,11,FALSE)))</f>
        <v>17</v>
      </c>
      <c r="AB84" s="106">
        <f>IF(AA84="","",SUM(Z84:AA84))</f>
        <v>18</v>
      </c>
      <c r="AC84" s="105" t="str">
        <f>IF(VLOOKUP($B84,'DAMES BRUT'!$B$6:$M$85,12,FALSE)="","",(VLOOKUP($B84,'DAMES BRUT'!$B$6:$M$85,12,FALSE)))</f>
        <v/>
      </c>
      <c r="AD84" s="105" t="str">
        <f>IF(VLOOKUP($B84,'DAMES NET'!$B$6:$M$85,12,FALSE)="","",(VLOOKUP($B84,'DAMES NET'!$B$6:$M$85,12,FALSE)))</f>
        <v/>
      </c>
      <c r="AE84" s="106" t="str">
        <f>IF(AD84="","",SUM(AC84:AD84))</f>
        <v/>
      </c>
      <c r="AF84" s="105" t="str">
        <f>IF(VLOOKUP($B84,'DAMES BRUT'!$B$6:$N$85,13,FALSE)="","",(VLOOKUP($B84,'DAMES BRUT'!$B$6:$N$72,13,FALSE)))</f>
        <v/>
      </c>
      <c r="AG84" s="105" t="str">
        <f>IF(VLOOKUP($B84,'DAMES NET'!$B$6:$N$85,13,FALSE)="","",(VLOOKUP($B84,'DAMES NET'!$B$6:$N$85,13,FALSE)))</f>
        <v/>
      </c>
      <c r="AH84" s="106" t="str">
        <f>IF(AG84="","",SUM(AF84:AG84))</f>
        <v/>
      </c>
      <c r="AI84" s="51">
        <f>SUM(G84,J84,M84,P84,S84,V84,Y84,AB84,AE84,AH84)</f>
        <v>18</v>
      </c>
      <c r="AJ84" s="17">
        <f>+COUNT(G84,J84,M84,P84,S84,V84,Y84,AB84,AE84,AH84)</f>
        <v>1</v>
      </c>
      <c r="AK84" s="17">
        <f>IF(AJ84&lt;6,0,+SMALL(($G84,$J84,$M84,$P84,$S84,$V84,$Y84,$AB84,$AE84,$AH84),1))</f>
        <v>0</v>
      </c>
      <c r="AL84" s="17">
        <f>IF(AJ84&lt;7,0,+SMALL(($G84,$J84,$M84,$P84,$S84,$V84,$Y84,$AB84,$AE84,$AH84),2))</f>
        <v>0</v>
      </c>
      <c r="AM84" s="17">
        <f>IF(AJ84&lt;8,0,+SMALL(($G84,$J84,$M84,$P84,$S84,$V84,$Y84,$AB84,$AE84,$AH84),3))</f>
        <v>0</v>
      </c>
      <c r="AN84" s="17">
        <f>IF(AJ84&lt;9,0,+SMALL(($G84,$J84,$M84,$P84,$S84,$V84,$Y84,$AB84,$AE84,$AH84),4))</f>
        <v>0</v>
      </c>
      <c r="AO84" s="17">
        <f>AI84-AK84-AL84-AM84-AN84</f>
        <v>18</v>
      </c>
      <c r="AP84" s="7">
        <f>RANK(AO84,$AO$6:$AO$85,0)</f>
        <v>79</v>
      </c>
    </row>
    <row r="85" spans="2:42" s="11" customFormat="1">
      <c r="B85" s="42" t="s">
        <v>22</v>
      </c>
      <c r="C85" s="33"/>
      <c r="D85" s="38" t="s">
        <v>5</v>
      </c>
      <c r="E85" s="105" t="str">
        <f>IF(VLOOKUP($B85,'DAMES BRUT'!$B$6:$E$85,4,FALSE)="","",(VLOOKUP($B85,'DAMES BRUT'!$B$6:$E$85,4,FALSE)))</f>
        <v/>
      </c>
      <c r="F85" s="105" t="str">
        <f>IF(VLOOKUP($B85,'DAMES NET'!$B$6:E$85,4,FALSE)="","",(VLOOKUP($B85,'DAMES NET'!$B$6:$E$85,4,FALSE)))</f>
        <v/>
      </c>
      <c r="G85" s="106" t="str">
        <f>IF(F85="","",SUM(E85:F85))</f>
        <v/>
      </c>
      <c r="H85" s="105" t="str">
        <f>IF(VLOOKUP($B85,'DAMES BRUT'!$B$6:$F$85,5,FALSE)="","",(VLOOKUP($B85,'DAMES BRUT'!$B$6:$F$85,5,FALSE)))</f>
        <v/>
      </c>
      <c r="I85" s="105" t="str">
        <f>IF(VLOOKUP($B85,'DAMES NET'!$B$6:$F$85,5,FALSE)="","",(VLOOKUP($B85,'DAMES NET'!$B$6:$F$85,5,FALSE)))</f>
        <v/>
      </c>
      <c r="J85" s="106" t="str">
        <f>IF(I85="","",SUM(H85:I85))</f>
        <v/>
      </c>
      <c r="K85" s="105" t="str">
        <f>IF(VLOOKUP($B85,'DAMES BRUT'!$B$6:$G$85,6,FALSE)="","",(VLOOKUP($B85,'DAMES BRUT'!$B$6:$G$85,6,FALSE)))</f>
        <v/>
      </c>
      <c r="L85" s="105" t="str">
        <f>IF(VLOOKUP($B85,'DAMES NET'!$B$6:$G$85,6,FALSE)="","",(VLOOKUP($B85,'DAMES NET'!$B$6:$G$85,6,FALSE)))</f>
        <v/>
      </c>
      <c r="M85" s="106" t="str">
        <f>IF(L85="","",SUM(K85:L85))</f>
        <v/>
      </c>
      <c r="N85" s="105" t="str">
        <f>IF(VLOOKUP($B85,'DAMES BRUT'!$B$6:$H$85,7,FALSE)="","",(VLOOKUP($B85,'DAMES BRUT'!$B$6:$H$85,7,FALSE)))</f>
        <v/>
      </c>
      <c r="O85" s="105" t="str">
        <f>IF(VLOOKUP($B85,'DAMES NET'!$B$6:$H$85,7,FALSE)="","",(VLOOKUP($B85,'DAMES NET'!$B$6:$H$85,7,FALSE)))</f>
        <v/>
      </c>
      <c r="P85" s="106" t="str">
        <f>IF(O85="","",SUM(N85:O85))</f>
        <v/>
      </c>
      <c r="Q85" s="105" t="str">
        <f>IF(VLOOKUP($B85,'DAMES BRUT'!$B$6:$I$85,8,FALSE)="","",(VLOOKUP($B85,'DAMES BRUT'!$B$6:$I$85,8,FALSE)))</f>
        <v/>
      </c>
      <c r="R85" s="105" t="str">
        <f>IF(VLOOKUP($B85,'DAMES NET'!$B$6:$I$85,8,FALSE)="","",(VLOOKUP($B85,'DAMES NET'!$B$6:$I$85,8,FALSE)))</f>
        <v/>
      </c>
      <c r="S85" s="106" t="str">
        <f>IF(R85="","",SUM(Q85:R85))</f>
        <v/>
      </c>
      <c r="T85" s="105" t="str">
        <f>IF(VLOOKUP($B85,'DAMES BRUT'!$B$6:$J$85,9,FALSE)="","",(VLOOKUP($B85,'DAMES BRUT'!$B$6:$J$85,9,FALSE)))</f>
        <v/>
      </c>
      <c r="U85" s="105" t="str">
        <f>IF(VLOOKUP($B85,'DAMES NET'!$B$6:$J$85,9,FALSE)="","",(VLOOKUP($B85,'DAMES NET'!$B$6:$J$85,9,FALSE)))</f>
        <v/>
      </c>
      <c r="V85" s="106" t="str">
        <f>IF(U85="","",SUM(T85:U85))</f>
        <v/>
      </c>
      <c r="W85" s="105">
        <f>IF(VLOOKUP($B85,'DAMES BRUT'!$B$6:$K$85,10,FALSE)="","",(VLOOKUP($B85,'DAMES BRUT'!$B$6:$K$85,10,FALSE)))</f>
        <v>0</v>
      </c>
      <c r="X85" s="105">
        <f>IF(VLOOKUP($B85,'DAMES NET'!$B$6:$K$85,10,FALSE)="","",(VLOOKUP($B85,'DAMES NET'!$B$6:$K$85,10,FALSE)))</f>
        <v>15</v>
      </c>
      <c r="Y85" s="106">
        <f>IF(X85="","",SUM(W85:X85))</f>
        <v>15</v>
      </c>
      <c r="Z85" s="105" t="str">
        <f>IF(VLOOKUP($B85,'DAMES BRUT'!$B$6:$L$85,11,FALSE)="","",(VLOOKUP($B85,'DAMES BRUT'!$B$6:$L$85,11,FALSE)))</f>
        <v/>
      </c>
      <c r="AA85" s="105" t="str">
        <f>IF(VLOOKUP($B85,'DAMES NET'!$B$6:$L$85,11,FALSE)="","",(VLOOKUP($B85,'DAMES NET'!$B$6:$L$85,11,FALSE)))</f>
        <v/>
      </c>
      <c r="AB85" s="106" t="str">
        <f>IF(AA85="","",SUM(Z85:AA85))</f>
        <v/>
      </c>
      <c r="AC85" s="105" t="str">
        <f>IF(VLOOKUP($B85,'DAMES BRUT'!$B$6:$M$85,12,FALSE)="","",(VLOOKUP($B85,'DAMES BRUT'!$B$6:$M$85,12,FALSE)))</f>
        <v/>
      </c>
      <c r="AD85" s="105" t="str">
        <f>IF(VLOOKUP($B85,'DAMES NET'!$B$6:$M$85,12,FALSE)="","",(VLOOKUP($B85,'DAMES NET'!$B$6:$M$85,12,FALSE)))</f>
        <v/>
      </c>
      <c r="AE85" s="106" t="str">
        <f>IF(AD85="","",SUM(AC85:AD85))</f>
        <v/>
      </c>
      <c r="AF85" s="105" t="str">
        <f>IF(VLOOKUP($B85,'DAMES BRUT'!$B$6:$N$85,13,FALSE)="","",(VLOOKUP($B85,'DAMES BRUT'!$B$6:$N$72,13,FALSE)))</f>
        <v/>
      </c>
      <c r="AG85" s="105" t="str">
        <f>IF(VLOOKUP($B85,'DAMES NET'!$B$6:$N$85,13,FALSE)="","",(VLOOKUP($B85,'DAMES NET'!$B$6:$N$85,13,FALSE)))</f>
        <v/>
      </c>
      <c r="AH85" s="106" t="str">
        <f>IF(AG85="","",SUM(AF85:AG85))</f>
        <v/>
      </c>
      <c r="AI85" s="51">
        <f>SUM(G85,J85,M85,P85,S85,V85,Y85,AB85,AE85,AH85)</f>
        <v>15</v>
      </c>
      <c r="AJ85" s="17">
        <f>+COUNT(G85,J85,M85,P85,S85,V85,Y85,AB85,AE85,AH85)</f>
        <v>1</v>
      </c>
      <c r="AK85" s="17">
        <f>IF(AJ85&lt;6,0,+SMALL(($G85,$J85,$M85,$P85,$S85,$V85,$Y85,$AB85,$AE85,$AH85),1))</f>
        <v>0</v>
      </c>
      <c r="AL85" s="17">
        <f>IF(AJ85&lt;7,0,+SMALL(($G85,$J85,$M85,$P85,$S85,$V85,$Y85,$AB85,$AE85,$AH85),2))</f>
        <v>0</v>
      </c>
      <c r="AM85" s="17">
        <f>IF(AJ85&lt;8,0,+SMALL(($G85,$J85,$M85,$P85,$S85,$V85,$Y85,$AB85,$AE85,$AH85),3))</f>
        <v>0</v>
      </c>
      <c r="AN85" s="17">
        <f>IF(AJ85&lt;9,0,+SMALL(($G85,$J85,$M85,$P85,$S85,$V85,$Y85,$AB85,$AE85,$AH85),4))</f>
        <v>0</v>
      </c>
      <c r="AO85" s="17">
        <f>AI85-AK85-AL85-AM85-AN85</f>
        <v>15</v>
      </c>
      <c r="AP85" s="7">
        <f>RANK(AO85,$AO$6:$AO$85,0)</f>
        <v>80</v>
      </c>
    </row>
  </sheetData>
  <sortState xmlns:xlrd2="http://schemas.microsoft.com/office/spreadsheetml/2017/richdata2" ref="B6:AP85">
    <sortCondition ref="AP6:AP85"/>
  </sortState>
  <mergeCells count="23">
    <mergeCell ref="AK2:AP2"/>
    <mergeCell ref="AL4:AL5"/>
    <mergeCell ref="AM4:AM5"/>
    <mergeCell ref="AO4:AO5"/>
    <mergeCell ref="AP4:AP5"/>
    <mergeCell ref="AN4:AN5"/>
    <mergeCell ref="AC4:AE4"/>
    <mergeCell ref="AF4:AH4"/>
    <mergeCell ref="AI4:AI5"/>
    <mergeCell ref="AJ4:AJ5"/>
    <mergeCell ref="AK4:AK5"/>
    <mergeCell ref="N4:P4"/>
    <mergeCell ref="Q4:S4"/>
    <mergeCell ref="T4:V4"/>
    <mergeCell ref="W4:Y4"/>
    <mergeCell ref="Z4:AB4"/>
    <mergeCell ref="B2:C2"/>
    <mergeCell ref="E4:G4"/>
    <mergeCell ref="H4:J4"/>
    <mergeCell ref="K4:M4"/>
    <mergeCell ref="B4:B5"/>
    <mergeCell ref="C4:C5"/>
    <mergeCell ref="D4:D5"/>
  </mergeCells>
  <conditionalFormatting sqref="AP6:AP85">
    <cfRule type="cellIs" dxfId="3" priority="9" operator="equal">
      <formula>3</formula>
    </cfRule>
    <cfRule type="cellIs" dxfId="2" priority="10" operator="equal">
      <formula>2</formula>
    </cfRule>
    <cfRule type="cellIs" dxfId="1" priority="11" operator="equal">
      <formula>1</formula>
    </cfRule>
    <cfRule type="cellIs" dxfId="0" priority="12" operator="between">
      <formula>1</formula>
      <formula>3</formula>
    </cfRule>
  </conditionalFormatting>
  <pageMargins left="0" right="0" top="0" bottom="0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X168"/>
  <sheetViews>
    <sheetView zoomScale="135" zoomScaleNormal="135" workbookViewId="0">
      <pane ySplit="5" topLeftCell="A6" activePane="bottomLeft" state="frozen"/>
      <selection pane="bottomLeft" activeCell="B4" sqref="B4:B5"/>
    </sheetView>
  </sheetViews>
  <sheetFormatPr baseColWidth="10" defaultRowHeight="14.4"/>
  <cols>
    <col min="1" max="1" width="3.88671875" style="11" customWidth="1"/>
    <col min="2" max="2" width="23.109375" style="6" customWidth="1"/>
    <col min="3" max="3" width="4.33203125" style="9" customWidth="1"/>
    <col min="4" max="4" width="13.88671875" style="11" customWidth="1"/>
    <col min="5" max="14" width="6" style="10" customWidth="1"/>
    <col min="15" max="15" width="4.6640625" style="10" customWidth="1"/>
    <col min="16" max="20" width="4.44140625" style="11" customWidth="1"/>
    <col min="21" max="21" width="8" style="11" customWidth="1"/>
    <col min="22" max="22" width="6.109375" style="11" customWidth="1"/>
    <col min="23" max="23" width="2.44140625" style="11" customWidth="1"/>
  </cols>
  <sheetData>
    <row r="1" spans="1:24" ht="15" thickBot="1"/>
    <row r="2" spans="1:24" ht="21.6" thickBot="1">
      <c r="B2" s="190" t="s">
        <v>139</v>
      </c>
      <c r="C2" s="191"/>
      <c r="D2" s="87">
        <v>2025</v>
      </c>
      <c r="G2" s="12"/>
      <c r="H2" s="12"/>
      <c r="U2" s="188" t="s">
        <v>43</v>
      </c>
      <c r="V2" s="189"/>
    </row>
    <row r="3" spans="1:24" s="11" customFormat="1" ht="15" thickBot="1">
      <c r="B3" s="25"/>
      <c r="C3" s="25"/>
      <c r="D3" s="26"/>
      <c r="E3" s="10"/>
      <c r="F3" s="10"/>
      <c r="G3" s="12"/>
      <c r="H3" s="12"/>
      <c r="I3" s="10"/>
      <c r="J3" s="10"/>
      <c r="K3" s="10"/>
      <c r="L3" s="10"/>
      <c r="M3" s="10"/>
      <c r="N3" s="10"/>
      <c r="O3" s="10"/>
      <c r="V3" s="15"/>
    </row>
    <row r="4" spans="1:24" ht="32.25" customHeight="1">
      <c r="B4" s="193" t="s">
        <v>48</v>
      </c>
      <c r="C4" s="195" t="s">
        <v>1</v>
      </c>
      <c r="D4" s="184" t="s">
        <v>0</v>
      </c>
      <c r="E4" s="199" t="s">
        <v>65</v>
      </c>
      <c r="F4" s="201" t="s">
        <v>67</v>
      </c>
      <c r="G4" s="203" t="s">
        <v>64</v>
      </c>
      <c r="H4" s="205" t="s">
        <v>88</v>
      </c>
      <c r="I4" s="207" t="s">
        <v>89</v>
      </c>
      <c r="J4" s="213" t="s">
        <v>69</v>
      </c>
      <c r="K4" s="209" t="s">
        <v>68</v>
      </c>
      <c r="L4" s="211" t="s">
        <v>129</v>
      </c>
      <c r="M4" s="180" t="s">
        <v>141</v>
      </c>
      <c r="N4" s="182"/>
      <c r="O4" s="184" t="s">
        <v>44</v>
      </c>
      <c r="P4" s="197" t="s">
        <v>36</v>
      </c>
      <c r="Q4" s="186" t="s">
        <v>47</v>
      </c>
      <c r="R4" s="186" t="s">
        <v>46</v>
      </c>
      <c r="S4" s="186" t="s">
        <v>132</v>
      </c>
      <c r="T4" s="186" t="s">
        <v>133</v>
      </c>
      <c r="U4" s="176" t="s">
        <v>134</v>
      </c>
      <c r="V4" s="178" t="s">
        <v>59</v>
      </c>
      <c r="X4" s="11"/>
    </row>
    <row r="5" spans="1:24" ht="58.5" customHeight="1" thickBot="1">
      <c r="B5" s="194"/>
      <c r="C5" s="196"/>
      <c r="D5" s="185"/>
      <c r="E5" s="200"/>
      <c r="F5" s="202"/>
      <c r="G5" s="204"/>
      <c r="H5" s="206"/>
      <c r="I5" s="208"/>
      <c r="J5" s="214"/>
      <c r="K5" s="210"/>
      <c r="L5" s="212"/>
      <c r="M5" s="181"/>
      <c r="N5" s="183"/>
      <c r="O5" s="185"/>
      <c r="P5" s="198"/>
      <c r="Q5" s="187"/>
      <c r="R5" s="187"/>
      <c r="S5" s="187"/>
      <c r="T5" s="187"/>
      <c r="U5" s="177"/>
      <c r="V5" s="179"/>
      <c r="X5" s="11"/>
    </row>
    <row r="6" spans="1:24">
      <c r="B6" s="89" t="s">
        <v>303</v>
      </c>
      <c r="C6" s="33"/>
      <c r="D6" s="38" t="s">
        <v>33</v>
      </c>
      <c r="E6" s="104">
        <v>23</v>
      </c>
      <c r="F6" s="104">
        <v>22</v>
      </c>
      <c r="G6" s="104">
        <v>22</v>
      </c>
      <c r="H6" s="104">
        <v>30</v>
      </c>
      <c r="I6" s="104">
        <v>28</v>
      </c>
      <c r="J6" s="104">
        <v>27</v>
      </c>
      <c r="K6" s="104">
        <v>28</v>
      </c>
      <c r="L6" s="104">
        <v>16</v>
      </c>
      <c r="M6" s="104"/>
      <c r="N6" s="104"/>
      <c r="O6" s="37">
        <f>SUM(E6:N6)</f>
        <v>196</v>
      </c>
      <c r="P6" s="43">
        <f>COUNT(E6:N6)</f>
        <v>8</v>
      </c>
      <c r="Q6" s="17">
        <f>IF(P6&lt;6,0,+SMALL((E6:N6),1))</f>
        <v>16</v>
      </c>
      <c r="R6" s="17">
        <f>IF(P6&lt;7,0,+SMALL((E6:N6),2))</f>
        <v>22</v>
      </c>
      <c r="S6" s="17">
        <f>IF(P6&lt;8,0,+SMALL((E6:N6),3))</f>
        <v>22</v>
      </c>
      <c r="T6" s="17">
        <f>IF(P6&lt;9,0,+SMALL((E6:N6),4))</f>
        <v>0</v>
      </c>
      <c r="U6" s="17">
        <f>O6-Q6-R6-S6-T6</f>
        <v>136</v>
      </c>
      <c r="V6" s="7">
        <f>RANK(U6,$U$6:$U$165,0)</f>
        <v>1</v>
      </c>
    </row>
    <row r="7" spans="1:24" s="11" customFormat="1">
      <c r="B7" s="89" t="s">
        <v>302</v>
      </c>
      <c r="C7" s="33"/>
      <c r="D7" s="57" t="s">
        <v>79</v>
      </c>
      <c r="E7" s="104">
        <v>28</v>
      </c>
      <c r="F7" s="104">
        <v>22</v>
      </c>
      <c r="G7" s="104">
        <v>15</v>
      </c>
      <c r="H7" s="104"/>
      <c r="I7" s="104">
        <v>22</v>
      </c>
      <c r="J7" s="104">
        <v>21</v>
      </c>
      <c r="K7" s="104">
        <v>24</v>
      </c>
      <c r="L7" s="104">
        <v>23</v>
      </c>
      <c r="M7" s="104">
        <v>19</v>
      </c>
      <c r="N7" s="104"/>
      <c r="O7" s="37">
        <f>SUM(E7:N7)</f>
        <v>174</v>
      </c>
      <c r="P7" s="43">
        <f>COUNT(E7:N7)</f>
        <v>8</v>
      </c>
      <c r="Q7" s="17">
        <f>IF(P7&lt;6,0,+SMALL((E7:N7),1))</f>
        <v>15</v>
      </c>
      <c r="R7" s="17">
        <f>IF(P7&lt;7,0,+SMALL((E7:N7),2))</f>
        <v>19</v>
      </c>
      <c r="S7" s="17">
        <f>IF(P7&lt;8,0,+SMALL((E7:N7),3))</f>
        <v>21</v>
      </c>
      <c r="T7" s="17">
        <f>IF(P7&lt;9,0,+SMALL((E7:N7),4))</f>
        <v>0</v>
      </c>
      <c r="U7" s="17">
        <f>O7-Q7-R7-S7-T7</f>
        <v>119</v>
      </c>
      <c r="V7" s="7">
        <f>RANK(U7,$U$6:$U$165,0)</f>
        <v>2</v>
      </c>
    </row>
    <row r="8" spans="1:24">
      <c r="B8" s="89" t="s">
        <v>28</v>
      </c>
      <c r="C8" s="33"/>
      <c r="D8" s="39" t="s">
        <v>7</v>
      </c>
      <c r="E8" s="104">
        <v>22</v>
      </c>
      <c r="F8" s="104">
        <v>17</v>
      </c>
      <c r="G8" s="104">
        <v>24</v>
      </c>
      <c r="H8" s="104"/>
      <c r="I8" s="104">
        <v>22</v>
      </c>
      <c r="J8" s="104"/>
      <c r="K8" s="104">
        <v>18</v>
      </c>
      <c r="L8" s="104"/>
      <c r="M8" s="104">
        <v>21</v>
      </c>
      <c r="N8" s="104"/>
      <c r="O8" s="37">
        <f>SUM(E8:N8)</f>
        <v>124</v>
      </c>
      <c r="P8" s="43">
        <f>COUNT(E8:N8)</f>
        <v>6</v>
      </c>
      <c r="Q8" s="17">
        <f>IF(P8&lt;6,0,+SMALL((E8:N8),1))</f>
        <v>17</v>
      </c>
      <c r="R8" s="17">
        <f>IF(P8&lt;7,0,+SMALL((E8:N8),2))</f>
        <v>0</v>
      </c>
      <c r="S8" s="17">
        <f>IF(P8&lt;8,0,+SMALL((E8:N8),3))</f>
        <v>0</v>
      </c>
      <c r="T8" s="17">
        <f>IF(P8&lt;9,0,+SMALL((E8:N8),4))</f>
        <v>0</v>
      </c>
      <c r="U8" s="17">
        <f>O8-Q8-R8-S8-T8</f>
        <v>107</v>
      </c>
      <c r="V8" s="7">
        <f>RANK(U8,$U$6:$U$165,0)</f>
        <v>3</v>
      </c>
    </row>
    <row r="9" spans="1:24" s="11" customFormat="1">
      <c r="B9" s="42" t="s">
        <v>266</v>
      </c>
      <c r="C9" s="33"/>
      <c r="D9" s="41" t="s">
        <v>35</v>
      </c>
      <c r="E9" s="104"/>
      <c r="F9" s="104">
        <v>23</v>
      </c>
      <c r="G9" s="104">
        <v>13</v>
      </c>
      <c r="H9" s="104">
        <v>18</v>
      </c>
      <c r="I9" s="104">
        <v>22</v>
      </c>
      <c r="J9" s="104">
        <v>26</v>
      </c>
      <c r="K9" s="104">
        <v>16</v>
      </c>
      <c r="L9" s="104">
        <v>9</v>
      </c>
      <c r="M9" s="104">
        <v>16</v>
      </c>
      <c r="N9" s="104"/>
      <c r="O9" s="37">
        <f>SUM(E9:N9)</f>
        <v>143</v>
      </c>
      <c r="P9" s="43">
        <f>COUNT(E9:N9)</f>
        <v>8</v>
      </c>
      <c r="Q9" s="17">
        <f>IF(P9&lt;6,0,+SMALL((E9:N9),1))</f>
        <v>9</v>
      </c>
      <c r="R9" s="17">
        <f>IF(P9&lt;7,0,+SMALL((E9:N9),2))</f>
        <v>13</v>
      </c>
      <c r="S9" s="17">
        <f>IF(P9&lt;8,0,+SMALL((E9:N9),3))</f>
        <v>16</v>
      </c>
      <c r="T9" s="17">
        <f>IF(P9&lt;9,0,+SMALL((E9:N9),4))</f>
        <v>0</v>
      </c>
      <c r="U9" s="17">
        <f>O9-Q9-R9-S9-T9</f>
        <v>105</v>
      </c>
      <c r="V9" s="7">
        <f>RANK(U9,$U$6:$U$165,0)</f>
        <v>4</v>
      </c>
    </row>
    <row r="10" spans="1:24" s="11" customFormat="1">
      <c r="B10" s="89" t="s">
        <v>171</v>
      </c>
      <c r="C10" s="33"/>
      <c r="D10" s="38" t="s">
        <v>33</v>
      </c>
      <c r="E10" s="104">
        <v>22</v>
      </c>
      <c r="F10" s="104">
        <v>21</v>
      </c>
      <c r="G10" s="104"/>
      <c r="H10" s="104">
        <v>17</v>
      </c>
      <c r="I10" s="104">
        <v>19</v>
      </c>
      <c r="J10" s="104"/>
      <c r="K10" s="104">
        <v>17</v>
      </c>
      <c r="L10" s="104">
        <v>22</v>
      </c>
      <c r="M10" s="104">
        <v>19</v>
      </c>
      <c r="N10" s="104"/>
      <c r="O10" s="37">
        <f>SUM(E10:N10)</f>
        <v>137</v>
      </c>
      <c r="P10" s="43">
        <f>COUNT(E10:N10)</f>
        <v>7</v>
      </c>
      <c r="Q10" s="17">
        <f>IF(P10&lt;6,0,+SMALL((E10:N10),1))</f>
        <v>17</v>
      </c>
      <c r="R10" s="17">
        <f>IF(P10&lt;7,0,+SMALL((E10:N10),2))</f>
        <v>17</v>
      </c>
      <c r="S10" s="17">
        <f>IF(P10&lt;8,0,+SMALL((E10:N10),3))</f>
        <v>0</v>
      </c>
      <c r="T10" s="17">
        <f>IF(P10&lt;9,0,+SMALL((E10:N10),4))</f>
        <v>0</v>
      </c>
      <c r="U10" s="17">
        <f>O10-Q10-R10-S10-T10</f>
        <v>103</v>
      </c>
      <c r="V10" s="7">
        <f>RANK(U10,$U$6:$U$165,0)</f>
        <v>5</v>
      </c>
    </row>
    <row r="11" spans="1:24" s="11" customFormat="1">
      <c r="A11" s="52"/>
      <c r="B11" s="89" t="s">
        <v>167</v>
      </c>
      <c r="C11" s="33"/>
      <c r="D11" s="62" t="s">
        <v>14</v>
      </c>
      <c r="E11" s="104">
        <v>19</v>
      </c>
      <c r="F11" s="104">
        <v>19</v>
      </c>
      <c r="G11" s="104">
        <v>11</v>
      </c>
      <c r="H11" s="104"/>
      <c r="I11" s="104">
        <v>24</v>
      </c>
      <c r="J11" s="104">
        <v>18</v>
      </c>
      <c r="K11" s="104"/>
      <c r="L11" s="104">
        <v>13</v>
      </c>
      <c r="M11" s="104">
        <v>15</v>
      </c>
      <c r="N11" s="104"/>
      <c r="O11" s="37">
        <f>SUM(E11:N11)</f>
        <v>119</v>
      </c>
      <c r="P11" s="43">
        <f>COUNT(E11:N11)</f>
        <v>7</v>
      </c>
      <c r="Q11" s="17">
        <f>IF(P11&lt;6,0,+SMALL((E11:N11),1))</f>
        <v>11</v>
      </c>
      <c r="R11" s="17">
        <f>IF(P11&lt;7,0,+SMALL((E11:N11),2))</f>
        <v>13</v>
      </c>
      <c r="S11" s="17">
        <f>IF(P11&lt;8,0,+SMALL((E11:N11),3))</f>
        <v>0</v>
      </c>
      <c r="T11" s="17">
        <f>IF(P11&lt;9,0,+SMALL((E11:N11),4))</f>
        <v>0</v>
      </c>
      <c r="U11" s="17">
        <f>O11-Q11-R11-S11-T11</f>
        <v>95</v>
      </c>
      <c r="V11" s="7">
        <f>RANK(U11,$U$6:$U$165,0)</f>
        <v>6</v>
      </c>
    </row>
    <row r="12" spans="1:24" s="11" customFormat="1">
      <c r="A12" s="52"/>
      <c r="B12" s="89" t="s">
        <v>307</v>
      </c>
      <c r="C12" s="33"/>
      <c r="D12" s="82" t="s">
        <v>125</v>
      </c>
      <c r="E12" s="104">
        <v>21</v>
      </c>
      <c r="F12" s="104"/>
      <c r="G12" s="104"/>
      <c r="H12" s="104">
        <v>18</v>
      </c>
      <c r="I12" s="104">
        <v>20</v>
      </c>
      <c r="J12" s="104"/>
      <c r="K12" s="104">
        <v>19</v>
      </c>
      <c r="L12" s="104">
        <v>16</v>
      </c>
      <c r="M12" s="104">
        <v>15</v>
      </c>
      <c r="N12" s="104"/>
      <c r="O12" s="37">
        <f>SUM(E12:N12)</f>
        <v>109</v>
      </c>
      <c r="P12" s="43">
        <f>COUNT(E12:N12)</f>
        <v>6</v>
      </c>
      <c r="Q12" s="17">
        <f>IF(P12&lt;6,0,+SMALL((E12:N12),1))</f>
        <v>15</v>
      </c>
      <c r="R12" s="17">
        <f>IF(P12&lt;7,0,+SMALL((E12:N12),2))</f>
        <v>0</v>
      </c>
      <c r="S12" s="17">
        <f>IF(P12&lt;8,0,+SMALL((E12:N12),3))</f>
        <v>0</v>
      </c>
      <c r="T12" s="17">
        <f>IF(P12&lt;9,0,+SMALL((E12:N12),4))</f>
        <v>0</v>
      </c>
      <c r="U12" s="17">
        <f>O12-Q12-R12-S12-T12</f>
        <v>94</v>
      </c>
      <c r="V12" s="7">
        <f>RANK(U12,$U$6:$U$165,0)</f>
        <v>7</v>
      </c>
    </row>
    <row r="13" spans="1:24" s="11" customFormat="1">
      <c r="A13" s="52"/>
      <c r="B13" s="42" t="s">
        <v>232</v>
      </c>
      <c r="C13" s="33"/>
      <c r="D13" s="41" t="s">
        <v>35</v>
      </c>
      <c r="E13" s="104"/>
      <c r="F13" s="104">
        <v>12</v>
      </c>
      <c r="G13" s="104">
        <v>21</v>
      </c>
      <c r="H13" s="104">
        <v>11</v>
      </c>
      <c r="I13" s="104">
        <v>21</v>
      </c>
      <c r="J13" s="104">
        <v>15</v>
      </c>
      <c r="K13" s="104">
        <v>18</v>
      </c>
      <c r="L13" s="104"/>
      <c r="M13" s="104">
        <v>17</v>
      </c>
      <c r="N13" s="104"/>
      <c r="O13" s="37">
        <f>SUM(E13:N13)</f>
        <v>115</v>
      </c>
      <c r="P13" s="43">
        <f>COUNT(E13:N13)</f>
        <v>7</v>
      </c>
      <c r="Q13" s="17">
        <f>IF(P13&lt;6,0,+SMALL((E13:N13),1))</f>
        <v>11</v>
      </c>
      <c r="R13" s="17">
        <f>IF(P13&lt;7,0,+SMALL((E13:N13),2))</f>
        <v>12</v>
      </c>
      <c r="S13" s="17">
        <f>IF(P13&lt;8,0,+SMALL((E13:N13),3))</f>
        <v>0</v>
      </c>
      <c r="T13" s="17">
        <f>IF(P13&lt;9,0,+SMALL((E13:N13),4))</f>
        <v>0</v>
      </c>
      <c r="U13" s="17">
        <f>O13-Q13-R13-S13-T13</f>
        <v>92</v>
      </c>
      <c r="V13" s="7">
        <f>RANK(U13,$U$6:$U$165,0)</f>
        <v>8</v>
      </c>
    </row>
    <row r="14" spans="1:24" s="11" customFormat="1">
      <c r="A14" s="52"/>
      <c r="B14" s="89" t="s">
        <v>71</v>
      </c>
      <c r="C14" s="33"/>
      <c r="D14" s="38" t="s">
        <v>5</v>
      </c>
      <c r="E14" s="104">
        <v>20</v>
      </c>
      <c r="F14" s="104">
        <v>20</v>
      </c>
      <c r="G14" s="104"/>
      <c r="H14" s="104">
        <v>19</v>
      </c>
      <c r="I14" s="104"/>
      <c r="J14" s="104">
        <v>14</v>
      </c>
      <c r="K14" s="104"/>
      <c r="L14" s="104">
        <v>18</v>
      </c>
      <c r="M14" s="104"/>
      <c r="N14" s="104"/>
      <c r="O14" s="37">
        <f>SUM(E14:N14)</f>
        <v>91</v>
      </c>
      <c r="P14" s="43">
        <f>COUNT(E14:N14)</f>
        <v>5</v>
      </c>
      <c r="Q14" s="17">
        <f>IF(P14&lt;6,0,+SMALL((E14:N14),1))</f>
        <v>0</v>
      </c>
      <c r="R14" s="17">
        <f>IF(P14&lt;7,0,+SMALL((E14:N14),2))</f>
        <v>0</v>
      </c>
      <c r="S14" s="17">
        <f>IF(P14&lt;8,0,+SMALL((E14:N14),3))</f>
        <v>0</v>
      </c>
      <c r="T14" s="17">
        <f>IF(P14&lt;9,0,+SMALL((E14:N14),4))</f>
        <v>0</v>
      </c>
      <c r="U14" s="17">
        <f>O14-Q14-R14-S14-T14</f>
        <v>91</v>
      </c>
      <c r="V14" s="7">
        <f>RANK(U14,$U$6:$U$165,0)</f>
        <v>9</v>
      </c>
    </row>
    <row r="15" spans="1:24" s="11" customFormat="1">
      <c r="A15" s="52"/>
      <c r="B15" s="42" t="s">
        <v>293</v>
      </c>
      <c r="C15" s="43"/>
      <c r="D15" s="61" t="s">
        <v>81</v>
      </c>
      <c r="E15" s="104">
        <v>19</v>
      </c>
      <c r="F15" s="104">
        <v>11</v>
      </c>
      <c r="G15" s="104">
        <v>18</v>
      </c>
      <c r="H15" s="104">
        <v>17</v>
      </c>
      <c r="I15" s="104"/>
      <c r="J15" s="104">
        <v>16</v>
      </c>
      <c r="K15" s="104"/>
      <c r="L15" s="104"/>
      <c r="M15" s="104">
        <v>19</v>
      </c>
      <c r="N15" s="104"/>
      <c r="O15" s="37">
        <f>SUM(E15:N15)</f>
        <v>100</v>
      </c>
      <c r="P15" s="43">
        <f>COUNT(E15:N15)</f>
        <v>6</v>
      </c>
      <c r="Q15" s="17">
        <f>IF(P15&lt;6,0,+SMALL((E15:N15),1))</f>
        <v>11</v>
      </c>
      <c r="R15" s="17">
        <f>IF(P15&lt;7,0,+SMALL((E15:N15),2))</f>
        <v>0</v>
      </c>
      <c r="S15" s="17">
        <f>IF(P15&lt;8,0,+SMALL((E15:N15),3))</f>
        <v>0</v>
      </c>
      <c r="T15" s="17">
        <f>IF(P15&lt;9,0,+SMALL((E15:N15),4))</f>
        <v>0</v>
      </c>
      <c r="U15" s="17">
        <f>O15-Q15-R15-S15-T15</f>
        <v>89</v>
      </c>
      <c r="V15" s="7">
        <f>RANK(U15,$U$6:$U$165,0)</f>
        <v>10</v>
      </c>
    </row>
    <row r="16" spans="1:24" s="11" customFormat="1">
      <c r="A16" s="52"/>
      <c r="B16" s="89" t="s">
        <v>126</v>
      </c>
      <c r="C16" s="33"/>
      <c r="D16" s="38" t="s">
        <v>5</v>
      </c>
      <c r="E16" s="104">
        <v>11</v>
      </c>
      <c r="F16" s="104">
        <v>20</v>
      </c>
      <c r="G16" s="104">
        <v>19</v>
      </c>
      <c r="H16" s="104">
        <v>16</v>
      </c>
      <c r="I16" s="104"/>
      <c r="J16" s="104">
        <v>13</v>
      </c>
      <c r="K16" s="104">
        <v>16</v>
      </c>
      <c r="L16" s="104">
        <v>17</v>
      </c>
      <c r="M16" s="104"/>
      <c r="N16" s="104"/>
      <c r="O16" s="37">
        <f>SUM(E16:N16)</f>
        <v>112</v>
      </c>
      <c r="P16" s="43">
        <f>COUNT(E16:N16)</f>
        <v>7</v>
      </c>
      <c r="Q16" s="17">
        <f>IF(P16&lt;6,0,+SMALL((E16:N16),1))</f>
        <v>11</v>
      </c>
      <c r="R16" s="17">
        <f>IF(P16&lt;7,0,+SMALL((E16:N16),2))</f>
        <v>13</v>
      </c>
      <c r="S16" s="17">
        <f>IF(P16&lt;8,0,+SMALL((E16:N16),3))</f>
        <v>0</v>
      </c>
      <c r="T16" s="17">
        <f>IF(P16&lt;9,0,+SMALL((E16:N16),4))</f>
        <v>0</v>
      </c>
      <c r="U16" s="17">
        <f>O16-Q16-R16-S16-T16</f>
        <v>88</v>
      </c>
      <c r="V16" s="7">
        <f>RANK(U16,$U$6:$U$165,0)</f>
        <v>11</v>
      </c>
    </row>
    <row r="17" spans="1:22" s="11" customFormat="1">
      <c r="A17" s="52"/>
      <c r="B17" s="89" t="s">
        <v>115</v>
      </c>
      <c r="C17" s="33"/>
      <c r="D17" s="38" t="s">
        <v>33</v>
      </c>
      <c r="E17" s="104">
        <v>15</v>
      </c>
      <c r="F17" s="104">
        <v>16</v>
      </c>
      <c r="G17" s="104">
        <v>16</v>
      </c>
      <c r="H17" s="104">
        <v>19</v>
      </c>
      <c r="I17" s="104">
        <v>19</v>
      </c>
      <c r="J17" s="104">
        <v>17</v>
      </c>
      <c r="K17" s="104"/>
      <c r="L17" s="104"/>
      <c r="M17" s="104">
        <v>12</v>
      </c>
      <c r="N17" s="104"/>
      <c r="O17" s="37">
        <f>SUM(E17:N17)</f>
        <v>114</v>
      </c>
      <c r="P17" s="43">
        <f>COUNT(E17:N17)</f>
        <v>7</v>
      </c>
      <c r="Q17" s="17">
        <f>IF(P17&lt;6,0,+SMALL((E17:N17),1))</f>
        <v>12</v>
      </c>
      <c r="R17" s="17">
        <f>IF(P17&lt;7,0,+SMALL((E17:N17),2))</f>
        <v>15</v>
      </c>
      <c r="S17" s="17">
        <f>IF(P17&lt;8,0,+SMALL((E17:N17),3))</f>
        <v>0</v>
      </c>
      <c r="T17" s="17">
        <f>IF(P17&lt;9,0,+SMALL((E17:N17),4))</f>
        <v>0</v>
      </c>
      <c r="U17" s="17">
        <f>O17-Q17-R17-S17-T17</f>
        <v>87</v>
      </c>
      <c r="V17" s="7">
        <f>RANK(U17,$U$6:$U$165,0)</f>
        <v>12</v>
      </c>
    </row>
    <row r="18" spans="1:22" s="11" customFormat="1">
      <c r="A18" s="52"/>
      <c r="B18" s="89" t="s">
        <v>168</v>
      </c>
      <c r="C18" s="33"/>
      <c r="D18" s="41" t="s">
        <v>35</v>
      </c>
      <c r="E18" s="104">
        <v>20</v>
      </c>
      <c r="F18" s="104">
        <v>12</v>
      </c>
      <c r="G18" s="104">
        <v>14</v>
      </c>
      <c r="H18" s="104">
        <v>18</v>
      </c>
      <c r="I18" s="104">
        <v>21</v>
      </c>
      <c r="J18" s="104"/>
      <c r="K18" s="104">
        <v>14</v>
      </c>
      <c r="L18" s="104">
        <v>0</v>
      </c>
      <c r="M18" s="104">
        <v>12</v>
      </c>
      <c r="N18" s="104"/>
      <c r="O18" s="37">
        <f>SUM(E18:N18)</f>
        <v>111</v>
      </c>
      <c r="P18" s="43">
        <f>COUNT(E18:N18)</f>
        <v>8</v>
      </c>
      <c r="Q18" s="17">
        <f>IF(P18&lt;6,0,+SMALL((E18:N18),1))</f>
        <v>0</v>
      </c>
      <c r="R18" s="17">
        <f>IF(P18&lt;7,0,+SMALL((E18:N18),2))</f>
        <v>12</v>
      </c>
      <c r="S18" s="17">
        <f>IF(P18&lt;8,0,+SMALL((E18:N18),3))</f>
        <v>12</v>
      </c>
      <c r="T18" s="17">
        <f>IF(P18&lt;9,0,+SMALL((E18:N18),4))</f>
        <v>0</v>
      </c>
      <c r="U18" s="17">
        <f>O18-Q18-R18-S18-T18</f>
        <v>87</v>
      </c>
      <c r="V18" s="7">
        <f>RANK(U18,$U$6:$U$165,0)</f>
        <v>12</v>
      </c>
    </row>
    <row r="19" spans="1:22" s="11" customFormat="1">
      <c r="A19" s="52"/>
      <c r="B19" s="89" t="s">
        <v>203</v>
      </c>
      <c r="C19" s="33"/>
      <c r="D19" s="39" t="s">
        <v>7</v>
      </c>
      <c r="E19" s="104">
        <v>14</v>
      </c>
      <c r="F19" s="104">
        <v>18</v>
      </c>
      <c r="G19" s="104">
        <v>14</v>
      </c>
      <c r="H19" s="104">
        <v>23</v>
      </c>
      <c r="I19" s="104">
        <v>11</v>
      </c>
      <c r="J19" s="104">
        <v>7</v>
      </c>
      <c r="K19" s="104">
        <v>18</v>
      </c>
      <c r="L19" s="104">
        <v>4</v>
      </c>
      <c r="M19" s="104">
        <v>12</v>
      </c>
      <c r="N19" s="104"/>
      <c r="O19" s="37">
        <f>SUM(E19:N19)</f>
        <v>121</v>
      </c>
      <c r="P19" s="43">
        <f>COUNT(E19:N19)</f>
        <v>9</v>
      </c>
      <c r="Q19" s="17">
        <f>IF(P19&lt;6,0,+SMALL((E19:N19),1))</f>
        <v>4</v>
      </c>
      <c r="R19" s="17">
        <f>IF(P19&lt;7,0,+SMALL((E19:N19),2))</f>
        <v>7</v>
      </c>
      <c r="S19" s="17">
        <f>IF(P19&lt;8,0,+SMALL((E19:N19),3))</f>
        <v>11</v>
      </c>
      <c r="T19" s="17">
        <f>IF(P19&lt;9,0,+SMALL((E19:N19),4))</f>
        <v>12</v>
      </c>
      <c r="U19" s="17">
        <f>O19-Q19-R19-S19-T19</f>
        <v>87</v>
      </c>
      <c r="V19" s="7">
        <f>RANK(U19,$U$6:$U$165,0)</f>
        <v>12</v>
      </c>
    </row>
    <row r="20" spans="1:22" s="11" customFormat="1">
      <c r="A20" s="52"/>
      <c r="B20" s="89" t="s">
        <v>212</v>
      </c>
      <c r="C20" s="33"/>
      <c r="D20" s="82" t="s">
        <v>125</v>
      </c>
      <c r="E20" s="104">
        <v>18</v>
      </c>
      <c r="F20" s="104">
        <v>16</v>
      </c>
      <c r="G20" s="104"/>
      <c r="H20" s="104"/>
      <c r="I20" s="104">
        <v>17</v>
      </c>
      <c r="J20" s="104">
        <v>21</v>
      </c>
      <c r="K20" s="104"/>
      <c r="L20" s="104"/>
      <c r="M20" s="104">
        <v>12</v>
      </c>
      <c r="N20" s="104"/>
      <c r="O20" s="37">
        <f>SUM(E20:N20)</f>
        <v>84</v>
      </c>
      <c r="P20" s="43">
        <f>COUNT(E20:N20)</f>
        <v>5</v>
      </c>
      <c r="Q20" s="17">
        <f>IF(P20&lt;6,0,+SMALL((E20:N20),1))</f>
        <v>0</v>
      </c>
      <c r="R20" s="17">
        <f>IF(P20&lt;7,0,+SMALL((E20:N20),2))</f>
        <v>0</v>
      </c>
      <c r="S20" s="17">
        <f>IF(P20&lt;8,0,+SMALL((E20:N20),3))</f>
        <v>0</v>
      </c>
      <c r="T20" s="17">
        <f>IF(P20&lt;9,0,+SMALL((E20:N20),4))</f>
        <v>0</v>
      </c>
      <c r="U20" s="17">
        <f>O20-Q20-R20-S20-T20</f>
        <v>84</v>
      </c>
      <c r="V20" s="7">
        <f>RANK(U20,$U$6:$U$165,0)</f>
        <v>15</v>
      </c>
    </row>
    <row r="21" spans="1:22" s="11" customFormat="1">
      <c r="B21" s="42" t="s">
        <v>385</v>
      </c>
      <c r="C21" s="33"/>
      <c r="D21" s="158" t="s">
        <v>334</v>
      </c>
      <c r="E21" s="104"/>
      <c r="F21" s="104"/>
      <c r="G21" s="104"/>
      <c r="H21" s="104">
        <v>16</v>
      </c>
      <c r="I21" s="104">
        <v>17</v>
      </c>
      <c r="J21" s="104"/>
      <c r="K21" s="104">
        <v>20</v>
      </c>
      <c r="L21" s="104">
        <v>17</v>
      </c>
      <c r="M21" s="104">
        <v>14</v>
      </c>
      <c r="N21" s="104"/>
      <c r="O21" s="37">
        <f>SUM(E21:N21)</f>
        <v>84</v>
      </c>
      <c r="P21" s="43">
        <f>COUNT(E21:N21)</f>
        <v>5</v>
      </c>
      <c r="Q21" s="17">
        <f>IF(P21&lt;6,0,+SMALL((E21:N21),1))</f>
        <v>0</v>
      </c>
      <c r="R21" s="17">
        <f>IF(P21&lt;7,0,+SMALL((E21:N21),2))</f>
        <v>0</v>
      </c>
      <c r="S21" s="17">
        <f>IF(P21&lt;8,0,+SMALL((E21:N21),3))</f>
        <v>0</v>
      </c>
      <c r="T21" s="17">
        <f>IF(P21&lt;9,0,+SMALL((E21:N21),4))</f>
        <v>0</v>
      </c>
      <c r="U21" s="17">
        <f>O21-Q21-R21-S21-T21</f>
        <v>84</v>
      </c>
      <c r="V21" s="7">
        <f>RANK(U21,$U$6:$U$165,0)</f>
        <v>15</v>
      </c>
    </row>
    <row r="22" spans="1:22" s="11" customFormat="1">
      <c r="B22" s="89" t="s">
        <v>368</v>
      </c>
      <c r="C22" s="43"/>
      <c r="D22" s="90" t="s">
        <v>146</v>
      </c>
      <c r="E22" s="104">
        <v>19</v>
      </c>
      <c r="F22" s="104">
        <v>13</v>
      </c>
      <c r="G22" s="104"/>
      <c r="H22" s="104">
        <v>22</v>
      </c>
      <c r="I22" s="104"/>
      <c r="J22" s="104">
        <v>13</v>
      </c>
      <c r="K22" s="104"/>
      <c r="L22" s="104"/>
      <c r="M22" s="104">
        <v>17</v>
      </c>
      <c r="N22" s="104"/>
      <c r="O22" s="37">
        <f>SUM(E22:N22)</f>
        <v>84</v>
      </c>
      <c r="P22" s="43">
        <f>COUNT(E22:N22)</f>
        <v>5</v>
      </c>
      <c r="Q22" s="17">
        <f>IF(P22&lt;6,0,+SMALL((E22:N22),1))</f>
        <v>0</v>
      </c>
      <c r="R22" s="17">
        <f>IF(P22&lt;7,0,+SMALL((E22:N22),2))</f>
        <v>0</v>
      </c>
      <c r="S22" s="17">
        <f>IF(P22&lt;8,0,+SMALL((E22:N22),3))</f>
        <v>0</v>
      </c>
      <c r="T22" s="17">
        <f>IF(P22&lt;9,0,+SMALL((E22:N22),4))</f>
        <v>0</v>
      </c>
      <c r="U22" s="17">
        <f>O22-Q22-R22-S22-T22</f>
        <v>84</v>
      </c>
      <c r="V22" s="7">
        <f>RANK(U22,$U$6:$U$165,0)</f>
        <v>15</v>
      </c>
    </row>
    <row r="23" spans="1:22" s="11" customFormat="1">
      <c r="B23" s="89" t="s">
        <v>13</v>
      </c>
      <c r="C23" s="33"/>
      <c r="D23" s="38" t="s">
        <v>5</v>
      </c>
      <c r="E23" s="104">
        <v>20</v>
      </c>
      <c r="F23" s="104">
        <v>14</v>
      </c>
      <c r="G23" s="104">
        <v>14</v>
      </c>
      <c r="H23" s="104"/>
      <c r="I23" s="104">
        <v>15</v>
      </c>
      <c r="J23" s="104">
        <v>16</v>
      </c>
      <c r="K23" s="104"/>
      <c r="L23" s="104">
        <v>15</v>
      </c>
      <c r="M23" s="104">
        <v>17</v>
      </c>
      <c r="N23" s="104"/>
      <c r="O23" s="37">
        <f>SUM(E23:N23)</f>
        <v>111</v>
      </c>
      <c r="P23" s="43">
        <f>COUNT(E23:N23)</f>
        <v>7</v>
      </c>
      <c r="Q23" s="17">
        <f>IF(P23&lt;6,0,+SMALL((E23:N23),1))</f>
        <v>14</v>
      </c>
      <c r="R23" s="17">
        <f>IF(P23&lt;7,0,+SMALL((E23:N23),2))</f>
        <v>14</v>
      </c>
      <c r="S23" s="17">
        <f>IF(P23&lt;8,0,+SMALL((E23:N23),3))</f>
        <v>0</v>
      </c>
      <c r="T23" s="17">
        <f>IF(P23&lt;9,0,+SMALL((E23:N23),4))</f>
        <v>0</v>
      </c>
      <c r="U23" s="17">
        <f>O23-Q23-R23-S23-T23</f>
        <v>83</v>
      </c>
      <c r="V23" s="7">
        <f>RANK(U23,$U$6:$U$165,0)</f>
        <v>18</v>
      </c>
    </row>
    <row r="24" spans="1:22" s="11" customFormat="1">
      <c r="B24" s="89" t="s">
        <v>219</v>
      </c>
      <c r="C24" s="33"/>
      <c r="D24" s="40" t="s">
        <v>18</v>
      </c>
      <c r="E24" s="104">
        <v>14</v>
      </c>
      <c r="F24" s="104">
        <v>19</v>
      </c>
      <c r="G24" s="104">
        <v>11</v>
      </c>
      <c r="H24" s="104">
        <v>17</v>
      </c>
      <c r="I24" s="104">
        <v>16</v>
      </c>
      <c r="J24" s="104"/>
      <c r="K24" s="104">
        <v>12</v>
      </c>
      <c r="L24" s="104"/>
      <c r="M24" s="104">
        <v>17</v>
      </c>
      <c r="N24" s="104"/>
      <c r="O24" s="37">
        <f>SUM(E24:N24)</f>
        <v>106</v>
      </c>
      <c r="P24" s="43">
        <f>COUNT(E24:N24)</f>
        <v>7</v>
      </c>
      <c r="Q24" s="17">
        <f>IF(P24&lt;6,0,+SMALL((E24:N24),1))</f>
        <v>11</v>
      </c>
      <c r="R24" s="17">
        <f>IF(P24&lt;7,0,+SMALL((E24:N24),2))</f>
        <v>12</v>
      </c>
      <c r="S24" s="17">
        <f>IF(P24&lt;8,0,+SMALL((E24:N24),3))</f>
        <v>0</v>
      </c>
      <c r="T24" s="17">
        <f>IF(P24&lt;9,0,+SMALL((E24:N24),4))</f>
        <v>0</v>
      </c>
      <c r="U24" s="17">
        <f>O24-Q24-R24-S24-T24</f>
        <v>83</v>
      </c>
      <c r="V24" s="7">
        <f>RANK(U24,$U$6:$U$165,0)</f>
        <v>18</v>
      </c>
    </row>
    <row r="25" spans="1:22" s="11" customFormat="1">
      <c r="B25" s="89" t="s">
        <v>290</v>
      </c>
      <c r="C25" s="33"/>
      <c r="D25" s="40" t="s">
        <v>18</v>
      </c>
      <c r="E25" s="104">
        <v>23</v>
      </c>
      <c r="F25" s="104"/>
      <c r="G25" s="104">
        <v>24</v>
      </c>
      <c r="H25" s="104"/>
      <c r="I25" s="104">
        <v>20</v>
      </c>
      <c r="J25" s="104">
        <v>16</v>
      </c>
      <c r="K25" s="104"/>
      <c r="L25" s="104"/>
      <c r="M25" s="104"/>
      <c r="N25" s="104"/>
      <c r="O25" s="37">
        <f>SUM(E25:N25)</f>
        <v>83</v>
      </c>
      <c r="P25" s="43">
        <f>COUNT(E25:N25)</f>
        <v>4</v>
      </c>
      <c r="Q25" s="17">
        <f>IF(P25&lt;6,0,+SMALL((E25:N25),1))</f>
        <v>0</v>
      </c>
      <c r="R25" s="17">
        <f>IF(P25&lt;7,0,+SMALL((E25:N25),2))</f>
        <v>0</v>
      </c>
      <c r="S25" s="17">
        <f>IF(P25&lt;8,0,+SMALL((E25:N25),3))</f>
        <v>0</v>
      </c>
      <c r="T25" s="17">
        <f>IF(P25&lt;9,0,+SMALL((E25:N25),4))</f>
        <v>0</v>
      </c>
      <c r="U25" s="17">
        <f>O25-Q25-R25-S25-T25</f>
        <v>83</v>
      </c>
      <c r="V25" s="7">
        <f>RANK(U25,$U$6:$U$165,0)</f>
        <v>18</v>
      </c>
    </row>
    <row r="26" spans="1:22" s="11" customFormat="1">
      <c r="B26" s="89" t="s">
        <v>259</v>
      </c>
      <c r="C26" s="43"/>
      <c r="D26" s="61" t="s">
        <v>81</v>
      </c>
      <c r="E26" s="104">
        <v>11</v>
      </c>
      <c r="F26" s="104">
        <v>19</v>
      </c>
      <c r="G26" s="104">
        <v>11</v>
      </c>
      <c r="H26" s="104">
        <v>17</v>
      </c>
      <c r="I26" s="104"/>
      <c r="J26" s="104">
        <v>14</v>
      </c>
      <c r="K26" s="104"/>
      <c r="L26" s="104">
        <v>12</v>
      </c>
      <c r="M26" s="104">
        <v>18</v>
      </c>
      <c r="N26" s="104"/>
      <c r="O26" s="37">
        <f>SUM(E26:N26)</f>
        <v>102</v>
      </c>
      <c r="P26" s="43">
        <f>COUNT(E26:N26)</f>
        <v>7</v>
      </c>
      <c r="Q26" s="17">
        <f>IF(P26&lt;6,0,+SMALL((E26:N26),1))</f>
        <v>11</v>
      </c>
      <c r="R26" s="17">
        <f>IF(P26&lt;7,0,+SMALL((E26:N26),2))</f>
        <v>11</v>
      </c>
      <c r="S26" s="17">
        <f>IF(P26&lt;8,0,+SMALL((E26:N26),3))</f>
        <v>0</v>
      </c>
      <c r="T26" s="17">
        <f>IF(P26&lt;9,0,+SMALL((E26:N26),4))</f>
        <v>0</v>
      </c>
      <c r="U26" s="17">
        <f>O26-Q26-R26-S26-T26</f>
        <v>80</v>
      </c>
      <c r="V26" s="7">
        <f>RANK(U26,$U$6:$U$165,0)</f>
        <v>21</v>
      </c>
    </row>
    <row r="27" spans="1:22" s="11" customFormat="1">
      <c r="B27" s="89" t="s">
        <v>244</v>
      </c>
      <c r="C27" s="33"/>
      <c r="D27" s="82" t="s">
        <v>125</v>
      </c>
      <c r="E27" s="104"/>
      <c r="F27" s="104"/>
      <c r="G27" s="104">
        <v>14</v>
      </c>
      <c r="H27" s="104">
        <v>17</v>
      </c>
      <c r="I27" s="104">
        <v>16</v>
      </c>
      <c r="J27" s="104">
        <v>12</v>
      </c>
      <c r="K27" s="104">
        <v>20</v>
      </c>
      <c r="L27" s="104"/>
      <c r="M27" s="104">
        <v>12</v>
      </c>
      <c r="N27" s="104"/>
      <c r="O27" s="37">
        <f>SUM(E27:N27)</f>
        <v>91</v>
      </c>
      <c r="P27" s="43">
        <f>COUNT(E27:N27)</f>
        <v>6</v>
      </c>
      <c r="Q27" s="17">
        <f>IF(P27&lt;6,0,+SMALL((E27:N27),1))</f>
        <v>12</v>
      </c>
      <c r="R27" s="17">
        <f>IF(P27&lt;7,0,+SMALL((E27:N27),2))</f>
        <v>0</v>
      </c>
      <c r="S27" s="17">
        <f>IF(P27&lt;8,0,+SMALL((E27:N27),3))</f>
        <v>0</v>
      </c>
      <c r="T27" s="17">
        <f>IF(P27&lt;9,0,+SMALL((E27:N27),4))</f>
        <v>0</v>
      </c>
      <c r="U27" s="17">
        <f>O27-Q27-R27-S27-T27</f>
        <v>79</v>
      </c>
      <c r="V27" s="7">
        <f>RANK(U27,$U$6:$U$165,0)</f>
        <v>22</v>
      </c>
    </row>
    <row r="28" spans="1:22" s="11" customFormat="1">
      <c r="B28" s="89" t="s">
        <v>114</v>
      </c>
      <c r="C28" s="33"/>
      <c r="D28" s="38" t="s">
        <v>5</v>
      </c>
      <c r="E28" s="104">
        <v>11</v>
      </c>
      <c r="F28" s="104">
        <v>8</v>
      </c>
      <c r="G28" s="104">
        <v>9</v>
      </c>
      <c r="H28" s="104"/>
      <c r="I28" s="104"/>
      <c r="J28" s="104">
        <v>13</v>
      </c>
      <c r="K28" s="104">
        <v>17</v>
      </c>
      <c r="L28" s="104">
        <v>19</v>
      </c>
      <c r="M28" s="104">
        <v>15</v>
      </c>
      <c r="N28" s="104"/>
      <c r="O28" s="37">
        <f>SUM(E28:N28)</f>
        <v>92</v>
      </c>
      <c r="P28" s="43">
        <f>COUNT(E28:N28)</f>
        <v>7</v>
      </c>
      <c r="Q28" s="17">
        <f>IF(P28&lt;6,0,+SMALL((E28:N28),1))</f>
        <v>8</v>
      </c>
      <c r="R28" s="17">
        <f>IF(P28&lt;7,0,+SMALL((E28:N28),2))</f>
        <v>9</v>
      </c>
      <c r="S28" s="17">
        <f>IF(P28&lt;8,0,+SMALL((E28:N28),3))</f>
        <v>0</v>
      </c>
      <c r="T28" s="17">
        <f>IF(P28&lt;9,0,+SMALL((E28:N28),4))</f>
        <v>0</v>
      </c>
      <c r="U28" s="17">
        <f>O28-Q28-R28-S28-T28</f>
        <v>75</v>
      </c>
      <c r="V28" s="7">
        <f>RANK(U28,$U$6:$U$165,0)</f>
        <v>23</v>
      </c>
    </row>
    <row r="29" spans="1:22" s="11" customFormat="1">
      <c r="A29" s="52"/>
      <c r="B29" s="89" t="s">
        <v>257</v>
      </c>
      <c r="C29" s="33"/>
      <c r="D29" s="40" t="s">
        <v>18</v>
      </c>
      <c r="E29" s="104">
        <v>0</v>
      </c>
      <c r="F29" s="104"/>
      <c r="G29" s="104">
        <v>15</v>
      </c>
      <c r="H29" s="104">
        <v>11</v>
      </c>
      <c r="I29" s="104">
        <v>20</v>
      </c>
      <c r="J29" s="104">
        <v>13</v>
      </c>
      <c r="K29" s="104"/>
      <c r="L29" s="104">
        <v>15</v>
      </c>
      <c r="M29" s="104">
        <v>12</v>
      </c>
      <c r="N29" s="104"/>
      <c r="O29" s="37">
        <f>SUM(E29:N29)</f>
        <v>86</v>
      </c>
      <c r="P29" s="43">
        <f>COUNT(E29:N29)</f>
        <v>7</v>
      </c>
      <c r="Q29" s="17">
        <f>IF(P29&lt;6,0,+SMALL((E29:N29),1))</f>
        <v>0</v>
      </c>
      <c r="R29" s="17">
        <f>IF(P29&lt;7,0,+SMALL((E29:N29),2))</f>
        <v>11</v>
      </c>
      <c r="S29" s="17">
        <f>IF(P29&lt;8,0,+SMALL((E29:N29),3))</f>
        <v>0</v>
      </c>
      <c r="T29" s="17">
        <f>IF(P29&lt;9,0,+SMALL((E29:N29),4))</f>
        <v>0</v>
      </c>
      <c r="U29" s="17">
        <f>O29-Q29-R29-S29-T29</f>
        <v>75</v>
      </c>
      <c r="V29" s="7">
        <f>RANK(U29,$U$6:$U$165,0)</f>
        <v>23</v>
      </c>
    </row>
    <row r="30" spans="1:22" s="11" customFormat="1">
      <c r="A30" s="52"/>
      <c r="B30" s="89" t="s">
        <v>153</v>
      </c>
      <c r="C30" s="33"/>
      <c r="D30" s="40" t="s">
        <v>18</v>
      </c>
      <c r="E30" s="104">
        <v>15</v>
      </c>
      <c r="F30" s="104"/>
      <c r="G30" s="104">
        <v>13</v>
      </c>
      <c r="H30" s="104">
        <v>17</v>
      </c>
      <c r="I30" s="104">
        <v>12</v>
      </c>
      <c r="J30" s="104"/>
      <c r="K30" s="104">
        <v>11</v>
      </c>
      <c r="L30" s="104">
        <v>8</v>
      </c>
      <c r="M30" s="104">
        <v>17</v>
      </c>
      <c r="N30" s="104"/>
      <c r="O30" s="37">
        <f>SUM(E30:N30)</f>
        <v>93</v>
      </c>
      <c r="P30" s="43">
        <f>COUNT(E30:N30)</f>
        <v>7</v>
      </c>
      <c r="Q30" s="17">
        <f>IF(P30&lt;6,0,+SMALL((E30:N30),1))</f>
        <v>8</v>
      </c>
      <c r="R30" s="17">
        <f>IF(P30&lt;7,0,+SMALL((E30:N30),2))</f>
        <v>11</v>
      </c>
      <c r="S30" s="17">
        <f>IF(P30&lt;8,0,+SMALL((E30:N30),3))</f>
        <v>0</v>
      </c>
      <c r="T30" s="17">
        <f>IF(P30&lt;9,0,+SMALL((E30:N30),4))</f>
        <v>0</v>
      </c>
      <c r="U30" s="17">
        <f>O30-Q30-R30-S30-T30</f>
        <v>74</v>
      </c>
      <c r="V30" s="7">
        <f>RANK(U30,$U$6:$U$165,0)</f>
        <v>25</v>
      </c>
    </row>
    <row r="31" spans="1:22">
      <c r="B31" s="89" t="s">
        <v>53</v>
      </c>
      <c r="C31" s="33"/>
      <c r="D31" s="41" t="s">
        <v>35</v>
      </c>
      <c r="E31" s="104">
        <v>10</v>
      </c>
      <c r="F31" s="104">
        <v>15</v>
      </c>
      <c r="G31" s="104"/>
      <c r="H31" s="104"/>
      <c r="I31" s="104">
        <v>19</v>
      </c>
      <c r="J31" s="104">
        <v>10</v>
      </c>
      <c r="K31" s="104">
        <v>16</v>
      </c>
      <c r="L31" s="104"/>
      <c r="M31" s="104">
        <v>11</v>
      </c>
      <c r="N31" s="104"/>
      <c r="O31" s="37">
        <f>SUM(E31:N31)</f>
        <v>81</v>
      </c>
      <c r="P31" s="43">
        <f>COUNT(E31:N31)</f>
        <v>6</v>
      </c>
      <c r="Q31" s="17">
        <f>IF(P31&lt;6,0,+SMALL((E31:N31),1))</f>
        <v>10</v>
      </c>
      <c r="R31" s="17">
        <f>IF(P31&lt;7,0,+SMALL((E31:N31),2))</f>
        <v>0</v>
      </c>
      <c r="S31" s="17">
        <f>IF(P31&lt;8,0,+SMALL((E31:N31),3))</f>
        <v>0</v>
      </c>
      <c r="T31" s="17">
        <f>IF(P31&lt;9,0,+SMALL((E31:N31),4))</f>
        <v>0</v>
      </c>
      <c r="U31" s="17">
        <f>O31-Q31-R31-S31-T31</f>
        <v>71</v>
      </c>
      <c r="V31" s="7">
        <f>RANK(U31,$U$6:$U$165,0)</f>
        <v>26</v>
      </c>
    </row>
    <row r="32" spans="1:22">
      <c r="B32" s="89" t="s">
        <v>237</v>
      </c>
      <c r="C32" s="33"/>
      <c r="D32" s="39" t="s">
        <v>7</v>
      </c>
      <c r="E32" s="104"/>
      <c r="F32" s="104">
        <v>15</v>
      </c>
      <c r="G32" s="104">
        <v>18</v>
      </c>
      <c r="H32" s="104"/>
      <c r="I32" s="104">
        <v>9</v>
      </c>
      <c r="J32" s="104"/>
      <c r="K32" s="104">
        <v>17</v>
      </c>
      <c r="L32" s="104">
        <v>11</v>
      </c>
      <c r="M32" s="104"/>
      <c r="N32" s="104"/>
      <c r="O32" s="37">
        <f>SUM(E32:N32)</f>
        <v>70</v>
      </c>
      <c r="P32" s="43">
        <f>COUNT(E32:N32)</f>
        <v>5</v>
      </c>
      <c r="Q32" s="17">
        <f>IF(P32&lt;6,0,+SMALL((E32:N32),1))</f>
        <v>0</v>
      </c>
      <c r="R32" s="17">
        <f>IF(P32&lt;7,0,+SMALL((E32:N32),2))</f>
        <v>0</v>
      </c>
      <c r="S32" s="17">
        <f>IF(P32&lt;8,0,+SMALL((E32:N32),3))</f>
        <v>0</v>
      </c>
      <c r="T32" s="17">
        <f>IF(P32&lt;9,0,+SMALL((E32:N32),4))</f>
        <v>0</v>
      </c>
      <c r="U32" s="17">
        <f>O32-Q32-R32-S32-T32</f>
        <v>70</v>
      </c>
      <c r="V32" s="7">
        <f>RANK(U32,$U$6:$U$165,0)</f>
        <v>27</v>
      </c>
    </row>
    <row r="33" spans="2:22">
      <c r="B33" s="89" t="s">
        <v>264</v>
      </c>
      <c r="C33" s="33"/>
      <c r="D33" s="41" t="s">
        <v>35</v>
      </c>
      <c r="E33" s="104">
        <v>11</v>
      </c>
      <c r="F33" s="104">
        <v>15</v>
      </c>
      <c r="G33" s="104">
        <v>13</v>
      </c>
      <c r="H33" s="104">
        <v>13</v>
      </c>
      <c r="I33" s="104"/>
      <c r="J33" s="104"/>
      <c r="K33" s="104">
        <v>16</v>
      </c>
      <c r="L33" s="104"/>
      <c r="M33" s="104"/>
      <c r="N33" s="104"/>
      <c r="O33" s="37">
        <f>SUM(E33:N33)</f>
        <v>68</v>
      </c>
      <c r="P33" s="43">
        <f>COUNT(E33:N33)</f>
        <v>5</v>
      </c>
      <c r="Q33" s="17">
        <f>IF(P33&lt;6,0,+SMALL((E33:N33),1))</f>
        <v>0</v>
      </c>
      <c r="R33" s="17">
        <f>IF(P33&lt;7,0,+SMALL((E33:N33),2))</f>
        <v>0</v>
      </c>
      <c r="S33" s="17">
        <f>IF(P33&lt;8,0,+SMALL((E33:N33),3))</f>
        <v>0</v>
      </c>
      <c r="T33" s="17">
        <f>IF(P33&lt;9,0,+SMALL((E33:N33),4))</f>
        <v>0</v>
      </c>
      <c r="U33" s="17">
        <f>O33-Q33-R33-S33-T33</f>
        <v>68</v>
      </c>
      <c r="V33" s="7">
        <f>RANK(U33,$U$6:$U$165,0)</f>
        <v>28</v>
      </c>
    </row>
    <row r="34" spans="2:22" s="11" customFormat="1">
      <c r="B34" s="42" t="s">
        <v>228</v>
      </c>
      <c r="C34" s="43"/>
      <c r="D34" s="61" t="s">
        <v>81</v>
      </c>
      <c r="E34" s="104">
        <v>17</v>
      </c>
      <c r="F34" s="104"/>
      <c r="G34" s="104">
        <v>12</v>
      </c>
      <c r="H34" s="104">
        <v>15</v>
      </c>
      <c r="I34" s="104">
        <v>12</v>
      </c>
      <c r="J34" s="104">
        <v>8</v>
      </c>
      <c r="K34" s="104">
        <v>12</v>
      </c>
      <c r="L34" s="104">
        <v>9</v>
      </c>
      <c r="M34" s="104">
        <v>8</v>
      </c>
      <c r="N34" s="104"/>
      <c r="O34" s="37">
        <f>SUM(E34:N34)</f>
        <v>93</v>
      </c>
      <c r="P34" s="43">
        <f>COUNT(E34:N34)</f>
        <v>8</v>
      </c>
      <c r="Q34" s="17">
        <f>IF(P34&lt;6,0,+SMALL((E34:N34),1))</f>
        <v>8</v>
      </c>
      <c r="R34" s="17">
        <f>IF(P34&lt;7,0,+SMALL((E34:N34),2))</f>
        <v>8</v>
      </c>
      <c r="S34" s="17">
        <f>IF(P34&lt;8,0,+SMALL((E34:N34),3))</f>
        <v>9</v>
      </c>
      <c r="T34" s="17">
        <f>IF(P34&lt;9,0,+SMALL((E34:N34),4))</f>
        <v>0</v>
      </c>
      <c r="U34" s="17">
        <f>O34-Q34-R34-S34-T34</f>
        <v>68</v>
      </c>
      <c r="V34" s="7">
        <f>RANK(U34,$U$6:$U$165,0)</f>
        <v>28</v>
      </c>
    </row>
    <row r="35" spans="2:22" s="11" customFormat="1">
      <c r="B35" s="89" t="s">
        <v>304</v>
      </c>
      <c r="C35" s="33"/>
      <c r="D35" s="38" t="s">
        <v>33</v>
      </c>
      <c r="E35" s="104">
        <v>13</v>
      </c>
      <c r="F35" s="104">
        <v>5</v>
      </c>
      <c r="G35" s="104">
        <v>8</v>
      </c>
      <c r="H35" s="104">
        <v>7</v>
      </c>
      <c r="I35" s="104"/>
      <c r="J35" s="104">
        <v>13</v>
      </c>
      <c r="K35" s="104"/>
      <c r="L35" s="104">
        <v>15</v>
      </c>
      <c r="M35" s="104">
        <v>14</v>
      </c>
      <c r="N35" s="104"/>
      <c r="O35" s="37">
        <f>SUM(E35:N35)</f>
        <v>75</v>
      </c>
      <c r="P35" s="43">
        <f>COUNT(E35:N35)</f>
        <v>7</v>
      </c>
      <c r="Q35" s="17">
        <f>IF(P35&lt;6,0,+SMALL((E35:N35),1))</f>
        <v>5</v>
      </c>
      <c r="R35" s="17">
        <f>IF(P35&lt;7,0,+SMALL((E35:N35),2))</f>
        <v>7</v>
      </c>
      <c r="S35" s="17">
        <f>IF(P35&lt;8,0,+SMALL((E35:N35),3))</f>
        <v>0</v>
      </c>
      <c r="T35" s="17">
        <f>IF(P35&lt;9,0,+SMALL((E35:N35),4))</f>
        <v>0</v>
      </c>
      <c r="U35" s="17">
        <f>O35-Q35-R35-S35-T35</f>
        <v>63</v>
      </c>
      <c r="V35" s="7">
        <f>RANK(U35,$U$6:$U$165,0)</f>
        <v>30</v>
      </c>
    </row>
    <row r="36" spans="2:22" s="11" customFormat="1">
      <c r="B36" s="89" t="s">
        <v>239</v>
      </c>
      <c r="C36" s="43"/>
      <c r="D36" s="90" t="s">
        <v>146</v>
      </c>
      <c r="E36" s="104"/>
      <c r="F36" s="104">
        <v>14</v>
      </c>
      <c r="G36" s="104">
        <v>10</v>
      </c>
      <c r="H36" s="104">
        <v>17</v>
      </c>
      <c r="I36" s="104">
        <v>9</v>
      </c>
      <c r="J36" s="104">
        <v>13</v>
      </c>
      <c r="K36" s="104"/>
      <c r="L36" s="104"/>
      <c r="M36" s="104"/>
      <c r="N36" s="104"/>
      <c r="O36" s="37">
        <f>SUM(E36:N36)</f>
        <v>63</v>
      </c>
      <c r="P36" s="43">
        <f>COUNT(E36:N36)</f>
        <v>5</v>
      </c>
      <c r="Q36" s="17">
        <f>IF(P36&lt;6,0,+SMALL((E36:N36),1))</f>
        <v>0</v>
      </c>
      <c r="R36" s="17">
        <f>IF(P36&lt;7,0,+SMALL((E36:N36),2))</f>
        <v>0</v>
      </c>
      <c r="S36" s="17">
        <f>IF(P36&lt;8,0,+SMALL((E36:N36),3))</f>
        <v>0</v>
      </c>
      <c r="T36" s="17">
        <f>IF(P36&lt;9,0,+SMALL((E36:N36),4))</f>
        <v>0</v>
      </c>
      <c r="U36" s="17">
        <f>O36-Q36-R36-S36-T36</f>
        <v>63</v>
      </c>
      <c r="V36" s="7">
        <f>RANK(U36,$U$6:$U$165,0)</f>
        <v>30</v>
      </c>
    </row>
    <row r="37" spans="2:22" s="11" customFormat="1">
      <c r="B37" s="89" t="s">
        <v>234</v>
      </c>
      <c r="C37" s="33"/>
      <c r="D37" s="57" t="s">
        <v>79</v>
      </c>
      <c r="E37" s="104"/>
      <c r="F37" s="104"/>
      <c r="G37" s="104"/>
      <c r="H37" s="104">
        <v>12</v>
      </c>
      <c r="I37" s="104">
        <v>14</v>
      </c>
      <c r="J37" s="104">
        <v>12</v>
      </c>
      <c r="K37" s="104">
        <v>5</v>
      </c>
      <c r="L37" s="104">
        <v>11</v>
      </c>
      <c r="M37" s="104">
        <v>13</v>
      </c>
      <c r="N37" s="104"/>
      <c r="O37" s="37">
        <f>SUM(E37:N37)</f>
        <v>67</v>
      </c>
      <c r="P37" s="43">
        <f>COUNT(E37:N37)</f>
        <v>6</v>
      </c>
      <c r="Q37" s="17">
        <f>IF(P37&lt;6,0,+SMALL((E37:N37),1))</f>
        <v>5</v>
      </c>
      <c r="R37" s="17">
        <f>IF(P37&lt;7,0,+SMALL((E37:N37),2))</f>
        <v>0</v>
      </c>
      <c r="S37" s="17">
        <f>IF(P37&lt;8,0,+SMALL((E37:N37),3))</f>
        <v>0</v>
      </c>
      <c r="T37" s="17">
        <f>IF(P37&lt;9,0,+SMALL((E37:N37),4))</f>
        <v>0</v>
      </c>
      <c r="U37" s="17">
        <f>O37-Q37-R37-S37-T37</f>
        <v>62</v>
      </c>
      <c r="V37" s="7">
        <f>RANK(U37,$U$6:$U$165,0)</f>
        <v>32</v>
      </c>
    </row>
    <row r="38" spans="2:22" s="11" customFormat="1">
      <c r="B38" s="89" t="s">
        <v>268</v>
      </c>
      <c r="C38" s="33"/>
      <c r="D38" s="57" t="s">
        <v>79</v>
      </c>
      <c r="E38" s="104">
        <v>15</v>
      </c>
      <c r="F38" s="104">
        <v>12</v>
      </c>
      <c r="G38" s="104"/>
      <c r="H38" s="104"/>
      <c r="I38" s="104">
        <v>13</v>
      </c>
      <c r="J38" s="104">
        <v>7</v>
      </c>
      <c r="K38" s="104"/>
      <c r="L38" s="104">
        <v>10</v>
      </c>
      <c r="M38" s="104">
        <v>12</v>
      </c>
      <c r="N38" s="104"/>
      <c r="O38" s="37">
        <f>SUM(E38:N38)</f>
        <v>69</v>
      </c>
      <c r="P38" s="43">
        <f>COUNT(E38:N38)</f>
        <v>6</v>
      </c>
      <c r="Q38" s="17">
        <f>IF(P38&lt;6,0,+SMALL((E38:N38),1))</f>
        <v>7</v>
      </c>
      <c r="R38" s="17">
        <f>IF(P38&lt;7,0,+SMALL((E38:N38),2))</f>
        <v>0</v>
      </c>
      <c r="S38" s="17">
        <f>IF(P38&lt;8,0,+SMALL((E38:N38),3))</f>
        <v>0</v>
      </c>
      <c r="T38" s="17">
        <f>IF(P38&lt;9,0,+SMALL((E38:N38),4))</f>
        <v>0</v>
      </c>
      <c r="U38" s="17">
        <f>O38-Q38-R38-S38-T38</f>
        <v>62</v>
      </c>
      <c r="V38" s="7">
        <f>RANK(U38,$U$6:$U$165,0)</f>
        <v>32</v>
      </c>
    </row>
    <row r="39" spans="2:22" s="11" customFormat="1">
      <c r="B39" s="89" t="s">
        <v>251</v>
      </c>
      <c r="C39" s="33"/>
      <c r="D39" s="57" t="s">
        <v>79</v>
      </c>
      <c r="E39" s="104">
        <v>14</v>
      </c>
      <c r="F39" s="104"/>
      <c r="G39" s="104"/>
      <c r="H39" s="104">
        <v>15</v>
      </c>
      <c r="I39" s="104"/>
      <c r="J39" s="104">
        <v>13</v>
      </c>
      <c r="K39" s="104"/>
      <c r="L39" s="104">
        <v>18</v>
      </c>
      <c r="M39" s="104"/>
      <c r="N39" s="104"/>
      <c r="O39" s="37">
        <f>SUM(E39:N39)</f>
        <v>60</v>
      </c>
      <c r="P39" s="43">
        <f>COUNT(E39:N39)</f>
        <v>4</v>
      </c>
      <c r="Q39" s="17">
        <f>IF(P39&lt;6,0,+SMALL((E39:N39),1))</f>
        <v>0</v>
      </c>
      <c r="R39" s="17">
        <f>IF(P39&lt;7,0,+SMALL((E39:N39),2))</f>
        <v>0</v>
      </c>
      <c r="S39" s="17">
        <f>IF(P39&lt;8,0,+SMALL((E39:N39),3))</f>
        <v>0</v>
      </c>
      <c r="T39" s="17">
        <f>IF(P39&lt;9,0,+SMALL((E39:N39),4))</f>
        <v>0</v>
      </c>
      <c r="U39" s="17">
        <f>O39-Q39-R39-S39-T39</f>
        <v>60</v>
      </c>
      <c r="V39" s="7">
        <f>RANK(U39,$U$6:$U$165,0)</f>
        <v>34</v>
      </c>
    </row>
    <row r="40" spans="2:22" s="11" customFormat="1">
      <c r="B40" s="89" t="s">
        <v>190</v>
      </c>
      <c r="C40" s="33"/>
      <c r="D40" s="57" t="s">
        <v>79</v>
      </c>
      <c r="E40" s="104">
        <v>15</v>
      </c>
      <c r="F40" s="104"/>
      <c r="G40" s="104">
        <v>11</v>
      </c>
      <c r="H40" s="104">
        <v>11</v>
      </c>
      <c r="I40" s="104">
        <v>9</v>
      </c>
      <c r="J40" s="104">
        <v>13</v>
      </c>
      <c r="K40" s="104"/>
      <c r="L40" s="104">
        <v>10</v>
      </c>
      <c r="M40" s="104">
        <v>8</v>
      </c>
      <c r="N40" s="104"/>
      <c r="O40" s="37">
        <f>SUM(E40:N40)</f>
        <v>77</v>
      </c>
      <c r="P40" s="43">
        <f>COUNT(E40:N40)</f>
        <v>7</v>
      </c>
      <c r="Q40" s="17">
        <f>IF(P40&lt;6,0,+SMALL((E40:N40),1))</f>
        <v>8</v>
      </c>
      <c r="R40" s="17">
        <f>IF(P40&lt;7,0,+SMALL((E40:N40),2))</f>
        <v>9</v>
      </c>
      <c r="S40" s="17">
        <f>IF(P40&lt;8,0,+SMALL((E40:N40),3))</f>
        <v>0</v>
      </c>
      <c r="T40" s="17">
        <f>IF(P40&lt;9,0,+SMALL((E40:N40),4))</f>
        <v>0</v>
      </c>
      <c r="U40" s="17">
        <f>O40-Q40-R40-S40-T40</f>
        <v>60</v>
      </c>
      <c r="V40" s="7">
        <f>RANK(U40,$U$6:$U$165,0)</f>
        <v>34</v>
      </c>
    </row>
    <row r="41" spans="2:22" s="11" customFormat="1">
      <c r="B41" s="89" t="s">
        <v>173</v>
      </c>
      <c r="C41" s="33"/>
      <c r="D41" s="38" t="s">
        <v>33</v>
      </c>
      <c r="E41" s="104">
        <v>22</v>
      </c>
      <c r="F41" s="104"/>
      <c r="G41" s="104">
        <v>19</v>
      </c>
      <c r="H41" s="104"/>
      <c r="I41" s="104"/>
      <c r="J41" s="104"/>
      <c r="K41" s="104"/>
      <c r="L41" s="104">
        <v>19</v>
      </c>
      <c r="M41" s="104"/>
      <c r="N41" s="104"/>
      <c r="O41" s="37">
        <f>SUM(E41:N41)</f>
        <v>60</v>
      </c>
      <c r="P41" s="43">
        <f>COUNT(E41:N41)</f>
        <v>3</v>
      </c>
      <c r="Q41" s="17">
        <f>IF(P41&lt;6,0,+SMALL((E41:N41),1))</f>
        <v>0</v>
      </c>
      <c r="R41" s="17">
        <f>IF(P41&lt;7,0,+SMALL((E41:N41),2))</f>
        <v>0</v>
      </c>
      <c r="S41" s="17">
        <f>IF(P41&lt;8,0,+SMALL((E41:N41),3))</f>
        <v>0</v>
      </c>
      <c r="T41" s="17">
        <f>IF(P41&lt;9,0,+SMALL((E41:N41),4))</f>
        <v>0</v>
      </c>
      <c r="U41" s="17">
        <f>O41-Q41-R41-S41-T41</f>
        <v>60</v>
      </c>
      <c r="V41" s="7">
        <f>RANK(U41,$U$6:$U$165,0)</f>
        <v>34</v>
      </c>
    </row>
    <row r="42" spans="2:22" s="11" customFormat="1">
      <c r="B42" s="89" t="s">
        <v>32</v>
      </c>
      <c r="C42" s="33"/>
      <c r="D42" s="38" t="s">
        <v>5</v>
      </c>
      <c r="E42" s="104">
        <v>12</v>
      </c>
      <c r="F42" s="104">
        <v>10</v>
      </c>
      <c r="G42" s="104"/>
      <c r="H42" s="104"/>
      <c r="I42" s="104"/>
      <c r="J42" s="104">
        <v>17</v>
      </c>
      <c r="K42" s="104"/>
      <c r="L42" s="104">
        <v>20</v>
      </c>
      <c r="M42" s="104"/>
      <c r="N42" s="104"/>
      <c r="O42" s="37">
        <f>SUM(E42:N42)</f>
        <v>59</v>
      </c>
      <c r="P42" s="43">
        <f>COUNT(E42:N42)</f>
        <v>4</v>
      </c>
      <c r="Q42" s="17">
        <f>IF(P42&lt;6,0,+SMALL((E42:N42),1))</f>
        <v>0</v>
      </c>
      <c r="R42" s="17">
        <f>IF(P42&lt;7,0,+SMALL((E42:N42),2))</f>
        <v>0</v>
      </c>
      <c r="S42" s="17">
        <f>IF(P42&lt;8,0,+SMALL((E42:N42),3))</f>
        <v>0</v>
      </c>
      <c r="T42" s="17">
        <f>IF(P42&lt;9,0,+SMALL((E42:N42),4))</f>
        <v>0</v>
      </c>
      <c r="U42" s="17">
        <f>O42-Q42-R42-S42-T42</f>
        <v>59</v>
      </c>
      <c r="V42" s="7">
        <f>RANK(U42,$U$6:$U$165,0)</f>
        <v>37</v>
      </c>
    </row>
    <row r="43" spans="2:22" s="11" customFormat="1">
      <c r="B43" s="89" t="s">
        <v>222</v>
      </c>
      <c r="C43" s="33"/>
      <c r="D43" s="40" t="s">
        <v>18</v>
      </c>
      <c r="E43" s="104">
        <v>11</v>
      </c>
      <c r="F43" s="104"/>
      <c r="G43" s="104">
        <v>9</v>
      </c>
      <c r="H43" s="104">
        <v>14</v>
      </c>
      <c r="I43" s="104">
        <v>13</v>
      </c>
      <c r="J43" s="104">
        <v>6</v>
      </c>
      <c r="K43" s="104"/>
      <c r="L43" s="104"/>
      <c r="M43" s="104">
        <v>12</v>
      </c>
      <c r="N43" s="104"/>
      <c r="O43" s="37">
        <f>SUM(E43:N43)</f>
        <v>65</v>
      </c>
      <c r="P43" s="43">
        <f>COUNT(E43:N43)</f>
        <v>6</v>
      </c>
      <c r="Q43" s="17">
        <f>IF(P43&lt;6,0,+SMALL((E43:N43),1))</f>
        <v>6</v>
      </c>
      <c r="R43" s="17">
        <f>IF(P43&lt;7,0,+SMALL((E43:N43),2))</f>
        <v>0</v>
      </c>
      <c r="S43" s="17">
        <f>IF(P43&lt;8,0,+SMALL((E43:N43),3))</f>
        <v>0</v>
      </c>
      <c r="T43" s="17">
        <f>IF(P43&lt;9,0,+SMALL((E43:N43),4))</f>
        <v>0</v>
      </c>
      <c r="U43" s="17">
        <f>O43-Q43-R43-S43-T43</f>
        <v>59</v>
      </c>
      <c r="V43" s="7">
        <f>RANK(U43,$U$6:$U$165,0)</f>
        <v>37</v>
      </c>
    </row>
    <row r="44" spans="2:22" s="11" customFormat="1">
      <c r="B44" s="89" t="s">
        <v>17</v>
      </c>
      <c r="C44" s="33"/>
      <c r="D44" s="40" t="s">
        <v>18</v>
      </c>
      <c r="E44" s="104">
        <v>14</v>
      </c>
      <c r="F44" s="104"/>
      <c r="G44" s="104"/>
      <c r="H44" s="104"/>
      <c r="I44" s="104">
        <v>12</v>
      </c>
      <c r="J44" s="104">
        <v>6</v>
      </c>
      <c r="K44" s="104">
        <v>14</v>
      </c>
      <c r="L44" s="104">
        <v>10</v>
      </c>
      <c r="M44" s="104">
        <v>9</v>
      </c>
      <c r="N44" s="104"/>
      <c r="O44" s="37">
        <f>SUM(E44:N44)</f>
        <v>65</v>
      </c>
      <c r="P44" s="43">
        <f>COUNT(E44:N44)</f>
        <v>6</v>
      </c>
      <c r="Q44" s="17">
        <f>IF(P44&lt;6,0,+SMALL((E44:N44),1))</f>
        <v>6</v>
      </c>
      <c r="R44" s="17">
        <f>IF(P44&lt;7,0,+SMALL((E44:N44),2))</f>
        <v>0</v>
      </c>
      <c r="S44" s="17">
        <f>IF(P44&lt;8,0,+SMALL((E44:N44),3))</f>
        <v>0</v>
      </c>
      <c r="T44" s="17">
        <f>IF(P44&lt;9,0,+SMALL((E44:N44),4))</f>
        <v>0</v>
      </c>
      <c r="U44" s="17">
        <f>O44-Q44-R44-S44-T44</f>
        <v>59</v>
      </c>
      <c r="V44" s="7">
        <f>RANK(U44,$U$6:$U$165,0)</f>
        <v>37</v>
      </c>
    </row>
    <row r="45" spans="2:22" s="11" customFormat="1">
      <c r="B45" s="89" t="s">
        <v>272</v>
      </c>
      <c r="C45" s="33"/>
      <c r="D45" s="41" t="s">
        <v>35</v>
      </c>
      <c r="E45" s="104">
        <v>12</v>
      </c>
      <c r="F45" s="104"/>
      <c r="G45" s="104"/>
      <c r="H45" s="104">
        <v>10</v>
      </c>
      <c r="I45" s="104">
        <v>10</v>
      </c>
      <c r="J45" s="104">
        <v>12</v>
      </c>
      <c r="K45" s="104">
        <v>14</v>
      </c>
      <c r="L45" s="104"/>
      <c r="M45" s="104"/>
      <c r="N45" s="104"/>
      <c r="O45" s="37">
        <f>SUM(E45:N45)</f>
        <v>58</v>
      </c>
      <c r="P45" s="43">
        <f>COUNT(E45:N45)</f>
        <v>5</v>
      </c>
      <c r="Q45" s="17">
        <f>IF(P45&lt;6,0,+SMALL((E45:N45),1))</f>
        <v>0</v>
      </c>
      <c r="R45" s="17">
        <f>IF(P45&lt;7,0,+SMALL((E45:N45),2))</f>
        <v>0</v>
      </c>
      <c r="S45" s="17">
        <f>IF(P45&lt;8,0,+SMALL((E45:N45),3))</f>
        <v>0</v>
      </c>
      <c r="T45" s="17">
        <f>IF(P45&lt;9,0,+SMALL((E45:N45),4))</f>
        <v>0</v>
      </c>
      <c r="U45" s="17">
        <f>O45-Q45-R45-S45-T45</f>
        <v>58</v>
      </c>
      <c r="V45" s="7">
        <f>RANK(U45,$U$6:$U$165,0)</f>
        <v>40</v>
      </c>
    </row>
    <row r="46" spans="2:22" s="11" customFormat="1">
      <c r="B46" s="89" t="s">
        <v>363</v>
      </c>
      <c r="C46" s="33"/>
      <c r="D46" s="57" t="s">
        <v>79</v>
      </c>
      <c r="E46" s="104">
        <v>11</v>
      </c>
      <c r="F46" s="104">
        <v>10</v>
      </c>
      <c r="G46" s="104">
        <v>6</v>
      </c>
      <c r="H46" s="104">
        <v>10</v>
      </c>
      <c r="I46" s="104"/>
      <c r="J46" s="104">
        <v>15</v>
      </c>
      <c r="K46" s="104">
        <v>6</v>
      </c>
      <c r="L46" s="104"/>
      <c r="M46" s="104">
        <v>11</v>
      </c>
      <c r="N46" s="104"/>
      <c r="O46" s="37">
        <f>SUM(E46:N46)</f>
        <v>69</v>
      </c>
      <c r="P46" s="43">
        <f>COUNT(E46:N46)</f>
        <v>7</v>
      </c>
      <c r="Q46" s="17">
        <f>IF(P46&lt;6,0,+SMALL((E46:N46),1))</f>
        <v>6</v>
      </c>
      <c r="R46" s="17">
        <f>IF(P46&lt;7,0,+SMALL((E46:N46),2))</f>
        <v>6</v>
      </c>
      <c r="S46" s="17">
        <f>IF(P46&lt;8,0,+SMALL((E46:N46),3))</f>
        <v>0</v>
      </c>
      <c r="T46" s="17">
        <f>IF(P46&lt;9,0,+SMALL((E46:N46),4))</f>
        <v>0</v>
      </c>
      <c r="U46" s="17">
        <f>O46-Q46-R46-S46-T46</f>
        <v>57</v>
      </c>
      <c r="V46" s="7">
        <f>RANK(U46,$U$6:$U$165,0)</f>
        <v>41</v>
      </c>
    </row>
    <row r="47" spans="2:22" s="11" customFormat="1">
      <c r="B47" s="42" t="s">
        <v>349</v>
      </c>
      <c r="C47" s="43"/>
      <c r="D47" s="61" t="s">
        <v>81</v>
      </c>
      <c r="E47" s="104">
        <v>16</v>
      </c>
      <c r="F47" s="104">
        <v>14</v>
      </c>
      <c r="G47" s="104">
        <v>12</v>
      </c>
      <c r="H47" s="104"/>
      <c r="I47" s="104">
        <v>15</v>
      </c>
      <c r="J47" s="104"/>
      <c r="K47" s="104"/>
      <c r="L47" s="104"/>
      <c r="M47" s="104"/>
      <c r="N47" s="104"/>
      <c r="O47" s="37">
        <f>SUM(E47:N47)</f>
        <v>57</v>
      </c>
      <c r="P47" s="43">
        <f>COUNT(E47:N47)</f>
        <v>4</v>
      </c>
      <c r="Q47" s="17">
        <f>IF(P47&lt;6,0,+SMALL((E47:N47),1))</f>
        <v>0</v>
      </c>
      <c r="R47" s="17">
        <f>IF(P47&lt;7,0,+SMALL((E47:N47),2))</f>
        <v>0</v>
      </c>
      <c r="S47" s="17">
        <f>IF(P47&lt;8,0,+SMALL((E47:N47),3))</f>
        <v>0</v>
      </c>
      <c r="T47" s="17">
        <f>IF(P47&lt;9,0,+SMALL((E47:N47),4))</f>
        <v>0</v>
      </c>
      <c r="U47" s="17">
        <f>O47-Q47-R47-S47-T47</f>
        <v>57</v>
      </c>
      <c r="V47" s="7">
        <f>RANK(U47,$U$6:$U$165,0)</f>
        <v>41</v>
      </c>
    </row>
    <row r="48" spans="2:22" s="11" customFormat="1">
      <c r="B48" s="89" t="s">
        <v>161</v>
      </c>
      <c r="C48" s="33"/>
      <c r="D48" s="39" t="s">
        <v>7</v>
      </c>
      <c r="E48" s="104"/>
      <c r="F48" s="104">
        <v>5</v>
      </c>
      <c r="G48" s="104">
        <v>10</v>
      </c>
      <c r="H48" s="104">
        <v>17</v>
      </c>
      <c r="I48" s="104">
        <v>10</v>
      </c>
      <c r="J48" s="104">
        <v>6</v>
      </c>
      <c r="K48" s="104">
        <v>10</v>
      </c>
      <c r="L48" s="104">
        <v>8</v>
      </c>
      <c r="M48" s="104">
        <v>10</v>
      </c>
      <c r="N48" s="104"/>
      <c r="O48" s="37">
        <f>SUM(E48:N48)</f>
        <v>76</v>
      </c>
      <c r="P48" s="43">
        <f>COUNT(E48:N48)</f>
        <v>8</v>
      </c>
      <c r="Q48" s="17">
        <f>IF(P48&lt;6,0,+SMALL((E48:N48),1))</f>
        <v>5</v>
      </c>
      <c r="R48" s="17">
        <f>IF(P48&lt;7,0,+SMALL((E48:N48),2))</f>
        <v>6</v>
      </c>
      <c r="S48" s="17">
        <f>IF(P48&lt;8,0,+SMALL((E48:N48),3))</f>
        <v>8</v>
      </c>
      <c r="T48" s="17">
        <f>IF(P48&lt;9,0,+SMALL((E48:N48),4))</f>
        <v>0</v>
      </c>
      <c r="U48" s="17">
        <f>O48-Q48-R48-S48-T48</f>
        <v>57</v>
      </c>
      <c r="V48" s="7">
        <f>RANK(U48,$U$6:$U$165,0)</f>
        <v>41</v>
      </c>
    </row>
    <row r="49" spans="2:22" s="11" customFormat="1">
      <c r="B49" s="42" t="s">
        <v>335</v>
      </c>
      <c r="C49" s="33"/>
      <c r="D49" s="158" t="s">
        <v>334</v>
      </c>
      <c r="E49" s="104"/>
      <c r="F49" s="104">
        <v>19</v>
      </c>
      <c r="G49" s="104"/>
      <c r="H49" s="104">
        <v>17</v>
      </c>
      <c r="I49" s="104">
        <v>21</v>
      </c>
      <c r="J49" s="104"/>
      <c r="K49" s="104"/>
      <c r="L49" s="104"/>
      <c r="M49" s="104"/>
      <c r="N49" s="104"/>
      <c r="O49" s="37">
        <f>SUM(E49:N49)</f>
        <v>57</v>
      </c>
      <c r="P49" s="43">
        <f>COUNT(E49:N49)</f>
        <v>3</v>
      </c>
      <c r="Q49" s="17">
        <f>IF(P49&lt;6,0,+SMALL((E49:N49),1))</f>
        <v>0</v>
      </c>
      <c r="R49" s="17">
        <f>IF(P49&lt;7,0,+SMALL((E49:N49),2))</f>
        <v>0</v>
      </c>
      <c r="S49" s="17">
        <f>IF(P49&lt;8,0,+SMALL((E49:N49),3))</f>
        <v>0</v>
      </c>
      <c r="T49" s="17">
        <f>IF(P49&lt;9,0,+SMALL((E49:N49),4))</f>
        <v>0</v>
      </c>
      <c r="U49" s="17">
        <f>O49-Q49-R49-S49-T49</f>
        <v>57</v>
      </c>
      <c r="V49" s="7">
        <f>RANK(U49,$U$6:$U$165,0)</f>
        <v>41</v>
      </c>
    </row>
    <row r="50" spans="2:22" s="11" customFormat="1">
      <c r="B50" s="89" t="s">
        <v>306</v>
      </c>
      <c r="C50" s="33"/>
      <c r="D50" s="38" t="s">
        <v>33</v>
      </c>
      <c r="E50" s="104">
        <v>8</v>
      </c>
      <c r="F50" s="104">
        <v>11</v>
      </c>
      <c r="G50" s="104">
        <v>10</v>
      </c>
      <c r="H50" s="104">
        <v>7</v>
      </c>
      <c r="I50" s="104">
        <v>7</v>
      </c>
      <c r="J50" s="104">
        <v>8</v>
      </c>
      <c r="K50" s="104">
        <v>17</v>
      </c>
      <c r="L50" s="104">
        <v>9</v>
      </c>
      <c r="M50" s="104">
        <v>9</v>
      </c>
      <c r="N50" s="104"/>
      <c r="O50" s="37">
        <f>SUM(E50:N50)</f>
        <v>86</v>
      </c>
      <c r="P50" s="43">
        <f>COUNT(E50:N50)</f>
        <v>9</v>
      </c>
      <c r="Q50" s="17">
        <f>IF(P50&lt;6,0,+SMALL((E50:N50),1))</f>
        <v>7</v>
      </c>
      <c r="R50" s="17">
        <f>IF(P50&lt;7,0,+SMALL((E50:N50),2))</f>
        <v>7</v>
      </c>
      <c r="S50" s="17">
        <f>IF(P50&lt;8,0,+SMALL((E50:N50),3))</f>
        <v>8</v>
      </c>
      <c r="T50" s="17">
        <f>IF(P50&lt;9,0,+SMALL((E50:N50),4))</f>
        <v>8</v>
      </c>
      <c r="U50" s="17">
        <f>O50-Q50-R50-S50-T50</f>
        <v>56</v>
      </c>
      <c r="V50" s="7">
        <f>RANK(U50,$U$6:$U$165,0)</f>
        <v>45</v>
      </c>
    </row>
    <row r="51" spans="2:22">
      <c r="B51" s="42" t="s">
        <v>359</v>
      </c>
      <c r="C51" s="33"/>
      <c r="D51" s="41" t="s">
        <v>35</v>
      </c>
      <c r="E51" s="104">
        <v>12</v>
      </c>
      <c r="F51" s="104"/>
      <c r="G51" s="104"/>
      <c r="H51" s="104">
        <v>15</v>
      </c>
      <c r="I51" s="104">
        <v>16</v>
      </c>
      <c r="J51" s="104"/>
      <c r="K51" s="104">
        <v>12</v>
      </c>
      <c r="L51" s="104"/>
      <c r="M51" s="104"/>
      <c r="N51" s="104"/>
      <c r="O51" s="37">
        <f>SUM(E51:N51)</f>
        <v>55</v>
      </c>
      <c r="P51" s="43">
        <f>COUNT(E51:N51)</f>
        <v>4</v>
      </c>
      <c r="Q51" s="17">
        <f>IF(P51&lt;6,0,+SMALL((E51:N51),1))</f>
        <v>0</v>
      </c>
      <c r="R51" s="17">
        <f>IF(P51&lt;7,0,+SMALL((E51:N51),2))</f>
        <v>0</v>
      </c>
      <c r="S51" s="17">
        <f>IF(P51&lt;8,0,+SMALL((E51:N51),3))</f>
        <v>0</v>
      </c>
      <c r="T51" s="17">
        <f>IF(P51&lt;9,0,+SMALL((E51:N51),4))</f>
        <v>0</v>
      </c>
      <c r="U51" s="17">
        <f>O51-Q51-R51-S51-T51</f>
        <v>55</v>
      </c>
      <c r="V51" s="7">
        <f>RANK(U51,$U$6:$U$165,0)</f>
        <v>46</v>
      </c>
    </row>
    <row r="52" spans="2:22" s="11" customFormat="1">
      <c r="B52" s="89" t="s">
        <v>175</v>
      </c>
      <c r="C52" s="33"/>
      <c r="D52" s="39" t="s">
        <v>7</v>
      </c>
      <c r="E52" s="104">
        <v>10</v>
      </c>
      <c r="F52" s="104">
        <v>7</v>
      </c>
      <c r="G52" s="104">
        <v>15</v>
      </c>
      <c r="H52" s="104"/>
      <c r="I52" s="104">
        <v>11</v>
      </c>
      <c r="J52" s="104">
        <v>6</v>
      </c>
      <c r="K52" s="104">
        <v>8</v>
      </c>
      <c r="L52" s="104">
        <v>11</v>
      </c>
      <c r="M52" s="104">
        <v>8</v>
      </c>
      <c r="N52" s="104"/>
      <c r="O52" s="37">
        <f>SUM(E52:N52)</f>
        <v>76</v>
      </c>
      <c r="P52" s="43">
        <f>COUNT(E52:N52)</f>
        <v>8</v>
      </c>
      <c r="Q52" s="17">
        <f>IF(P52&lt;6,0,+SMALL((E52:N52),1))</f>
        <v>6</v>
      </c>
      <c r="R52" s="17">
        <f>IF(P52&lt;7,0,+SMALL((E52:N52),2))</f>
        <v>7</v>
      </c>
      <c r="S52" s="17">
        <f>IF(P52&lt;8,0,+SMALL((E52:N52),3))</f>
        <v>8</v>
      </c>
      <c r="T52" s="17">
        <f>IF(P52&lt;9,0,+SMALL((E52:N52),4))</f>
        <v>0</v>
      </c>
      <c r="U52" s="17">
        <f>O52-Q52-R52-S52-T52</f>
        <v>55</v>
      </c>
      <c r="V52" s="7">
        <f>RANK(U52,$U$6:$U$165,0)</f>
        <v>46</v>
      </c>
    </row>
    <row r="53" spans="2:22">
      <c r="B53" s="42" t="s">
        <v>340</v>
      </c>
      <c r="C53" s="33"/>
      <c r="D53" s="158" t="s">
        <v>334</v>
      </c>
      <c r="E53" s="104">
        <v>8</v>
      </c>
      <c r="F53" s="104">
        <v>13</v>
      </c>
      <c r="G53" s="104">
        <v>7</v>
      </c>
      <c r="H53" s="104">
        <v>8</v>
      </c>
      <c r="I53" s="104">
        <v>17</v>
      </c>
      <c r="J53" s="104">
        <v>6</v>
      </c>
      <c r="K53" s="104">
        <v>9</v>
      </c>
      <c r="L53" s="104">
        <v>4</v>
      </c>
      <c r="M53" s="104">
        <v>6</v>
      </c>
      <c r="N53" s="104"/>
      <c r="O53" s="37">
        <f>SUM(E53:N53)</f>
        <v>78</v>
      </c>
      <c r="P53" s="43">
        <f>COUNT(E53:N53)</f>
        <v>9</v>
      </c>
      <c r="Q53" s="17">
        <f>IF(P53&lt;6,0,+SMALL((E53:N53),1))</f>
        <v>4</v>
      </c>
      <c r="R53" s="17">
        <f>IF(P53&lt;7,0,+SMALL((E53:N53),2))</f>
        <v>6</v>
      </c>
      <c r="S53" s="17">
        <f>IF(P53&lt;8,0,+SMALL((E53:N53),3))</f>
        <v>6</v>
      </c>
      <c r="T53" s="17">
        <f>IF(P53&lt;9,0,+SMALL((E53:N53),4))</f>
        <v>7</v>
      </c>
      <c r="U53" s="17">
        <f>O53-Q53-R53-S53-T53</f>
        <v>55</v>
      </c>
      <c r="V53" s="7">
        <f>RANK(U53,$U$6:$U$165,0)</f>
        <v>46</v>
      </c>
    </row>
    <row r="54" spans="2:22" s="11" customFormat="1">
      <c r="B54" s="89" t="s">
        <v>29</v>
      </c>
      <c r="C54" s="33"/>
      <c r="D54" s="39" t="s">
        <v>7</v>
      </c>
      <c r="E54" s="104">
        <v>10</v>
      </c>
      <c r="F54" s="104"/>
      <c r="G54" s="104">
        <v>10</v>
      </c>
      <c r="H54" s="104"/>
      <c r="I54" s="104"/>
      <c r="J54" s="104">
        <v>7</v>
      </c>
      <c r="K54" s="104">
        <v>15</v>
      </c>
      <c r="L54" s="104">
        <v>10</v>
      </c>
      <c r="M54" s="104"/>
      <c r="N54" s="104"/>
      <c r="O54" s="37">
        <f>SUM(E54:N54)</f>
        <v>52</v>
      </c>
      <c r="P54" s="43">
        <f>COUNT(E54:N54)</f>
        <v>5</v>
      </c>
      <c r="Q54" s="17">
        <f>IF(P54&lt;6,0,+SMALL((E54:N54),1))</f>
        <v>0</v>
      </c>
      <c r="R54" s="17">
        <f>IF(P54&lt;7,0,+SMALL((E54:N54),2))</f>
        <v>0</v>
      </c>
      <c r="S54" s="17">
        <f>IF(P54&lt;8,0,+SMALL((E54:N54),3))</f>
        <v>0</v>
      </c>
      <c r="T54" s="17">
        <f>IF(P54&lt;9,0,+SMALL((E54:N54),4))</f>
        <v>0</v>
      </c>
      <c r="U54" s="17">
        <f>O54-Q54-R54-S54-T54</f>
        <v>52</v>
      </c>
      <c r="V54" s="7">
        <f>RANK(U54,$U$6:$U$165,0)</f>
        <v>49</v>
      </c>
    </row>
    <row r="55" spans="2:22" s="11" customFormat="1">
      <c r="B55" s="89" t="s">
        <v>6</v>
      </c>
      <c r="C55" s="33"/>
      <c r="D55" s="40" t="s">
        <v>18</v>
      </c>
      <c r="E55" s="104"/>
      <c r="F55" s="104"/>
      <c r="G55" s="104"/>
      <c r="H55" s="104">
        <v>20</v>
      </c>
      <c r="I55" s="104"/>
      <c r="J55" s="104">
        <v>10</v>
      </c>
      <c r="K55" s="104">
        <v>14</v>
      </c>
      <c r="L55" s="104">
        <v>7</v>
      </c>
      <c r="M55" s="104"/>
      <c r="N55" s="104"/>
      <c r="O55" s="37">
        <f>SUM(E55:N55)</f>
        <v>51</v>
      </c>
      <c r="P55" s="43">
        <f>COUNT(E55:N55)</f>
        <v>4</v>
      </c>
      <c r="Q55" s="17">
        <f>IF(P55&lt;6,0,+SMALL((E55:N55),1))</f>
        <v>0</v>
      </c>
      <c r="R55" s="17">
        <f>IF(P55&lt;7,0,+SMALL((E55:N55),2))</f>
        <v>0</v>
      </c>
      <c r="S55" s="17">
        <f>IF(P55&lt;8,0,+SMALL((E55:N55),3))</f>
        <v>0</v>
      </c>
      <c r="T55" s="17">
        <f>IF(P55&lt;9,0,+SMALL((E55:N55),4))</f>
        <v>0</v>
      </c>
      <c r="U55" s="17">
        <f>O55-Q55-R55-S55-T55</f>
        <v>51</v>
      </c>
      <c r="V55" s="7">
        <f>RANK(U55,$U$6:$U$165,0)</f>
        <v>50</v>
      </c>
    </row>
    <row r="56" spans="2:22" s="11" customFormat="1">
      <c r="B56" s="42" t="s">
        <v>292</v>
      </c>
      <c r="C56" s="43"/>
      <c r="D56" s="61" t="s">
        <v>81</v>
      </c>
      <c r="E56" s="104">
        <v>18</v>
      </c>
      <c r="F56" s="104">
        <v>16</v>
      </c>
      <c r="G56" s="104"/>
      <c r="H56" s="104"/>
      <c r="I56" s="104"/>
      <c r="J56" s="104">
        <v>17</v>
      </c>
      <c r="K56" s="104"/>
      <c r="L56" s="104"/>
      <c r="M56" s="104"/>
      <c r="N56" s="104"/>
      <c r="O56" s="37">
        <f>SUM(E56:N56)</f>
        <v>51</v>
      </c>
      <c r="P56" s="43">
        <f>COUNT(E56:N56)</f>
        <v>3</v>
      </c>
      <c r="Q56" s="17">
        <f>IF(P56&lt;6,0,+SMALL((E56:N56),1))</f>
        <v>0</v>
      </c>
      <c r="R56" s="17">
        <f>IF(P56&lt;7,0,+SMALL((E56:N56),2))</f>
        <v>0</v>
      </c>
      <c r="S56" s="17">
        <f>IF(P56&lt;8,0,+SMALL((E56:N56),3))</f>
        <v>0</v>
      </c>
      <c r="T56" s="17">
        <f>IF(P56&lt;9,0,+SMALL((E56:N56),4))</f>
        <v>0</v>
      </c>
      <c r="U56" s="17">
        <f>O56-Q56-R56-S56-T56</f>
        <v>51</v>
      </c>
      <c r="V56" s="7">
        <f>RANK(U56,$U$6:$U$165,0)</f>
        <v>50</v>
      </c>
    </row>
    <row r="57" spans="2:22" s="11" customFormat="1">
      <c r="B57" s="89" t="s">
        <v>396</v>
      </c>
      <c r="C57" s="33"/>
      <c r="D57" s="57" t="s">
        <v>79</v>
      </c>
      <c r="E57" s="104">
        <v>4</v>
      </c>
      <c r="F57" s="104">
        <v>8</v>
      </c>
      <c r="G57" s="104"/>
      <c r="H57" s="104">
        <v>6</v>
      </c>
      <c r="I57" s="104">
        <v>13</v>
      </c>
      <c r="J57" s="104"/>
      <c r="K57" s="104">
        <v>8</v>
      </c>
      <c r="L57" s="104"/>
      <c r="M57" s="104">
        <v>15</v>
      </c>
      <c r="N57" s="104"/>
      <c r="O57" s="37">
        <f>SUM(E57:N57)</f>
        <v>54</v>
      </c>
      <c r="P57" s="43">
        <f>COUNT(E57:N57)</f>
        <v>6</v>
      </c>
      <c r="Q57" s="17">
        <f>IF(P57&lt;6,0,+SMALL((E57:N57),1))</f>
        <v>4</v>
      </c>
      <c r="R57" s="17">
        <f>IF(P57&lt;7,0,+SMALL((E57:N57),2))</f>
        <v>0</v>
      </c>
      <c r="S57" s="17">
        <f>IF(P57&lt;8,0,+SMALL((E57:N57),3))</f>
        <v>0</v>
      </c>
      <c r="T57" s="17">
        <f>IF(P57&lt;9,0,+SMALL((E57:N57),4))</f>
        <v>0</v>
      </c>
      <c r="U57" s="17">
        <f>O57-Q57-R57-S57-T57</f>
        <v>50</v>
      </c>
      <c r="V57" s="7">
        <f>RANK(U57,$U$6:$U$165,0)</f>
        <v>52</v>
      </c>
    </row>
    <row r="58" spans="2:22" s="11" customFormat="1">
      <c r="B58" s="89" t="s">
        <v>355</v>
      </c>
      <c r="C58" s="33"/>
      <c r="D58" s="62" t="s">
        <v>14</v>
      </c>
      <c r="E58" s="104">
        <v>12</v>
      </c>
      <c r="F58" s="104">
        <v>6</v>
      </c>
      <c r="G58" s="104">
        <v>9</v>
      </c>
      <c r="H58" s="104">
        <v>13</v>
      </c>
      <c r="I58" s="104"/>
      <c r="J58" s="104"/>
      <c r="K58" s="104"/>
      <c r="L58" s="104"/>
      <c r="M58" s="104">
        <v>10</v>
      </c>
      <c r="N58" s="104"/>
      <c r="O58" s="37">
        <f>SUM(E58:N58)</f>
        <v>50</v>
      </c>
      <c r="P58" s="43">
        <f>COUNT(E58:N58)</f>
        <v>5</v>
      </c>
      <c r="Q58" s="17">
        <f>IF(P58&lt;6,0,+SMALL((E58:N58),1))</f>
        <v>0</v>
      </c>
      <c r="R58" s="17">
        <f>IF(P58&lt;7,0,+SMALL((E58:N58),2))</f>
        <v>0</v>
      </c>
      <c r="S58" s="17">
        <f>IF(P58&lt;8,0,+SMALL((E58:N58),3))</f>
        <v>0</v>
      </c>
      <c r="T58" s="17">
        <f>IF(P58&lt;9,0,+SMALL((E58:N58),4))</f>
        <v>0</v>
      </c>
      <c r="U58" s="17">
        <f>O58-Q58-R58-S58-T58</f>
        <v>50</v>
      </c>
      <c r="V58" s="7">
        <f>RANK(U58,$U$6:$U$165,0)</f>
        <v>52</v>
      </c>
    </row>
    <row r="59" spans="2:22" s="11" customFormat="1">
      <c r="B59" s="89" t="s">
        <v>238</v>
      </c>
      <c r="C59" s="33"/>
      <c r="D59" s="39" t="s">
        <v>7</v>
      </c>
      <c r="E59" s="104">
        <v>14</v>
      </c>
      <c r="F59" s="104">
        <v>2</v>
      </c>
      <c r="G59" s="104">
        <v>12</v>
      </c>
      <c r="H59" s="104">
        <v>16</v>
      </c>
      <c r="I59" s="104"/>
      <c r="J59" s="104">
        <v>6</v>
      </c>
      <c r="K59" s="104"/>
      <c r="L59" s="104"/>
      <c r="M59" s="104"/>
      <c r="N59" s="104"/>
      <c r="O59" s="37">
        <f>SUM(E59:N59)</f>
        <v>50</v>
      </c>
      <c r="P59" s="43">
        <f>COUNT(E59:N59)</f>
        <v>5</v>
      </c>
      <c r="Q59" s="17">
        <f>IF(P59&lt;6,0,+SMALL((E59:N59),1))</f>
        <v>0</v>
      </c>
      <c r="R59" s="17">
        <f>IF(P59&lt;7,0,+SMALL((E59:N59),2))</f>
        <v>0</v>
      </c>
      <c r="S59" s="17">
        <f>IF(P59&lt;8,0,+SMALL((E59:N59),3))</f>
        <v>0</v>
      </c>
      <c r="T59" s="17">
        <f>IF(P59&lt;9,0,+SMALL((E59:N59),4))</f>
        <v>0</v>
      </c>
      <c r="U59" s="17">
        <f>O59-Q59-R59-S59-T59</f>
        <v>50</v>
      </c>
      <c r="V59" s="7">
        <f>RANK(U59,$U$6:$U$165,0)</f>
        <v>52</v>
      </c>
    </row>
    <row r="60" spans="2:22" s="11" customFormat="1">
      <c r="B60" s="89" t="s">
        <v>373</v>
      </c>
      <c r="C60" s="33"/>
      <c r="D60" s="57" t="s">
        <v>79</v>
      </c>
      <c r="E60" s="104">
        <v>11</v>
      </c>
      <c r="F60" s="104">
        <v>20</v>
      </c>
      <c r="G60" s="104"/>
      <c r="H60" s="104"/>
      <c r="I60" s="104"/>
      <c r="J60" s="104">
        <v>18</v>
      </c>
      <c r="K60" s="104"/>
      <c r="L60" s="104"/>
      <c r="M60" s="104"/>
      <c r="N60" s="104"/>
      <c r="O60" s="37">
        <f>SUM(E60:N60)</f>
        <v>49</v>
      </c>
      <c r="P60" s="43">
        <f>COUNT(E60:N60)</f>
        <v>3</v>
      </c>
      <c r="Q60" s="17">
        <f>IF(P60&lt;6,0,+SMALL((E60:N60),1))</f>
        <v>0</v>
      </c>
      <c r="R60" s="17">
        <f>IF(P60&lt;7,0,+SMALL((E60:N60),2))</f>
        <v>0</v>
      </c>
      <c r="S60" s="17">
        <f>IF(P60&lt;8,0,+SMALL((E60:N60),3))</f>
        <v>0</v>
      </c>
      <c r="T60" s="17">
        <f>IF(P60&lt;9,0,+SMALL((E60:N60),4))</f>
        <v>0</v>
      </c>
      <c r="U60" s="17">
        <f>O60-Q60-R60-S60-T60</f>
        <v>49</v>
      </c>
      <c r="V60" s="7">
        <f>RANK(U60,$U$6:$U$165,0)</f>
        <v>55</v>
      </c>
    </row>
    <row r="61" spans="2:22" s="11" customFormat="1">
      <c r="B61" s="42" t="s">
        <v>357</v>
      </c>
      <c r="C61" s="43"/>
      <c r="D61" s="61" t="s">
        <v>81</v>
      </c>
      <c r="E61" s="104">
        <v>7</v>
      </c>
      <c r="F61" s="104"/>
      <c r="G61" s="104"/>
      <c r="H61" s="104">
        <v>12</v>
      </c>
      <c r="I61" s="104">
        <v>16</v>
      </c>
      <c r="J61" s="104"/>
      <c r="K61" s="104">
        <v>5</v>
      </c>
      <c r="L61" s="104">
        <v>8</v>
      </c>
      <c r="M61" s="104">
        <v>6</v>
      </c>
      <c r="N61" s="104"/>
      <c r="O61" s="37">
        <f>SUM(E61:N61)</f>
        <v>54</v>
      </c>
      <c r="P61" s="43">
        <f>COUNT(E61:N61)</f>
        <v>6</v>
      </c>
      <c r="Q61" s="17">
        <f>IF(P61&lt;6,0,+SMALL((E61:N61),1))</f>
        <v>5</v>
      </c>
      <c r="R61" s="17">
        <f>IF(P61&lt;7,0,+SMALL((E61:N61),2))</f>
        <v>0</v>
      </c>
      <c r="S61" s="17">
        <f>IF(P61&lt;8,0,+SMALL((E61:N61),3))</f>
        <v>0</v>
      </c>
      <c r="T61" s="17">
        <f>IF(P61&lt;9,0,+SMALL((E61:N61),4))</f>
        <v>0</v>
      </c>
      <c r="U61" s="17">
        <f>O61-Q61-R61-S61-T61</f>
        <v>49</v>
      </c>
      <c r="V61" s="7">
        <f>RANK(U61,$U$6:$U$165,0)</f>
        <v>55</v>
      </c>
    </row>
    <row r="62" spans="2:22" s="11" customFormat="1">
      <c r="B62" s="89" t="s">
        <v>73</v>
      </c>
      <c r="C62" s="33"/>
      <c r="D62" s="40" t="s">
        <v>18</v>
      </c>
      <c r="E62" s="104"/>
      <c r="F62" s="104">
        <v>19</v>
      </c>
      <c r="G62" s="104">
        <v>15</v>
      </c>
      <c r="H62" s="104"/>
      <c r="I62" s="104"/>
      <c r="J62" s="104"/>
      <c r="K62" s="104"/>
      <c r="L62" s="104">
        <v>14</v>
      </c>
      <c r="M62" s="104"/>
      <c r="N62" s="104"/>
      <c r="O62" s="37">
        <f>SUM(E62:N62)</f>
        <v>48</v>
      </c>
      <c r="P62" s="43">
        <f>COUNT(E62:N62)</f>
        <v>3</v>
      </c>
      <c r="Q62" s="17">
        <f>IF(P62&lt;6,0,+SMALL((E62:N62),1))</f>
        <v>0</v>
      </c>
      <c r="R62" s="17">
        <f>IF(P62&lt;7,0,+SMALL((E62:N62),2))</f>
        <v>0</v>
      </c>
      <c r="S62" s="17">
        <f>IF(P62&lt;8,0,+SMALL((E62:N62),3))</f>
        <v>0</v>
      </c>
      <c r="T62" s="17">
        <f>IF(P62&lt;9,0,+SMALL((E62:N62),4))</f>
        <v>0</v>
      </c>
      <c r="U62" s="17">
        <f>O62-Q62-R62-S62-T62</f>
        <v>48</v>
      </c>
      <c r="V62" s="7">
        <f>RANK(U62,$U$6:$U$165,0)</f>
        <v>57</v>
      </c>
    </row>
    <row r="63" spans="2:22">
      <c r="B63" s="42" t="s">
        <v>294</v>
      </c>
      <c r="C63" s="43"/>
      <c r="D63" s="61" t="s">
        <v>81</v>
      </c>
      <c r="E63" s="104">
        <v>14</v>
      </c>
      <c r="F63" s="104">
        <v>10</v>
      </c>
      <c r="G63" s="104"/>
      <c r="H63" s="104"/>
      <c r="I63" s="104">
        <v>11</v>
      </c>
      <c r="J63" s="104">
        <v>12</v>
      </c>
      <c r="K63" s="104"/>
      <c r="L63" s="104"/>
      <c r="M63" s="104"/>
      <c r="N63" s="104"/>
      <c r="O63" s="37">
        <f>SUM(E63:N63)</f>
        <v>47</v>
      </c>
      <c r="P63" s="43">
        <f>COUNT(E63:N63)</f>
        <v>4</v>
      </c>
      <c r="Q63" s="17">
        <f>IF(P63&lt;6,0,+SMALL((E63:N63),1))</f>
        <v>0</v>
      </c>
      <c r="R63" s="17">
        <f>IF(P63&lt;7,0,+SMALL((E63:N63),2))</f>
        <v>0</v>
      </c>
      <c r="S63" s="17">
        <f>IF(P63&lt;8,0,+SMALL((E63:N63),3))</f>
        <v>0</v>
      </c>
      <c r="T63" s="17">
        <f>IF(P63&lt;9,0,+SMALL((E63:N63),4))</f>
        <v>0</v>
      </c>
      <c r="U63" s="17">
        <f>O63-Q63-R63-S63-T63</f>
        <v>47</v>
      </c>
      <c r="V63" s="7">
        <f>RANK(U63,$U$6:$U$165,0)</f>
        <v>58</v>
      </c>
    </row>
    <row r="64" spans="2:22">
      <c r="B64" s="42" t="s">
        <v>350</v>
      </c>
      <c r="C64" s="43"/>
      <c r="D64" s="61" t="s">
        <v>81</v>
      </c>
      <c r="E64" s="104">
        <v>12</v>
      </c>
      <c r="F64" s="104">
        <v>6</v>
      </c>
      <c r="G64" s="104">
        <v>6</v>
      </c>
      <c r="H64" s="104">
        <v>5</v>
      </c>
      <c r="I64" s="104">
        <v>14</v>
      </c>
      <c r="J64" s="104"/>
      <c r="K64" s="104"/>
      <c r="L64" s="104">
        <v>9</v>
      </c>
      <c r="M64" s="104"/>
      <c r="N64" s="104"/>
      <c r="O64" s="37">
        <f>SUM(E64:N64)</f>
        <v>52</v>
      </c>
      <c r="P64" s="43">
        <f>COUNT(E64:N64)</f>
        <v>6</v>
      </c>
      <c r="Q64" s="17">
        <f>IF(P64&lt;6,0,+SMALL((E64:N64),1))</f>
        <v>5</v>
      </c>
      <c r="R64" s="17">
        <f>IF(P64&lt;7,0,+SMALL((E64:N64),2))</f>
        <v>0</v>
      </c>
      <c r="S64" s="17">
        <f>IF(P64&lt;8,0,+SMALL((E64:N64),3))</f>
        <v>0</v>
      </c>
      <c r="T64" s="17">
        <f>IF(P64&lt;9,0,+SMALL((E64:N64),4))</f>
        <v>0</v>
      </c>
      <c r="U64" s="17">
        <f>O64-Q64-R64-S64-T64</f>
        <v>47</v>
      </c>
      <c r="V64" s="7">
        <f>RANK(U64,$U$6:$U$165,0)</f>
        <v>58</v>
      </c>
    </row>
    <row r="65" spans="2:22" s="11" customFormat="1">
      <c r="B65" s="89" t="s">
        <v>109</v>
      </c>
      <c r="C65" s="33"/>
      <c r="D65" s="38" t="s">
        <v>33</v>
      </c>
      <c r="E65" s="104">
        <v>13</v>
      </c>
      <c r="F65" s="104"/>
      <c r="G65" s="104">
        <v>6</v>
      </c>
      <c r="H65" s="104">
        <v>14</v>
      </c>
      <c r="I65" s="104"/>
      <c r="J65" s="104"/>
      <c r="K65" s="104"/>
      <c r="L65" s="104">
        <v>13</v>
      </c>
      <c r="M65" s="104"/>
      <c r="N65" s="104"/>
      <c r="O65" s="37">
        <f>SUM(E65:N65)</f>
        <v>46</v>
      </c>
      <c r="P65" s="43">
        <f>COUNT(E65:N65)</f>
        <v>4</v>
      </c>
      <c r="Q65" s="17">
        <f>IF(P65&lt;6,0,+SMALL((E65:N65),1))</f>
        <v>0</v>
      </c>
      <c r="R65" s="17">
        <f>IF(P65&lt;7,0,+SMALL((E65:N65),2))</f>
        <v>0</v>
      </c>
      <c r="S65" s="17">
        <f>IF(P65&lt;8,0,+SMALL((E65:N65),3))</f>
        <v>0</v>
      </c>
      <c r="T65" s="17">
        <f>IF(P65&lt;9,0,+SMALL((E65:N65),4))</f>
        <v>0</v>
      </c>
      <c r="U65" s="17">
        <f>O65-Q65-R65-S65-T65</f>
        <v>46</v>
      </c>
      <c r="V65" s="7">
        <f>RANK(U65,$U$6:$U$165,0)</f>
        <v>60</v>
      </c>
    </row>
    <row r="66" spans="2:22" s="11" customFormat="1">
      <c r="B66" s="89" t="s">
        <v>118</v>
      </c>
      <c r="C66" s="33"/>
      <c r="D66" s="40" t="s">
        <v>18</v>
      </c>
      <c r="E66" s="104">
        <v>12</v>
      </c>
      <c r="F66" s="104"/>
      <c r="G66" s="104">
        <v>6</v>
      </c>
      <c r="H66" s="104">
        <v>14</v>
      </c>
      <c r="I66" s="104"/>
      <c r="J66" s="104">
        <v>14</v>
      </c>
      <c r="K66" s="104"/>
      <c r="L66" s="104"/>
      <c r="M66" s="104"/>
      <c r="N66" s="104"/>
      <c r="O66" s="37">
        <f>SUM(E66:N66)</f>
        <v>46</v>
      </c>
      <c r="P66" s="43">
        <f>COUNT(E66:N66)</f>
        <v>4</v>
      </c>
      <c r="Q66" s="17">
        <f>IF(P66&lt;6,0,+SMALL((E66:N66),1))</f>
        <v>0</v>
      </c>
      <c r="R66" s="17">
        <f>IF(P66&lt;7,0,+SMALL((E66:N66),2))</f>
        <v>0</v>
      </c>
      <c r="S66" s="17">
        <f>IF(P66&lt;8,0,+SMALL((E66:N66),3))</f>
        <v>0</v>
      </c>
      <c r="T66" s="17">
        <f>IF(P66&lt;9,0,+SMALL((E66:N66),4))</f>
        <v>0</v>
      </c>
      <c r="U66" s="17">
        <f>O66-Q66-R66-S66-T66</f>
        <v>46</v>
      </c>
      <c r="V66" s="7">
        <f>RANK(U66,$U$6:$U$165,0)</f>
        <v>60</v>
      </c>
    </row>
    <row r="67" spans="2:22" s="11" customFormat="1">
      <c r="B67" s="89" t="s">
        <v>269</v>
      </c>
      <c r="C67" s="33"/>
      <c r="D67" s="38" t="s">
        <v>33</v>
      </c>
      <c r="E67" s="104">
        <v>10</v>
      </c>
      <c r="F67" s="104">
        <v>6</v>
      </c>
      <c r="G67" s="104">
        <v>4</v>
      </c>
      <c r="H67" s="104">
        <v>12</v>
      </c>
      <c r="I67" s="104">
        <v>7</v>
      </c>
      <c r="J67" s="104"/>
      <c r="K67" s="104">
        <v>9</v>
      </c>
      <c r="L67" s="104">
        <v>7</v>
      </c>
      <c r="M67" s="104"/>
      <c r="N67" s="104"/>
      <c r="O67" s="37">
        <f>SUM(E67:N67)</f>
        <v>55</v>
      </c>
      <c r="P67" s="43">
        <f>COUNT(E67:N67)</f>
        <v>7</v>
      </c>
      <c r="Q67" s="17">
        <f>IF(P67&lt;6,0,+SMALL((E67:N67),1))</f>
        <v>4</v>
      </c>
      <c r="R67" s="17">
        <f>IF(P67&lt;7,0,+SMALL((E67:N67),2))</f>
        <v>6</v>
      </c>
      <c r="S67" s="17">
        <f>IF(P67&lt;8,0,+SMALL((E67:N67),3))</f>
        <v>0</v>
      </c>
      <c r="T67" s="17">
        <f>IF(P67&lt;9,0,+SMALL((E67:N67),4))</f>
        <v>0</v>
      </c>
      <c r="U67" s="17">
        <f>O67-Q67-R67-S67-T67</f>
        <v>45</v>
      </c>
      <c r="V67" s="7">
        <f>RANK(U67,$U$6:$U$165,0)</f>
        <v>62</v>
      </c>
    </row>
    <row r="68" spans="2:22" s="11" customFormat="1">
      <c r="B68" s="89" t="s">
        <v>354</v>
      </c>
      <c r="C68" s="33"/>
      <c r="D68" s="62" t="s">
        <v>14</v>
      </c>
      <c r="E68" s="104">
        <v>11</v>
      </c>
      <c r="F68" s="104">
        <v>7</v>
      </c>
      <c r="G68" s="104"/>
      <c r="H68" s="104"/>
      <c r="I68" s="104">
        <v>7</v>
      </c>
      <c r="J68" s="104">
        <v>11</v>
      </c>
      <c r="K68" s="104"/>
      <c r="L68" s="104"/>
      <c r="M68" s="104">
        <v>8</v>
      </c>
      <c r="N68" s="104"/>
      <c r="O68" s="37">
        <f>SUM(E68:N68)</f>
        <v>44</v>
      </c>
      <c r="P68" s="43">
        <f>COUNT(E68:N68)</f>
        <v>5</v>
      </c>
      <c r="Q68" s="17">
        <f>IF(P68&lt;6,0,+SMALL((E68:N68),1))</f>
        <v>0</v>
      </c>
      <c r="R68" s="17">
        <f>IF(P68&lt;7,0,+SMALL((E68:N68),2))</f>
        <v>0</v>
      </c>
      <c r="S68" s="17">
        <f>IF(P68&lt;8,0,+SMALL((E68:N68),3))</f>
        <v>0</v>
      </c>
      <c r="T68" s="17">
        <f>IF(P68&lt;9,0,+SMALL((E68:N68),4))</f>
        <v>0</v>
      </c>
      <c r="U68" s="17">
        <f>O68-Q68-R68-S68-T68</f>
        <v>44</v>
      </c>
      <c r="V68" s="7">
        <f>RANK(U68,$U$6:$U$165,0)</f>
        <v>63</v>
      </c>
    </row>
    <row r="69" spans="2:22" s="11" customFormat="1">
      <c r="B69" s="42" t="s">
        <v>336</v>
      </c>
      <c r="C69" s="33"/>
      <c r="D69" s="158" t="s">
        <v>334</v>
      </c>
      <c r="E69" s="104"/>
      <c r="F69" s="104">
        <v>19</v>
      </c>
      <c r="G69" s="104"/>
      <c r="H69" s="104">
        <v>25</v>
      </c>
      <c r="I69" s="104"/>
      <c r="J69" s="104"/>
      <c r="K69" s="104"/>
      <c r="L69" s="104"/>
      <c r="M69" s="104"/>
      <c r="N69" s="104"/>
      <c r="O69" s="37">
        <f>SUM(E69:N69)</f>
        <v>44</v>
      </c>
      <c r="P69" s="43">
        <f>COUNT(E69:N69)</f>
        <v>2</v>
      </c>
      <c r="Q69" s="17">
        <f>IF(P69&lt;6,0,+SMALL((E69:N69),1))</f>
        <v>0</v>
      </c>
      <c r="R69" s="17">
        <f>IF(P69&lt;7,0,+SMALL((E69:N69),2))</f>
        <v>0</v>
      </c>
      <c r="S69" s="17">
        <f>IF(P69&lt;8,0,+SMALL((E69:N69),3))</f>
        <v>0</v>
      </c>
      <c r="T69" s="17">
        <f>IF(P69&lt;9,0,+SMALL((E69:N69),4))</f>
        <v>0</v>
      </c>
      <c r="U69" s="17">
        <f>O69-Q69-R69-S69-T69</f>
        <v>44</v>
      </c>
      <c r="V69" s="7">
        <f>RANK(U69,$U$6:$U$165,0)</f>
        <v>63</v>
      </c>
    </row>
    <row r="70" spans="2:22" s="11" customFormat="1">
      <c r="B70" s="89" t="s">
        <v>160</v>
      </c>
      <c r="C70" s="33"/>
      <c r="D70" s="41" t="s">
        <v>35</v>
      </c>
      <c r="E70" s="104"/>
      <c r="F70" s="104"/>
      <c r="G70" s="104">
        <v>10</v>
      </c>
      <c r="H70" s="104">
        <v>14</v>
      </c>
      <c r="I70" s="104">
        <v>10</v>
      </c>
      <c r="J70" s="104">
        <v>9</v>
      </c>
      <c r="K70" s="104"/>
      <c r="L70" s="104"/>
      <c r="M70" s="104"/>
      <c r="N70" s="104"/>
      <c r="O70" s="37">
        <f>SUM(E70:N70)</f>
        <v>43</v>
      </c>
      <c r="P70" s="43">
        <f>COUNT(E70:N70)</f>
        <v>4</v>
      </c>
      <c r="Q70" s="17">
        <f>IF(P70&lt;6,0,+SMALL((E70:N70),1))</f>
        <v>0</v>
      </c>
      <c r="R70" s="17">
        <f>IF(P70&lt;7,0,+SMALL((E70:N70),2))</f>
        <v>0</v>
      </c>
      <c r="S70" s="17">
        <f>IF(P70&lt;8,0,+SMALL((E70:N70),3))</f>
        <v>0</v>
      </c>
      <c r="T70" s="17">
        <f>IF(P70&lt;9,0,+SMALL((E70:N70),4))</f>
        <v>0</v>
      </c>
      <c r="U70" s="17">
        <f>O70-Q70-R70-S70-T70</f>
        <v>43</v>
      </c>
      <c r="V70" s="7">
        <f>RANK(U70,$U$6:$U$165,0)</f>
        <v>65</v>
      </c>
    </row>
    <row r="71" spans="2:22" s="11" customFormat="1">
      <c r="B71" s="89" t="s">
        <v>260</v>
      </c>
      <c r="C71" s="33"/>
      <c r="D71" s="82" t="s">
        <v>125</v>
      </c>
      <c r="E71" s="104"/>
      <c r="F71" s="104">
        <v>8</v>
      </c>
      <c r="G71" s="104">
        <v>7</v>
      </c>
      <c r="H71" s="104">
        <v>11</v>
      </c>
      <c r="I71" s="104">
        <v>6</v>
      </c>
      <c r="J71" s="104">
        <v>6</v>
      </c>
      <c r="K71" s="104">
        <v>11</v>
      </c>
      <c r="L71" s="104"/>
      <c r="M71" s="104"/>
      <c r="N71" s="104"/>
      <c r="O71" s="37">
        <f>SUM(E71:N71)</f>
        <v>49</v>
      </c>
      <c r="P71" s="43">
        <f>COUNT(E71:N71)</f>
        <v>6</v>
      </c>
      <c r="Q71" s="17">
        <f>IF(P71&lt;6,0,+SMALL((E71:N71),1))</f>
        <v>6</v>
      </c>
      <c r="R71" s="17">
        <f>IF(P71&lt;7,0,+SMALL((E71:N71),2))</f>
        <v>0</v>
      </c>
      <c r="S71" s="17">
        <f>IF(P71&lt;8,0,+SMALL((E71:N71),3))</f>
        <v>0</v>
      </c>
      <c r="T71" s="17">
        <f>IF(P71&lt;9,0,+SMALL((E71:N71),4))</f>
        <v>0</v>
      </c>
      <c r="U71" s="17">
        <f>O71-Q71-R71-S71-T71</f>
        <v>43</v>
      </c>
      <c r="V71" s="7">
        <f>RANK(U71,$U$6:$U$165,0)</f>
        <v>65</v>
      </c>
    </row>
    <row r="72" spans="2:22">
      <c r="B72" s="89" t="s">
        <v>241</v>
      </c>
      <c r="C72" s="33"/>
      <c r="D72" s="62" t="s">
        <v>14</v>
      </c>
      <c r="E72" s="104"/>
      <c r="F72" s="104">
        <v>16</v>
      </c>
      <c r="G72" s="104"/>
      <c r="H72" s="104">
        <v>12</v>
      </c>
      <c r="I72" s="104"/>
      <c r="J72" s="104"/>
      <c r="K72" s="104"/>
      <c r="L72" s="104"/>
      <c r="M72" s="104">
        <v>14</v>
      </c>
      <c r="N72" s="104"/>
      <c r="O72" s="37">
        <f>SUM(E72:N72)</f>
        <v>42</v>
      </c>
      <c r="P72" s="43">
        <f>COUNT(E72:N72)</f>
        <v>3</v>
      </c>
      <c r="Q72" s="17">
        <f>IF(P72&lt;6,0,+SMALL((E72:N72),1))</f>
        <v>0</v>
      </c>
      <c r="R72" s="17">
        <f>IF(P72&lt;7,0,+SMALL((E72:N72),2))</f>
        <v>0</v>
      </c>
      <c r="S72" s="17">
        <f>IF(P72&lt;8,0,+SMALL((E72:N72),3))</f>
        <v>0</v>
      </c>
      <c r="T72" s="17">
        <f>IF(P72&lt;9,0,+SMALL((E72:N72),4))</f>
        <v>0</v>
      </c>
      <c r="U72" s="17">
        <f>O72-Q72-R72-S72-T72</f>
        <v>42</v>
      </c>
      <c r="V72" s="7">
        <f>RANK(U72,$U$6:$U$165,0)</f>
        <v>67</v>
      </c>
    </row>
    <row r="73" spans="2:22" s="11" customFormat="1">
      <c r="B73" s="89" t="s">
        <v>102</v>
      </c>
      <c r="C73" s="33"/>
      <c r="D73" s="41" t="s">
        <v>35</v>
      </c>
      <c r="E73" s="104"/>
      <c r="F73" s="104">
        <v>12</v>
      </c>
      <c r="G73" s="104">
        <v>11</v>
      </c>
      <c r="H73" s="104">
        <v>14</v>
      </c>
      <c r="I73" s="104"/>
      <c r="J73" s="104">
        <v>5</v>
      </c>
      <c r="K73" s="104"/>
      <c r="L73" s="104"/>
      <c r="M73" s="104"/>
      <c r="N73" s="104"/>
      <c r="O73" s="37">
        <f>SUM(E73:N73)</f>
        <v>42</v>
      </c>
      <c r="P73" s="43">
        <f>COUNT(E73:N73)</f>
        <v>4</v>
      </c>
      <c r="Q73" s="17">
        <f>IF(P73&lt;6,0,+SMALL((E73:N73),1))</f>
        <v>0</v>
      </c>
      <c r="R73" s="17">
        <f>IF(P73&lt;7,0,+SMALL((E73:N73),2))</f>
        <v>0</v>
      </c>
      <c r="S73" s="17">
        <f>IF(P73&lt;8,0,+SMALL((E73:N73),3))</f>
        <v>0</v>
      </c>
      <c r="T73" s="17">
        <f>IF(P73&lt;9,0,+SMALL((E73:N73),4))</f>
        <v>0</v>
      </c>
      <c r="U73" s="17">
        <f>O73-Q73-R73-S73-T73</f>
        <v>42</v>
      </c>
      <c r="V73" s="7">
        <f>RANK(U73,$U$6:$U$165,0)</f>
        <v>67</v>
      </c>
    </row>
    <row r="74" spans="2:22" s="11" customFormat="1">
      <c r="B74" s="42" t="s">
        <v>226</v>
      </c>
      <c r="C74" s="43"/>
      <c r="D74" s="61" t="s">
        <v>81</v>
      </c>
      <c r="E74" s="104">
        <v>22</v>
      </c>
      <c r="F74" s="104"/>
      <c r="G74" s="104"/>
      <c r="H74" s="104"/>
      <c r="I74" s="104"/>
      <c r="J74" s="104">
        <v>20</v>
      </c>
      <c r="K74" s="104"/>
      <c r="L74" s="104"/>
      <c r="M74" s="104"/>
      <c r="N74" s="104"/>
      <c r="O74" s="37">
        <f>SUM(E74:N74)</f>
        <v>42</v>
      </c>
      <c r="P74" s="43">
        <f>COUNT(E74:N74)</f>
        <v>2</v>
      </c>
      <c r="Q74" s="17">
        <f>IF(P74&lt;6,0,+SMALL((E74:N74),1))</f>
        <v>0</v>
      </c>
      <c r="R74" s="17">
        <f>IF(P74&lt;7,0,+SMALL((E74:N74),2))</f>
        <v>0</v>
      </c>
      <c r="S74" s="17">
        <f>IF(P74&lt;8,0,+SMALL((E74:N74),3))</f>
        <v>0</v>
      </c>
      <c r="T74" s="17">
        <f>IF(P74&lt;9,0,+SMALL((E74:N74),4))</f>
        <v>0</v>
      </c>
      <c r="U74" s="17">
        <f>O74-Q74-R74-S74-T74</f>
        <v>42</v>
      </c>
      <c r="V74" s="7">
        <f>RANK(U74,$U$6:$U$165,0)</f>
        <v>67</v>
      </c>
    </row>
    <row r="75" spans="2:22" s="11" customFormat="1">
      <c r="B75" s="89" t="s">
        <v>298</v>
      </c>
      <c r="C75" s="33"/>
      <c r="D75" s="82" t="s">
        <v>125</v>
      </c>
      <c r="E75" s="104">
        <v>8</v>
      </c>
      <c r="F75" s="104">
        <v>6</v>
      </c>
      <c r="G75" s="104">
        <v>6</v>
      </c>
      <c r="H75" s="104">
        <v>12</v>
      </c>
      <c r="I75" s="104">
        <v>9</v>
      </c>
      <c r="J75" s="104">
        <v>7</v>
      </c>
      <c r="K75" s="104"/>
      <c r="L75" s="104"/>
      <c r="M75" s="104">
        <v>6</v>
      </c>
      <c r="N75" s="104"/>
      <c r="O75" s="37">
        <f>SUM(E75:N75)</f>
        <v>54</v>
      </c>
      <c r="P75" s="43">
        <f>COUNT(E75:N75)</f>
        <v>7</v>
      </c>
      <c r="Q75" s="17">
        <f>IF(P75&lt;6,0,+SMALL((E75:N75),1))</f>
        <v>6</v>
      </c>
      <c r="R75" s="17">
        <f>IF(P75&lt;7,0,+SMALL((E75:N75),2))</f>
        <v>6</v>
      </c>
      <c r="S75" s="17">
        <f>IF(P75&lt;8,0,+SMALL((E75:N75),3))</f>
        <v>0</v>
      </c>
      <c r="T75" s="17">
        <f>IF(P75&lt;9,0,+SMALL((E75:N75),4))</f>
        <v>0</v>
      </c>
      <c r="U75" s="17">
        <f>O75-Q75-R75-S75-T75</f>
        <v>42</v>
      </c>
      <c r="V75" s="7">
        <f>RANK(U75,$U$6:$U$165,0)</f>
        <v>67</v>
      </c>
    </row>
    <row r="76" spans="2:22">
      <c r="B76" s="89" t="s">
        <v>155</v>
      </c>
      <c r="C76" s="33"/>
      <c r="D76" s="61" t="s">
        <v>81</v>
      </c>
      <c r="E76" s="104"/>
      <c r="F76" s="104">
        <v>8</v>
      </c>
      <c r="G76" s="104"/>
      <c r="H76" s="104"/>
      <c r="I76" s="104">
        <v>12</v>
      </c>
      <c r="J76" s="104">
        <v>11</v>
      </c>
      <c r="K76" s="104"/>
      <c r="L76" s="104">
        <v>10</v>
      </c>
      <c r="M76" s="104"/>
      <c r="N76" s="104"/>
      <c r="O76" s="37">
        <f>SUM(E76:N76)</f>
        <v>41</v>
      </c>
      <c r="P76" s="43">
        <f>COUNT(E76:N76)</f>
        <v>4</v>
      </c>
      <c r="Q76" s="17">
        <f>IF(P76&lt;6,0,+SMALL((E76:N76),1))</f>
        <v>0</v>
      </c>
      <c r="R76" s="17">
        <f>IF(P76&lt;7,0,+SMALL((E76:N76),2))</f>
        <v>0</v>
      </c>
      <c r="S76" s="17">
        <f>IF(P76&lt;8,0,+SMALL((E76:N76),3))</f>
        <v>0</v>
      </c>
      <c r="T76" s="17">
        <f>IF(P76&lt;9,0,+SMALL((E76:N76),4))</f>
        <v>0</v>
      </c>
      <c r="U76" s="17">
        <f>O76-Q76-R76-S76-T76</f>
        <v>41</v>
      </c>
      <c r="V76" s="7">
        <f>RANK(U76,$U$6:$U$165,0)</f>
        <v>71</v>
      </c>
    </row>
    <row r="77" spans="2:22">
      <c r="B77" s="42" t="s">
        <v>308</v>
      </c>
      <c r="C77" s="33"/>
      <c r="D77" s="64" t="s">
        <v>9</v>
      </c>
      <c r="E77" s="104">
        <v>12</v>
      </c>
      <c r="F77" s="104">
        <v>10</v>
      </c>
      <c r="G77" s="104">
        <v>7</v>
      </c>
      <c r="H77" s="104"/>
      <c r="I77" s="104"/>
      <c r="J77" s="104"/>
      <c r="K77" s="104">
        <v>6</v>
      </c>
      <c r="L77" s="104">
        <v>6</v>
      </c>
      <c r="M77" s="104"/>
      <c r="N77" s="104"/>
      <c r="O77" s="37">
        <f>SUM(E77:N77)</f>
        <v>41</v>
      </c>
      <c r="P77" s="43">
        <f>COUNT(E77:N77)</f>
        <v>5</v>
      </c>
      <c r="Q77" s="17">
        <f>IF(P77&lt;6,0,+SMALL((E77:N77),1))</f>
        <v>0</v>
      </c>
      <c r="R77" s="17">
        <f>IF(P77&lt;7,0,+SMALL((E77:N77),2))</f>
        <v>0</v>
      </c>
      <c r="S77" s="17">
        <f>IF(P77&lt;8,0,+SMALL((E77:N77),3))</f>
        <v>0</v>
      </c>
      <c r="T77" s="17">
        <f>IF(P77&lt;9,0,+SMALL((E77:N77),4))</f>
        <v>0</v>
      </c>
      <c r="U77" s="17">
        <f>O77-Q77-R77-S77-T77</f>
        <v>41</v>
      </c>
      <c r="V77" s="7">
        <f>RANK(U77,$U$6:$U$165,0)</f>
        <v>71</v>
      </c>
    </row>
    <row r="78" spans="2:22" s="11" customFormat="1">
      <c r="B78" s="89" t="s">
        <v>220</v>
      </c>
      <c r="C78" s="33"/>
      <c r="D78" s="40" t="s">
        <v>18</v>
      </c>
      <c r="E78" s="104"/>
      <c r="F78" s="104"/>
      <c r="G78" s="104"/>
      <c r="H78" s="104"/>
      <c r="I78" s="104">
        <v>15</v>
      </c>
      <c r="J78" s="104">
        <v>13</v>
      </c>
      <c r="K78" s="104"/>
      <c r="L78" s="104">
        <v>12</v>
      </c>
      <c r="M78" s="104"/>
      <c r="N78" s="104"/>
      <c r="O78" s="37">
        <f>SUM(E78:N78)</f>
        <v>40</v>
      </c>
      <c r="P78" s="43">
        <f>COUNT(E78:N78)</f>
        <v>3</v>
      </c>
      <c r="Q78" s="17">
        <f>IF(P78&lt;6,0,+SMALL((E78:N78),1))</f>
        <v>0</v>
      </c>
      <c r="R78" s="17">
        <f>IF(P78&lt;7,0,+SMALL((E78:N78),2))</f>
        <v>0</v>
      </c>
      <c r="S78" s="17">
        <f>IF(P78&lt;8,0,+SMALL((E78:N78),3))</f>
        <v>0</v>
      </c>
      <c r="T78" s="17">
        <f>IF(P78&lt;9,0,+SMALL((E78:N78),4))</f>
        <v>0</v>
      </c>
      <c r="U78" s="17">
        <f>O78-Q78-R78-S78-T78</f>
        <v>40</v>
      </c>
      <c r="V78" s="7">
        <f>RANK(U78,$U$6:$U$165,0)</f>
        <v>73</v>
      </c>
    </row>
    <row r="79" spans="2:22" s="11" customFormat="1">
      <c r="B79" s="42" t="s">
        <v>231</v>
      </c>
      <c r="C79" s="43"/>
      <c r="D79" s="61" t="s">
        <v>81</v>
      </c>
      <c r="E79" s="104"/>
      <c r="F79" s="104"/>
      <c r="G79" s="104"/>
      <c r="H79" s="104"/>
      <c r="I79" s="104">
        <v>25</v>
      </c>
      <c r="J79" s="104">
        <v>15</v>
      </c>
      <c r="K79" s="104"/>
      <c r="L79" s="104"/>
      <c r="M79" s="104"/>
      <c r="N79" s="104"/>
      <c r="O79" s="37">
        <f>SUM(E79:N79)</f>
        <v>40</v>
      </c>
      <c r="P79" s="43">
        <f>COUNT(E79:N79)</f>
        <v>2</v>
      </c>
      <c r="Q79" s="17">
        <f>IF(P79&lt;6,0,+SMALL((E79:N79),1))</f>
        <v>0</v>
      </c>
      <c r="R79" s="17">
        <f>IF(P79&lt;7,0,+SMALL((E79:N79),2))</f>
        <v>0</v>
      </c>
      <c r="S79" s="17">
        <f>IF(P79&lt;8,0,+SMALL((E79:N79),3))</f>
        <v>0</v>
      </c>
      <c r="T79" s="17">
        <f>IF(P79&lt;9,0,+SMALL((E79:N79),4))</f>
        <v>0</v>
      </c>
      <c r="U79" s="17">
        <f>O79-Q79-R79-S79-T79</f>
        <v>40</v>
      </c>
      <c r="V79" s="7">
        <f>RANK(U79,$U$6:$U$165,0)</f>
        <v>73</v>
      </c>
    </row>
    <row r="80" spans="2:22" s="11" customFormat="1">
      <c r="B80" s="89" t="s">
        <v>246</v>
      </c>
      <c r="C80" s="33"/>
      <c r="D80" s="61" t="s">
        <v>81</v>
      </c>
      <c r="E80" s="104">
        <v>10</v>
      </c>
      <c r="F80" s="104"/>
      <c r="G80" s="104">
        <v>5</v>
      </c>
      <c r="H80" s="104">
        <v>8</v>
      </c>
      <c r="I80" s="104">
        <v>10</v>
      </c>
      <c r="J80" s="104">
        <v>6</v>
      </c>
      <c r="K80" s="104"/>
      <c r="L80" s="104">
        <v>4</v>
      </c>
      <c r="M80" s="104">
        <v>4</v>
      </c>
      <c r="N80" s="104"/>
      <c r="O80" s="37">
        <f>SUM(E80:N80)</f>
        <v>47</v>
      </c>
      <c r="P80" s="43">
        <f>COUNT(E80:N80)</f>
        <v>7</v>
      </c>
      <c r="Q80" s="17">
        <f>IF(P80&lt;6,0,+SMALL((E80:N80),1))</f>
        <v>4</v>
      </c>
      <c r="R80" s="17">
        <f>IF(P80&lt;7,0,+SMALL((E80:N80),2))</f>
        <v>4</v>
      </c>
      <c r="S80" s="17">
        <f>IF(P80&lt;8,0,+SMALL((E80:N80),3))</f>
        <v>0</v>
      </c>
      <c r="T80" s="17">
        <f>IF(P80&lt;9,0,+SMALL((E80:N80),4))</f>
        <v>0</v>
      </c>
      <c r="U80" s="17">
        <f>O80-Q80-R80-S80-T80</f>
        <v>39</v>
      </c>
      <c r="V80" s="7">
        <f>RANK(U80,$U$6:$U$165,0)</f>
        <v>75</v>
      </c>
    </row>
    <row r="81" spans="2:22" s="11" customFormat="1">
      <c r="B81" s="89" t="s">
        <v>86</v>
      </c>
      <c r="C81" s="33"/>
      <c r="D81" s="57" t="s">
        <v>79</v>
      </c>
      <c r="E81" s="104">
        <v>6</v>
      </c>
      <c r="F81" s="104"/>
      <c r="G81" s="104">
        <v>1</v>
      </c>
      <c r="H81" s="104"/>
      <c r="I81" s="104">
        <v>6</v>
      </c>
      <c r="J81" s="104">
        <v>7</v>
      </c>
      <c r="K81" s="104"/>
      <c r="L81" s="104">
        <v>9</v>
      </c>
      <c r="M81" s="104">
        <v>10</v>
      </c>
      <c r="N81" s="104"/>
      <c r="O81" s="37">
        <f>SUM(E81:N81)</f>
        <v>39</v>
      </c>
      <c r="P81" s="43">
        <f>COUNT(E81:N81)</f>
        <v>6</v>
      </c>
      <c r="Q81" s="17">
        <f>IF(P81&lt;6,0,+SMALL((E81:N81),1))</f>
        <v>1</v>
      </c>
      <c r="R81" s="17">
        <f>IF(P81&lt;7,0,+SMALL((E81:N81),2))</f>
        <v>0</v>
      </c>
      <c r="S81" s="17">
        <f>IF(P81&lt;8,0,+SMALL((E81:N81),3))</f>
        <v>0</v>
      </c>
      <c r="T81" s="17">
        <f>IF(P81&lt;9,0,+SMALL((E81:N81),4))</f>
        <v>0</v>
      </c>
      <c r="U81" s="17">
        <f>O81-Q81-R81-S81-T81</f>
        <v>38</v>
      </c>
      <c r="V81" s="7">
        <f>RANK(U81,$U$6:$U$165,0)</f>
        <v>76</v>
      </c>
    </row>
    <row r="82" spans="2:22" s="11" customFormat="1">
      <c r="B82" s="89" t="s">
        <v>287</v>
      </c>
      <c r="C82" s="33"/>
      <c r="D82" s="40" t="s">
        <v>18</v>
      </c>
      <c r="E82" s="104">
        <v>17</v>
      </c>
      <c r="F82" s="104"/>
      <c r="G82" s="104"/>
      <c r="H82" s="104"/>
      <c r="I82" s="104"/>
      <c r="J82" s="104">
        <v>18</v>
      </c>
      <c r="K82" s="104"/>
      <c r="L82" s="104"/>
      <c r="M82" s="104"/>
      <c r="N82" s="104"/>
      <c r="O82" s="37">
        <f>SUM(E82:N82)</f>
        <v>35</v>
      </c>
      <c r="P82" s="43">
        <f>COUNT(E82:N82)</f>
        <v>2</v>
      </c>
      <c r="Q82" s="17">
        <f>IF(P82&lt;6,0,+SMALL((E82:N82),1))</f>
        <v>0</v>
      </c>
      <c r="R82" s="17">
        <f>IF(P82&lt;7,0,+SMALL((E82:N82),2))</f>
        <v>0</v>
      </c>
      <c r="S82" s="17">
        <f>IF(P82&lt;8,0,+SMALL((E82:N82),3))</f>
        <v>0</v>
      </c>
      <c r="T82" s="17">
        <f>IF(P82&lt;9,0,+SMALL((E82:N82),4))</f>
        <v>0</v>
      </c>
      <c r="U82" s="17">
        <f>O82-Q82-R82-S82-T82</f>
        <v>35</v>
      </c>
      <c r="V82" s="7">
        <f>RANK(U82,$U$6:$U$165,0)</f>
        <v>77</v>
      </c>
    </row>
    <row r="83" spans="2:22" s="11" customFormat="1">
      <c r="B83" s="89" t="s">
        <v>378</v>
      </c>
      <c r="C83" s="43"/>
      <c r="D83" s="90" t="s">
        <v>146</v>
      </c>
      <c r="E83" s="104">
        <v>9</v>
      </c>
      <c r="F83" s="104">
        <v>5</v>
      </c>
      <c r="G83" s="104">
        <v>7</v>
      </c>
      <c r="H83" s="104">
        <v>6</v>
      </c>
      <c r="I83" s="104">
        <v>7</v>
      </c>
      <c r="J83" s="104">
        <v>6</v>
      </c>
      <c r="K83" s="104">
        <v>5</v>
      </c>
      <c r="L83" s="104"/>
      <c r="M83" s="104"/>
      <c r="N83" s="104"/>
      <c r="O83" s="37">
        <f>SUM(E83:N83)</f>
        <v>45</v>
      </c>
      <c r="P83" s="43">
        <f>COUNT(E83:N83)</f>
        <v>7</v>
      </c>
      <c r="Q83" s="17">
        <f>IF(P83&lt;6,0,+SMALL((E83:N83),1))</f>
        <v>5</v>
      </c>
      <c r="R83" s="17">
        <f>IF(P83&lt;7,0,+SMALL((E83:N83),2))</f>
        <v>5</v>
      </c>
      <c r="S83" s="17">
        <f>IF(P83&lt;8,0,+SMALL((E83:N83),3))</f>
        <v>0</v>
      </c>
      <c r="T83" s="17">
        <f>IF(P83&lt;9,0,+SMALL((E83:N83),4))</f>
        <v>0</v>
      </c>
      <c r="U83" s="17">
        <f>O83-Q83-R83-S83-T83</f>
        <v>35</v>
      </c>
      <c r="V83" s="7">
        <f>RANK(U83,$U$6:$U$165,0)</f>
        <v>77</v>
      </c>
    </row>
    <row r="84" spans="2:22" s="11" customFormat="1">
      <c r="B84" s="42" t="s">
        <v>258</v>
      </c>
      <c r="C84" s="33"/>
      <c r="D84" s="90" t="s">
        <v>146</v>
      </c>
      <c r="E84" s="104"/>
      <c r="F84" s="104"/>
      <c r="G84" s="104">
        <v>19</v>
      </c>
      <c r="H84" s="104"/>
      <c r="I84" s="104"/>
      <c r="J84" s="104"/>
      <c r="K84" s="104"/>
      <c r="L84" s="104"/>
      <c r="M84" s="104">
        <v>16</v>
      </c>
      <c r="N84" s="104"/>
      <c r="O84" s="37">
        <f>SUM(E84:N84)</f>
        <v>35</v>
      </c>
      <c r="P84" s="43">
        <f>COUNT(E84:N84)</f>
        <v>2</v>
      </c>
      <c r="Q84" s="17">
        <f>IF(P84&lt;6,0,+SMALL((E84:N84),1))</f>
        <v>0</v>
      </c>
      <c r="R84" s="17">
        <f>IF(P84&lt;7,0,+SMALL((E84:N84),2))</f>
        <v>0</v>
      </c>
      <c r="S84" s="17">
        <f>IF(P84&lt;8,0,+SMALL((E84:N84),3))</f>
        <v>0</v>
      </c>
      <c r="T84" s="17">
        <f>IF(P84&lt;9,0,+SMALL((E84:N84),4))</f>
        <v>0</v>
      </c>
      <c r="U84" s="17">
        <f>O84-Q84-R84-S84-T84</f>
        <v>35</v>
      </c>
      <c r="V84" s="7">
        <f>RANK(U84,$U$6:$U$165,0)</f>
        <v>77</v>
      </c>
    </row>
    <row r="85" spans="2:22" s="11" customFormat="1">
      <c r="B85" s="89" t="s">
        <v>186</v>
      </c>
      <c r="C85" s="43"/>
      <c r="D85" s="90" t="s">
        <v>146</v>
      </c>
      <c r="E85" s="104">
        <v>7</v>
      </c>
      <c r="F85" s="104">
        <v>6</v>
      </c>
      <c r="G85" s="104"/>
      <c r="H85" s="104"/>
      <c r="I85" s="104">
        <v>8</v>
      </c>
      <c r="J85" s="104">
        <v>8</v>
      </c>
      <c r="K85" s="104"/>
      <c r="L85" s="104">
        <v>6</v>
      </c>
      <c r="M85" s="104"/>
      <c r="N85" s="104"/>
      <c r="O85" s="37">
        <f>SUM(E85:N85)</f>
        <v>35</v>
      </c>
      <c r="P85" s="43">
        <f>COUNT(E85:N85)</f>
        <v>5</v>
      </c>
      <c r="Q85" s="17">
        <f>IF(P85&lt;6,0,+SMALL((E85:N85),1))</f>
        <v>0</v>
      </c>
      <c r="R85" s="17">
        <f>IF(P85&lt;7,0,+SMALL((E85:N85),2))</f>
        <v>0</v>
      </c>
      <c r="S85" s="17">
        <f>IF(P85&lt;8,0,+SMALL((E85:N85),3))</f>
        <v>0</v>
      </c>
      <c r="T85" s="17">
        <f>IF(P85&lt;9,0,+SMALL((E85:N85),4))</f>
        <v>0</v>
      </c>
      <c r="U85" s="17">
        <f>O85-Q85-R85-S85-T85</f>
        <v>35</v>
      </c>
      <c r="V85" s="7">
        <f>RANK(U85,$U$6:$U$165,0)</f>
        <v>77</v>
      </c>
    </row>
    <row r="86" spans="2:22" s="11" customFormat="1">
      <c r="B86" s="89" t="s">
        <v>116</v>
      </c>
      <c r="C86" s="33"/>
      <c r="D86" s="40" t="s">
        <v>18</v>
      </c>
      <c r="E86" s="104"/>
      <c r="F86" s="104">
        <v>11</v>
      </c>
      <c r="G86" s="104"/>
      <c r="H86" s="104"/>
      <c r="I86" s="104">
        <v>11</v>
      </c>
      <c r="J86" s="104"/>
      <c r="K86" s="104"/>
      <c r="L86" s="104">
        <v>12</v>
      </c>
      <c r="M86" s="104"/>
      <c r="N86" s="104"/>
      <c r="O86" s="37">
        <f>SUM(E86:N86)</f>
        <v>34</v>
      </c>
      <c r="P86" s="43">
        <f>COUNT(E86:N86)</f>
        <v>3</v>
      </c>
      <c r="Q86" s="17">
        <f>IF(P86&lt;6,0,+SMALL((E86:N86),1))</f>
        <v>0</v>
      </c>
      <c r="R86" s="17">
        <f>IF(P86&lt;7,0,+SMALL((E86:N86),2))</f>
        <v>0</v>
      </c>
      <c r="S86" s="17">
        <f>IF(P86&lt;8,0,+SMALL((E86:N86),3))</f>
        <v>0</v>
      </c>
      <c r="T86" s="17">
        <f>IF(P86&lt;9,0,+SMALL((E86:N86),4))</f>
        <v>0</v>
      </c>
      <c r="U86" s="17">
        <f>O86-Q86-R86-S86-T86</f>
        <v>34</v>
      </c>
      <c r="V86" s="7">
        <f>RANK(U86,$U$6:$U$165,0)</f>
        <v>81</v>
      </c>
    </row>
    <row r="87" spans="2:22" s="11" customFormat="1">
      <c r="B87" s="89" t="s">
        <v>374</v>
      </c>
      <c r="C87" s="33"/>
      <c r="D87" s="57" t="s">
        <v>79</v>
      </c>
      <c r="E87" s="104"/>
      <c r="F87" s="104">
        <v>11</v>
      </c>
      <c r="G87" s="104">
        <v>9</v>
      </c>
      <c r="H87" s="104"/>
      <c r="I87" s="104"/>
      <c r="J87" s="104">
        <v>13</v>
      </c>
      <c r="K87" s="104"/>
      <c r="L87" s="104"/>
      <c r="M87" s="104"/>
      <c r="N87" s="104"/>
      <c r="O87" s="37">
        <f>SUM(E87:N87)</f>
        <v>33</v>
      </c>
      <c r="P87" s="43">
        <f>COUNT(E87:N87)</f>
        <v>3</v>
      </c>
      <c r="Q87" s="17">
        <f>IF(P87&lt;6,0,+SMALL((E87:N87),1))</f>
        <v>0</v>
      </c>
      <c r="R87" s="17">
        <f>IF(P87&lt;7,0,+SMALL((E87:N87),2))</f>
        <v>0</v>
      </c>
      <c r="S87" s="17">
        <f>IF(P87&lt;8,0,+SMALL((E87:N87),3))</f>
        <v>0</v>
      </c>
      <c r="T87" s="17">
        <f>IF(P87&lt;9,0,+SMALL((E87:N87),4))</f>
        <v>0</v>
      </c>
      <c r="U87" s="17">
        <f>O87-Q87-R87-S87-T87</f>
        <v>33</v>
      </c>
      <c r="V87" s="7">
        <f>RANK(U87,$U$6:$U$165,0)</f>
        <v>82</v>
      </c>
    </row>
    <row r="88" spans="2:22">
      <c r="B88" s="89" t="s">
        <v>245</v>
      </c>
      <c r="C88" s="43"/>
      <c r="D88" s="61" t="s">
        <v>81</v>
      </c>
      <c r="E88" s="104">
        <v>9</v>
      </c>
      <c r="F88" s="104"/>
      <c r="G88" s="104"/>
      <c r="H88" s="104"/>
      <c r="I88" s="104"/>
      <c r="J88" s="104">
        <v>9</v>
      </c>
      <c r="K88" s="104">
        <v>15</v>
      </c>
      <c r="L88" s="104"/>
      <c r="M88" s="104"/>
      <c r="N88" s="104"/>
      <c r="O88" s="37">
        <f>SUM(E88:N88)</f>
        <v>33</v>
      </c>
      <c r="P88" s="43">
        <f>COUNT(E88:N88)</f>
        <v>3</v>
      </c>
      <c r="Q88" s="17">
        <f>IF(P88&lt;6,0,+SMALL((E88:N88),1))</f>
        <v>0</v>
      </c>
      <c r="R88" s="17">
        <f>IF(P88&lt;7,0,+SMALL((E88:N88),2))</f>
        <v>0</v>
      </c>
      <c r="S88" s="17">
        <f>IF(P88&lt;8,0,+SMALL((E88:N88),3))</f>
        <v>0</v>
      </c>
      <c r="T88" s="17">
        <f>IF(P88&lt;9,0,+SMALL((E88:N88),4))</f>
        <v>0</v>
      </c>
      <c r="U88" s="17">
        <f>O88-Q88-R88-S88-T88</f>
        <v>33</v>
      </c>
      <c r="V88" s="7">
        <f>RANK(U88,$U$6:$U$165,0)</f>
        <v>82</v>
      </c>
    </row>
    <row r="89" spans="2:22">
      <c r="B89" s="89" t="s">
        <v>74</v>
      </c>
      <c r="C89" s="33"/>
      <c r="D89" s="38" t="s">
        <v>5</v>
      </c>
      <c r="E89" s="104">
        <v>10</v>
      </c>
      <c r="F89" s="104">
        <v>12</v>
      </c>
      <c r="G89" s="104">
        <v>9</v>
      </c>
      <c r="H89" s="104"/>
      <c r="I89" s="104"/>
      <c r="J89" s="104"/>
      <c r="K89" s="104"/>
      <c r="L89" s="104"/>
      <c r="M89" s="104"/>
      <c r="N89" s="104"/>
      <c r="O89" s="37">
        <f>SUM(E89:N89)</f>
        <v>31</v>
      </c>
      <c r="P89" s="43">
        <f>COUNT(E89:N89)</f>
        <v>3</v>
      </c>
      <c r="Q89" s="17">
        <f>IF(P89&lt;6,0,+SMALL((E89:N89),1))</f>
        <v>0</v>
      </c>
      <c r="R89" s="17">
        <f>IF(P89&lt;7,0,+SMALL((E89:N89),2))</f>
        <v>0</v>
      </c>
      <c r="S89" s="17">
        <f>IF(P89&lt;8,0,+SMALL((E89:N89),3))</f>
        <v>0</v>
      </c>
      <c r="T89" s="17">
        <f>IF(P89&lt;9,0,+SMALL((E89:N89),4))</f>
        <v>0</v>
      </c>
      <c r="U89" s="17">
        <f>O89-Q89-R89-S89-T89</f>
        <v>31</v>
      </c>
      <c r="V89" s="7">
        <f>RANK(U89,$U$6:$U$165,0)</f>
        <v>84</v>
      </c>
    </row>
    <row r="90" spans="2:22" s="11" customFormat="1">
      <c r="B90" s="89" t="s">
        <v>24</v>
      </c>
      <c r="C90" s="33"/>
      <c r="D90" s="61" t="s">
        <v>81</v>
      </c>
      <c r="E90" s="104"/>
      <c r="F90" s="104">
        <v>6</v>
      </c>
      <c r="G90" s="104"/>
      <c r="H90" s="104"/>
      <c r="I90" s="104">
        <v>16</v>
      </c>
      <c r="J90" s="104"/>
      <c r="K90" s="104"/>
      <c r="L90" s="104">
        <v>9</v>
      </c>
      <c r="M90" s="104"/>
      <c r="N90" s="104"/>
      <c r="O90" s="37">
        <f>SUM(E90:N90)</f>
        <v>31</v>
      </c>
      <c r="P90" s="43">
        <f>COUNT(E90:N90)</f>
        <v>3</v>
      </c>
      <c r="Q90" s="17">
        <f>IF(P90&lt;6,0,+SMALL((E90:N90),1))</f>
        <v>0</v>
      </c>
      <c r="R90" s="17">
        <f>IF(P90&lt;7,0,+SMALL((E90:N90),2))</f>
        <v>0</v>
      </c>
      <c r="S90" s="17">
        <f>IF(P90&lt;8,0,+SMALL((E90:N90),3))</f>
        <v>0</v>
      </c>
      <c r="T90" s="17">
        <f>IF(P90&lt;9,0,+SMALL((E90:N90),4))</f>
        <v>0</v>
      </c>
      <c r="U90" s="17">
        <f>O90-Q90-R90-S90-T90</f>
        <v>31</v>
      </c>
      <c r="V90" s="7">
        <f>RANK(U90,$U$6:$U$165,0)</f>
        <v>84</v>
      </c>
    </row>
    <row r="91" spans="2:22" s="11" customFormat="1">
      <c r="B91" s="42" t="s">
        <v>291</v>
      </c>
      <c r="C91" s="33"/>
      <c r="D91" s="64" t="s">
        <v>9</v>
      </c>
      <c r="E91" s="104">
        <v>6</v>
      </c>
      <c r="F91" s="104">
        <v>3</v>
      </c>
      <c r="G91" s="104">
        <v>3</v>
      </c>
      <c r="H91" s="104">
        <v>4</v>
      </c>
      <c r="I91" s="104">
        <v>9</v>
      </c>
      <c r="J91" s="104">
        <v>3</v>
      </c>
      <c r="K91" s="104">
        <v>9</v>
      </c>
      <c r="L91" s="104"/>
      <c r="M91" s="104"/>
      <c r="N91" s="104"/>
      <c r="O91" s="37">
        <f>SUM(E91:N91)</f>
        <v>37</v>
      </c>
      <c r="P91" s="43">
        <f>COUNT(E91:N91)</f>
        <v>7</v>
      </c>
      <c r="Q91" s="17">
        <f>IF(P91&lt;6,0,+SMALL((E91:N91),1))</f>
        <v>3</v>
      </c>
      <c r="R91" s="17">
        <f>IF(P91&lt;7,0,+SMALL((E91:N91),2))</f>
        <v>3</v>
      </c>
      <c r="S91" s="17">
        <f>IF(P91&lt;8,0,+SMALL((E91:N91),3))</f>
        <v>0</v>
      </c>
      <c r="T91" s="17">
        <f>IF(P91&lt;9,0,+SMALL((E91:N91),4))</f>
        <v>0</v>
      </c>
      <c r="U91" s="17">
        <f>O91-Q91-R91-S91-T91</f>
        <v>31</v>
      </c>
      <c r="V91" s="7">
        <f>RANK(U91,$U$6:$U$165,0)</f>
        <v>84</v>
      </c>
    </row>
    <row r="92" spans="2:22" s="11" customFormat="1">
      <c r="B92" s="89" t="s">
        <v>121</v>
      </c>
      <c r="C92" s="33"/>
      <c r="D92" s="41" t="s">
        <v>35</v>
      </c>
      <c r="E92" s="104"/>
      <c r="F92" s="104"/>
      <c r="G92" s="104">
        <v>10</v>
      </c>
      <c r="H92" s="104"/>
      <c r="I92" s="104">
        <v>10</v>
      </c>
      <c r="J92" s="104">
        <v>4</v>
      </c>
      <c r="K92" s="104"/>
      <c r="L92" s="104">
        <v>6</v>
      </c>
      <c r="M92" s="104"/>
      <c r="N92" s="104"/>
      <c r="O92" s="37">
        <f>SUM(E92:N92)</f>
        <v>30</v>
      </c>
      <c r="P92" s="43">
        <f>COUNT(E92:N92)</f>
        <v>4</v>
      </c>
      <c r="Q92" s="17">
        <f>IF(P92&lt;6,0,+SMALL((E92:N92),1))</f>
        <v>0</v>
      </c>
      <c r="R92" s="17">
        <f>IF(P92&lt;7,0,+SMALL((E92:N92),2))</f>
        <v>0</v>
      </c>
      <c r="S92" s="17">
        <f>IF(P92&lt;8,0,+SMALL((E92:N92),3))</f>
        <v>0</v>
      </c>
      <c r="T92" s="17">
        <f>IF(P92&lt;9,0,+SMALL((E92:N92),4))</f>
        <v>0</v>
      </c>
      <c r="U92" s="17">
        <f>O92-Q92-R92-S92-T92</f>
        <v>30</v>
      </c>
      <c r="V92" s="7">
        <f>RANK(U92,$U$6:$U$165,0)</f>
        <v>87</v>
      </c>
    </row>
    <row r="93" spans="2:22">
      <c r="B93" s="89" t="s">
        <v>379</v>
      </c>
      <c r="C93" s="33"/>
      <c r="D93" s="57" t="s">
        <v>79</v>
      </c>
      <c r="E93" s="104">
        <v>8</v>
      </c>
      <c r="F93" s="104">
        <v>3</v>
      </c>
      <c r="G93" s="104">
        <v>7</v>
      </c>
      <c r="H93" s="104">
        <v>7</v>
      </c>
      <c r="I93" s="104"/>
      <c r="J93" s="104"/>
      <c r="K93" s="104">
        <v>4</v>
      </c>
      <c r="L93" s="104"/>
      <c r="M93" s="104"/>
      <c r="N93" s="104"/>
      <c r="O93" s="37">
        <f>SUM(E93:N93)</f>
        <v>29</v>
      </c>
      <c r="P93" s="43">
        <f>COUNT(E93:N93)</f>
        <v>5</v>
      </c>
      <c r="Q93" s="17">
        <f>IF(P93&lt;6,0,+SMALL((E93:N93),1))</f>
        <v>0</v>
      </c>
      <c r="R93" s="17">
        <f>IF(P93&lt;7,0,+SMALL((E93:N93),2))</f>
        <v>0</v>
      </c>
      <c r="S93" s="17">
        <f>IF(P93&lt;8,0,+SMALL((E93:N93),3))</f>
        <v>0</v>
      </c>
      <c r="T93" s="17">
        <f>IF(P93&lt;9,0,+SMALL((E93:N93),4))</f>
        <v>0</v>
      </c>
      <c r="U93" s="17">
        <f>O93-Q93-R93-S93-T93</f>
        <v>29</v>
      </c>
      <c r="V93" s="7">
        <f>RANK(U93,$U$6:$U$165,0)</f>
        <v>88</v>
      </c>
    </row>
    <row r="94" spans="2:22" s="11" customFormat="1">
      <c r="B94" s="89" t="s">
        <v>154</v>
      </c>
      <c r="C94" s="33"/>
      <c r="D94" s="40" t="s">
        <v>18</v>
      </c>
      <c r="E94" s="104"/>
      <c r="F94" s="104">
        <v>10</v>
      </c>
      <c r="G94" s="104">
        <v>8</v>
      </c>
      <c r="H94" s="104"/>
      <c r="I94" s="104"/>
      <c r="J94" s="104"/>
      <c r="K94" s="104"/>
      <c r="L94" s="104">
        <v>11</v>
      </c>
      <c r="M94" s="104"/>
      <c r="N94" s="104"/>
      <c r="O94" s="37">
        <f>SUM(E94:N94)</f>
        <v>29</v>
      </c>
      <c r="P94" s="43">
        <f>COUNT(E94:N94)</f>
        <v>3</v>
      </c>
      <c r="Q94" s="17">
        <f>IF(P94&lt;6,0,+SMALL((E94:N94),1))</f>
        <v>0</v>
      </c>
      <c r="R94" s="17">
        <f>IF(P94&lt;7,0,+SMALL((E94:N94),2))</f>
        <v>0</v>
      </c>
      <c r="S94" s="17">
        <f>IF(P94&lt;8,0,+SMALL((E94:N94),3))</f>
        <v>0</v>
      </c>
      <c r="T94" s="17">
        <f>IF(P94&lt;9,0,+SMALL((E94:N94),4))</f>
        <v>0</v>
      </c>
      <c r="U94" s="17">
        <f>O94-Q94-R94-S94-T94</f>
        <v>29</v>
      </c>
      <c r="V94" s="7">
        <f>RANK(U94,$U$6:$U$165,0)</f>
        <v>88</v>
      </c>
    </row>
    <row r="95" spans="2:22" s="11" customFormat="1">
      <c r="B95" s="42" t="s">
        <v>187</v>
      </c>
      <c r="C95" s="43"/>
      <c r="D95" s="61" t="s">
        <v>81</v>
      </c>
      <c r="E95" s="104">
        <v>29</v>
      </c>
      <c r="F95" s="104"/>
      <c r="G95" s="104"/>
      <c r="H95" s="104"/>
      <c r="I95" s="104"/>
      <c r="J95" s="104"/>
      <c r="K95" s="104"/>
      <c r="L95" s="104"/>
      <c r="M95" s="104"/>
      <c r="N95" s="104"/>
      <c r="O95" s="37">
        <f>SUM(E95:N95)</f>
        <v>29</v>
      </c>
      <c r="P95" s="43">
        <f>COUNT(E95:N95)</f>
        <v>1</v>
      </c>
      <c r="Q95" s="17">
        <f>IF(P95&lt;6,0,+SMALL((E95:N95),1))</f>
        <v>0</v>
      </c>
      <c r="R95" s="17">
        <f>IF(P95&lt;7,0,+SMALL((E95:N95),2))</f>
        <v>0</v>
      </c>
      <c r="S95" s="17">
        <f>IF(P95&lt;8,0,+SMALL((E95:N95),3))</f>
        <v>0</v>
      </c>
      <c r="T95" s="17">
        <f>IF(P95&lt;9,0,+SMALL((E95:N95),4))</f>
        <v>0</v>
      </c>
      <c r="U95" s="17">
        <f>O95-Q95-R95-S95-T95</f>
        <v>29</v>
      </c>
      <c r="V95" s="7">
        <f>RANK(U95,$U$6:$U$165,0)</f>
        <v>88</v>
      </c>
    </row>
    <row r="96" spans="2:22" s="11" customFormat="1">
      <c r="B96" s="42" t="s">
        <v>346</v>
      </c>
      <c r="C96" s="33"/>
      <c r="D96" s="158" t="s">
        <v>334</v>
      </c>
      <c r="E96" s="104">
        <v>6</v>
      </c>
      <c r="F96" s="104">
        <v>4</v>
      </c>
      <c r="G96" s="104">
        <v>2</v>
      </c>
      <c r="H96" s="104"/>
      <c r="I96" s="104">
        <v>7</v>
      </c>
      <c r="J96" s="104">
        <v>7</v>
      </c>
      <c r="K96" s="104">
        <v>5</v>
      </c>
      <c r="L96" s="104">
        <v>2</v>
      </c>
      <c r="M96" s="104">
        <v>4</v>
      </c>
      <c r="N96" s="104"/>
      <c r="O96" s="37">
        <f>SUM(E96:N96)</f>
        <v>37</v>
      </c>
      <c r="P96" s="43">
        <f>COUNT(E96:N96)</f>
        <v>8</v>
      </c>
      <c r="Q96" s="17">
        <f>IF(P96&lt;6,0,+SMALL((E96:N96),1))</f>
        <v>2</v>
      </c>
      <c r="R96" s="17">
        <f>IF(P96&lt;7,0,+SMALL((E96:N96),2))</f>
        <v>2</v>
      </c>
      <c r="S96" s="17">
        <f>IF(P96&lt;8,0,+SMALL((E96:N96),3))</f>
        <v>4</v>
      </c>
      <c r="T96" s="17">
        <f>IF(P96&lt;9,0,+SMALL((E96:N96),4))</f>
        <v>0</v>
      </c>
      <c r="U96" s="17">
        <f>O96-Q96-R96-S96-T96</f>
        <v>29</v>
      </c>
      <c r="V96" s="7">
        <f>RANK(U96,$U$6:$U$165,0)</f>
        <v>88</v>
      </c>
    </row>
    <row r="97" spans="2:22" s="11" customFormat="1">
      <c r="B97" s="42" t="s">
        <v>265</v>
      </c>
      <c r="C97" s="43"/>
      <c r="D97" s="61" t="s">
        <v>81</v>
      </c>
      <c r="E97" s="104"/>
      <c r="F97" s="104">
        <v>10</v>
      </c>
      <c r="G97" s="104"/>
      <c r="H97" s="104"/>
      <c r="I97" s="104">
        <v>10</v>
      </c>
      <c r="J97" s="104">
        <v>8</v>
      </c>
      <c r="K97" s="104"/>
      <c r="L97" s="104"/>
      <c r="M97" s="104"/>
      <c r="N97" s="104"/>
      <c r="O97" s="37">
        <f>SUM(E97:N97)</f>
        <v>28</v>
      </c>
      <c r="P97" s="43">
        <f>COUNT(E97:N97)</f>
        <v>3</v>
      </c>
      <c r="Q97" s="17">
        <f>IF(P97&lt;6,0,+SMALL((E97:N97),1))</f>
        <v>0</v>
      </c>
      <c r="R97" s="17">
        <f>IF(P97&lt;7,0,+SMALL((E97:N97),2))</f>
        <v>0</v>
      </c>
      <c r="S97" s="17">
        <f>IF(P97&lt;8,0,+SMALL((E97:N97),3))</f>
        <v>0</v>
      </c>
      <c r="T97" s="17">
        <f>IF(P97&lt;9,0,+SMALL((E97:N97),4))</f>
        <v>0</v>
      </c>
      <c r="U97" s="17">
        <f>O97-Q97-R97-S97-T97</f>
        <v>28</v>
      </c>
      <c r="V97" s="7">
        <f>RANK(U97,$U$6:$U$165,0)</f>
        <v>92</v>
      </c>
    </row>
    <row r="98" spans="2:22" s="11" customFormat="1">
      <c r="B98" s="89" t="s">
        <v>289</v>
      </c>
      <c r="C98" s="33"/>
      <c r="D98" s="40" t="s">
        <v>18</v>
      </c>
      <c r="E98" s="104">
        <v>7</v>
      </c>
      <c r="F98" s="104"/>
      <c r="G98" s="104">
        <v>11</v>
      </c>
      <c r="H98" s="104"/>
      <c r="I98" s="104"/>
      <c r="J98" s="104">
        <v>9</v>
      </c>
      <c r="K98" s="104"/>
      <c r="L98" s="104"/>
      <c r="M98" s="104"/>
      <c r="N98" s="104"/>
      <c r="O98" s="37">
        <f>SUM(E98:N98)</f>
        <v>27</v>
      </c>
      <c r="P98" s="43">
        <f>COUNT(E98:N98)</f>
        <v>3</v>
      </c>
      <c r="Q98" s="17">
        <f>IF(P98&lt;6,0,+SMALL((E98:N98),1))</f>
        <v>0</v>
      </c>
      <c r="R98" s="17">
        <f>IF(P98&lt;7,0,+SMALL((E98:N98),2))</f>
        <v>0</v>
      </c>
      <c r="S98" s="17">
        <f>IF(P98&lt;8,0,+SMALL((E98:N98),3))</f>
        <v>0</v>
      </c>
      <c r="T98" s="17">
        <f>IF(P98&lt;9,0,+SMALL((E98:N98),4))</f>
        <v>0</v>
      </c>
      <c r="U98" s="17">
        <f>O98-Q98-R98-S98-T98</f>
        <v>27</v>
      </c>
      <c r="V98" s="7">
        <f>RANK(U98,$U$6:$U$165,0)</f>
        <v>93</v>
      </c>
    </row>
    <row r="99" spans="2:22" s="11" customFormat="1">
      <c r="B99" s="42" t="s">
        <v>345</v>
      </c>
      <c r="C99" s="33"/>
      <c r="D99" s="158" t="s">
        <v>334</v>
      </c>
      <c r="E99" s="104">
        <v>5</v>
      </c>
      <c r="F99" s="104">
        <v>4</v>
      </c>
      <c r="G99" s="104">
        <v>5</v>
      </c>
      <c r="H99" s="104"/>
      <c r="I99" s="104">
        <v>8</v>
      </c>
      <c r="J99" s="104">
        <v>5</v>
      </c>
      <c r="K99" s="104"/>
      <c r="L99" s="104">
        <v>4</v>
      </c>
      <c r="M99" s="104">
        <v>4</v>
      </c>
      <c r="N99" s="104"/>
      <c r="O99" s="37">
        <f>SUM(E99:N99)</f>
        <v>35</v>
      </c>
      <c r="P99" s="43">
        <f>COUNT(E99:N99)</f>
        <v>7</v>
      </c>
      <c r="Q99" s="17">
        <f>IF(P99&lt;6,0,+SMALL((E99:N99),1))</f>
        <v>4</v>
      </c>
      <c r="R99" s="17">
        <f>IF(P99&lt;7,0,+SMALL((E99:N99),2))</f>
        <v>4</v>
      </c>
      <c r="S99" s="17">
        <f>IF(P99&lt;8,0,+SMALL((E99:N99),3))</f>
        <v>0</v>
      </c>
      <c r="T99" s="17">
        <f>IF(P99&lt;9,0,+SMALL((E99:N99),4))</f>
        <v>0</v>
      </c>
      <c r="U99" s="17">
        <f>O99-Q99-R99-S99-T99</f>
        <v>27</v>
      </c>
      <c r="V99" s="7">
        <f>RANK(U99,$U$6:$U$165,0)</f>
        <v>93</v>
      </c>
    </row>
    <row r="100" spans="2:22" s="11" customFormat="1">
      <c r="B100" s="89" t="s">
        <v>371</v>
      </c>
      <c r="C100" s="33"/>
      <c r="D100" s="57" t="s">
        <v>79</v>
      </c>
      <c r="E100" s="104"/>
      <c r="F100" s="104"/>
      <c r="G100" s="104"/>
      <c r="H100" s="104"/>
      <c r="I100" s="104"/>
      <c r="J100" s="104">
        <v>26</v>
      </c>
      <c r="K100" s="104"/>
      <c r="L100" s="104"/>
      <c r="M100" s="104"/>
      <c r="N100" s="104"/>
      <c r="O100" s="37">
        <f>SUM(E100:N100)</f>
        <v>26</v>
      </c>
      <c r="P100" s="43">
        <f>COUNT(E100:N100)</f>
        <v>1</v>
      </c>
      <c r="Q100" s="17">
        <f>IF(P100&lt;6,0,+SMALL((E100:N100),1))</f>
        <v>0</v>
      </c>
      <c r="R100" s="17">
        <f>IF(P100&lt;7,0,+SMALL((E100:N100),2))</f>
        <v>0</v>
      </c>
      <c r="S100" s="17">
        <f>IF(P100&lt;8,0,+SMALL((E100:N100),3))</f>
        <v>0</v>
      </c>
      <c r="T100" s="17">
        <f>IF(P100&lt;9,0,+SMALL((E100:N100),4))</f>
        <v>0</v>
      </c>
      <c r="U100" s="17">
        <f>O100-Q100-R100-S100-T100</f>
        <v>26</v>
      </c>
      <c r="V100" s="7">
        <f>RANK(U100,$U$6:$U$165,0)</f>
        <v>95</v>
      </c>
    </row>
    <row r="101" spans="2:22" s="11" customFormat="1">
      <c r="B101" s="89" t="s">
        <v>100</v>
      </c>
      <c r="C101" s="33"/>
      <c r="D101" s="57" t="s">
        <v>79</v>
      </c>
      <c r="E101" s="104"/>
      <c r="F101" s="104">
        <v>5</v>
      </c>
      <c r="G101" s="104">
        <v>7</v>
      </c>
      <c r="H101" s="104"/>
      <c r="I101" s="104"/>
      <c r="J101" s="104">
        <v>6</v>
      </c>
      <c r="K101" s="104"/>
      <c r="L101" s="104">
        <v>3</v>
      </c>
      <c r="M101" s="104">
        <v>5</v>
      </c>
      <c r="N101" s="104"/>
      <c r="O101" s="37">
        <f>SUM(E101:N101)</f>
        <v>26</v>
      </c>
      <c r="P101" s="43">
        <f>COUNT(E101:N101)</f>
        <v>5</v>
      </c>
      <c r="Q101" s="17">
        <f>IF(P101&lt;6,0,+SMALL((E101:N101),1))</f>
        <v>0</v>
      </c>
      <c r="R101" s="17">
        <f>IF(P101&lt;7,0,+SMALL((E101:N101),2))</f>
        <v>0</v>
      </c>
      <c r="S101" s="17">
        <f>IF(P101&lt;8,0,+SMALL((E101:N101),3))</f>
        <v>0</v>
      </c>
      <c r="T101" s="17">
        <f>IF(P101&lt;9,0,+SMALL((E101:N101),4))</f>
        <v>0</v>
      </c>
      <c r="U101" s="17">
        <f>O101-Q101-R101-S101-T101</f>
        <v>26</v>
      </c>
      <c r="V101" s="7">
        <f>RANK(U101,$U$6:$U$165,0)</f>
        <v>95</v>
      </c>
    </row>
    <row r="102" spans="2:22" s="11" customFormat="1">
      <c r="B102" s="89" t="s">
        <v>254</v>
      </c>
      <c r="C102" s="33"/>
      <c r="D102" s="61" t="s">
        <v>81</v>
      </c>
      <c r="E102" s="104">
        <v>11</v>
      </c>
      <c r="F102" s="104">
        <v>15</v>
      </c>
      <c r="G102" s="104"/>
      <c r="H102" s="104"/>
      <c r="I102" s="104"/>
      <c r="J102" s="104"/>
      <c r="K102" s="104"/>
      <c r="L102" s="104"/>
      <c r="M102" s="104"/>
      <c r="N102" s="104"/>
      <c r="O102" s="37">
        <f>SUM(E102:N102)</f>
        <v>26</v>
      </c>
      <c r="P102" s="43">
        <f>COUNT(E102:N102)</f>
        <v>2</v>
      </c>
      <c r="Q102" s="17">
        <f>IF(P102&lt;6,0,+SMALL((E102:N102),1))</f>
        <v>0</v>
      </c>
      <c r="R102" s="17">
        <f>IF(P102&lt;7,0,+SMALL((E102:N102),2))</f>
        <v>0</v>
      </c>
      <c r="S102" s="17">
        <f>IF(P102&lt;8,0,+SMALL((E102:N102),3))</f>
        <v>0</v>
      </c>
      <c r="T102" s="17">
        <f>IF(P102&lt;9,0,+SMALL((E102:N102),4))</f>
        <v>0</v>
      </c>
      <c r="U102" s="17">
        <f>O102-Q102-R102-S102-T102</f>
        <v>26</v>
      </c>
      <c r="V102" s="7">
        <f>RANK(U102,$U$6:$U$165,0)</f>
        <v>95</v>
      </c>
    </row>
    <row r="103" spans="2:22">
      <c r="B103" s="42" t="s">
        <v>347</v>
      </c>
      <c r="C103" s="33"/>
      <c r="D103" s="158" t="s">
        <v>334</v>
      </c>
      <c r="E103" s="104">
        <v>2</v>
      </c>
      <c r="F103" s="104">
        <v>3</v>
      </c>
      <c r="G103" s="104">
        <v>3</v>
      </c>
      <c r="H103" s="104"/>
      <c r="I103" s="104">
        <v>9</v>
      </c>
      <c r="J103" s="104">
        <v>6</v>
      </c>
      <c r="K103" s="104"/>
      <c r="L103" s="104">
        <v>4</v>
      </c>
      <c r="M103" s="104">
        <v>4</v>
      </c>
      <c r="N103" s="104"/>
      <c r="O103" s="37">
        <f>SUM(E103:N103)</f>
        <v>31</v>
      </c>
      <c r="P103" s="43">
        <f>COUNT(E103:N103)</f>
        <v>7</v>
      </c>
      <c r="Q103" s="17">
        <f>IF(P103&lt;6,0,+SMALL((E103:N103),1))</f>
        <v>2</v>
      </c>
      <c r="R103" s="17">
        <f>IF(P103&lt;7,0,+SMALL((E103:N103),2))</f>
        <v>3</v>
      </c>
      <c r="S103" s="17">
        <f>IF(P103&lt;8,0,+SMALL((E103:N103),3))</f>
        <v>0</v>
      </c>
      <c r="T103" s="17">
        <f>IF(P103&lt;9,0,+SMALL((E103:N103),4))</f>
        <v>0</v>
      </c>
      <c r="U103" s="17">
        <f>O103-Q103-R103-S103-T103</f>
        <v>26</v>
      </c>
      <c r="V103" s="7">
        <f>RANK(U103,$U$6:$U$165,0)</f>
        <v>95</v>
      </c>
    </row>
    <row r="104" spans="2:22" s="11" customFormat="1">
      <c r="B104" s="89" t="s">
        <v>252</v>
      </c>
      <c r="C104" s="43"/>
      <c r="D104" s="90" t="s">
        <v>146</v>
      </c>
      <c r="E104" s="104"/>
      <c r="F104" s="104">
        <v>10</v>
      </c>
      <c r="G104" s="104"/>
      <c r="H104" s="104"/>
      <c r="I104" s="104"/>
      <c r="J104" s="104">
        <v>7</v>
      </c>
      <c r="K104" s="104"/>
      <c r="L104" s="104">
        <v>9</v>
      </c>
      <c r="M104" s="104"/>
      <c r="N104" s="104"/>
      <c r="O104" s="37">
        <f>SUM(E104:N104)</f>
        <v>26</v>
      </c>
      <c r="P104" s="43">
        <f>COUNT(E104:N104)</f>
        <v>3</v>
      </c>
      <c r="Q104" s="17">
        <f>IF(P104&lt;6,0,+SMALL((E104:N104),1))</f>
        <v>0</v>
      </c>
      <c r="R104" s="17">
        <f>IF(P104&lt;7,0,+SMALL((E104:N104),2))</f>
        <v>0</v>
      </c>
      <c r="S104" s="17">
        <f>IF(P104&lt;8,0,+SMALL((E104:N104),3))</f>
        <v>0</v>
      </c>
      <c r="T104" s="17">
        <f>IF(P104&lt;9,0,+SMALL((E104:N104),4))</f>
        <v>0</v>
      </c>
      <c r="U104" s="17">
        <f>O104-Q104-R104-S104-T104</f>
        <v>26</v>
      </c>
      <c r="V104" s="7">
        <f>RANK(U104,$U$6:$U$165,0)</f>
        <v>95</v>
      </c>
    </row>
    <row r="105" spans="2:22" s="11" customFormat="1">
      <c r="B105" s="89" t="s">
        <v>376</v>
      </c>
      <c r="C105" s="33"/>
      <c r="D105" s="38" t="s">
        <v>33</v>
      </c>
      <c r="E105" s="104"/>
      <c r="F105" s="104">
        <v>11</v>
      </c>
      <c r="G105" s="104"/>
      <c r="H105" s="104"/>
      <c r="I105" s="104"/>
      <c r="J105" s="104">
        <v>14</v>
      </c>
      <c r="K105" s="104"/>
      <c r="L105" s="104"/>
      <c r="M105" s="104"/>
      <c r="N105" s="104"/>
      <c r="O105" s="37">
        <f>SUM(E105:N105)</f>
        <v>25</v>
      </c>
      <c r="P105" s="43">
        <f>COUNT(E105:N105)</f>
        <v>2</v>
      </c>
      <c r="Q105" s="17">
        <f>IF(P105&lt;6,0,+SMALL((E105:N105),1))</f>
        <v>0</v>
      </c>
      <c r="R105" s="17">
        <f>IF(P105&lt;7,0,+SMALL((E105:N105),2))</f>
        <v>0</v>
      </c>
      <c r="S105" s="17">
        <f>IF(P105&lt;8,0,+SMALL((E105:N105),3))</f>
        <v>0</v>
      </c>
      <c r="T105" s="17">
        <f>IF(P105&lt;9,0,+SMALL((E105:N105),4))</f>
        <v>0</v>
      </c>
      <c r="U105" s="17">
        <f>O105-Q105-R105-S105-T105</f>
        <v>25</v>
      </c>
      <c r="V105" s="7">
        <f>RANK(U105,$U$6:$U$165,0)</f>
        <v>100</v>
      </c>
    </row>
    <row r="106" spans="2:22" s="11" customFormat="1">
      <c r="B106" s="89" t="s">
        <v>98</v>
      </c>
      <c r="C106" s="33"/>
      <c r="D106" s="40" t="s">
        <v>18</v>
      </c>
      <c r="E106" s="104">
        <v>7</v>
      </c>
      <c r="F106" s="104"/>
      <c r="G106" s="104">
        <v>11</v>
      </c>
      <c r="H106" s="104"/>
      <c r="I106" s="104"/>
      <c r="J106" s="104">
        <v>7</v>
      </c>
      <c r="K106" s="104"/>
      <c r="L106" s="104"/>
      <c r="M106" s="104"/>
      <c r="N106" s="104"/>
      <c r="O106" s="37">
        <f>SUM(E106:N106)</f>
        <v>25</v>
      </c>
      <c r="P106" s="43">
        <f>COUNT(E106:N106)</f>
        <v>3</v>
      </c>
      <c r="Q106" s="17">
        <f>IF(P106&lt;6,0,+SMALL((E106:N106),1))</f>
        <v>0</v>
      </c>
      <c r="R106" s="17">
        <f>IF(P106&lt;7,0,+SMALL((E106:N106),2))</f>
        <v>0</v>
      </c>
      <c r="S106" s="17">
        <f>IF(P106&lt;8,0,+SMALL((E106:N106),3))</f>
        <v>0</v>
      </c>
      <c r="T106" s="17">
        <f>IF(P106&lt;9,0,+SMALL((E106:N106),4))</f>
        <v>0</v>
      </c>
      <c r="U106" s="17">
        <f>O106-Q106-R106-S106-T106</f>
        <v>25</v>
      </c>
      <c r="V106" s="7">
        <f>RANK(U106,$U$6:$U$165,0)</f>
        <v>100</v>
      </c>
    </row>
    <row r="107" spans="2:22" s="11" customFormat="1">
      <c r="B107" s="89" t="s">
        <v>162</v>
      </c>
      <c r="C107" s="33"/>
      <c r="D107" s="39" t="s">
        <v>7</v>
      </c>
      <c r="E107" s="104"/>
      <c r="F107" s="104"/>
      <c r="G107" s="104">
        <v>7</v>
      </c>
      <c r="H107" s="104"/>
      <c r="I107" s="104">
        <v>10</v>
      </c>
      <c r="J107" s="104"/>
      <c r="K107" s="104"/>
      <c r="L107" s="104">
        <v>8</v>
      </c>
      <c r="M107" s="104"/>
      <c r="N107" s="104"/>
      <c r="O107" s="37">
        <f>SUM(E107:N107)</f>
        <v>25</v>
      </c>
      <c r="P107" s="43">
        <f>COUNT(E107:N107)</f>
        <v>3</v>
      </c>
      <c r="Q107" s="17">
        <f>IF(P107&lt;6,0,+SMALL((E107:N107),1))</f>
        <v>0</v>
      </c>
      <c r="R107" s="17">
        <f>IF(P107&lt;7,0,+SMALL((E107:N107),2))</f>
        <v>0</v>
      </c>
      <c r="S107" s="17">
        <f>IF(P107&lt;8,0,+SMALL((E107:N107),3))</f>
        <v>0</v>
      </c>
      <c r="T107" s="17">
        <f>IF(P107&lt;9,0,+SMALL((E107:N107),4))</f>
        <v>0</v>
      </c>
      <c r="U107" s="17">
        <f>O107-Q107-R107-S107-T107</f>
        <v>25</v>
      </c>
      <c r="V107" s="7">
        <f>RANK(U107,$U$6:$U$165,0)</f>
        <v>100</v>
      </c>
    </row>
    <row r="108" spans="2:22" s="11" customFormat="1">
      <c r="B108" s="42" t="s">
        <v>404</v>
      </c>
      <c r="C108" s="33"/>
      <c r="D108" s="158" t="s">
        <v>334</v>
      </c>
      <c r="E108" s="104">
        <v>13</v>
      </c>
      <c r="F108" s="104"/>
      <c r="G108" s="104"/>
      <c r="H108" s="104"/>
      <c r="I108" s="104">
        <v>12</v>
      </c>
      <c r="J108" s="104"/>
      <c r="K108" s="104"/>
      <c r="L108" s="104"/>
      <c r="M108" s="104"/>
      <c r="N108" s="104"/>
      <c r="O108" s="37">
        <f>SUM(E108:N108)</f>
        <v>25</v>
      </c>
      <c r="P108" s="43">
        <f>COUNT(E108:N108)</f>
        <v>2</v>
      </c>
      <c r="Q108" s="17">
        <f>IF(P108&lt;6,0,+SMALL((E108:N108),1))</f>
        <v>0</v>
      </c>
      <c r="R108" s="17">
        <f>IF(P108&lt;7,0,+SMALL((E108:N108),2))</f>
        <v>0</v>
      </c>
      <c r="S108" s="17">
        <f>IF(P108&lt;8,0,+SMALL((E108:N108),3))</f>
        <v>0</v>
      </c>
      <c r="T108" s="17">
        <f>IF(P108&lt;9,0,+SMALL((E108:N108),4))</f>
        <v>0</v>
      </c>
      <c r="U108" s="17">
        <f>O108-Q108-R108-S108-T108</f>
        <v>25</v>
      </c>
      <c r="V108" s="7">
        <f>RANK(U108,$U$6:$U$165,0)</f>
        <v>100</v>
      </c>
    </row>
    <row r="109" spans="2:22" s="11" customFormat="1">
      <c r="B109" s="89" t="s">
        <v>151</v>
      </c>
      <c r="C109" s="33"/>
      <c r="D109" s="40" t="s">
        <v>18</v>
      </c>
      <c r="E109" s="104">
        <v>14</v>
      </c>
      <c r="F109" s="104"/>
      <c r="G109" s="104"/>
      <c r="H109" s="104"/>
      <c r="I109" s="104"/>
      <c r="J109" s="104">
        <v>10</v>
      </c>
      <c r="K109" s="104"/>
      <c r="L109" s="104"/>
      <c r="M109" s="104"/>
      <c r="N109" s="104"/>
      <c r="O109" s="37">
        <f>SUM(E109:N109)</f>
        <v>24</v>
      </c>
      <c r="P109" s="43">
        <f>COUNT(E109:N109)</f>
        <v>2</v>
      </c>
      <c r="Q109" s="17">
        <f>IF(P109&lt;6,0,+SMALL((E109:N109),1))</f>
        <v>0</v>
      </c>
      <c r="R109" s="17">
        <f>IF(P109&lt;7,0,+SMALL((E109:N109),2))</f>
        <v>0</v>
      </c>
      <c r="S109" s="17">
        <f>IF(P109&lt;8,0,+SMALL((E109:N109),3))</f>
        <v>0</v>
      </c>
      <c r="T109" s="17">
        <f>IF(P109&lt;9,0,+SMALL((E109:N109),4))</f>
        <v>0</v>
      </c>
      <c r="U109" s="17">
        <f>O109-Q109-R109-S109-T109</f>
        <v>24</v>
      </c>
      <c r="V109" s="7">
        <f>RANK(U109,$U$6:$U$165,0)</f>
        <v>104</v>
      </c>
    </row>
    <row r="110" spans="2:22" s="11" customFormat="1">
      <c r="B110" s="89" t="s">
        <v>235</v>
      </c>
      <c r="C110" s="33"/>
      <c r="D110" s="57" t="s">
        <v>79</v>
      </c>
      <c r="E110" s="104"/>
      <c r="F110" s="104">
        <v>10</v>
      </c>
      <c r="G110" s="104"/>
      <c r="H110" s="104"/>
      <c r="I110" s="104"/>
      <c r="J110" s="104">
        <v>13</v>
      </c>
      <c r="K110" s="104"/>
      <c r="L110" s="104"/>
      <c r="M110" s="104"/>
      <c r="N110" s="104"/>
      <c r="O110" s="37">
        <f>SUM(E110:N110)</f>
        <v>23</v>
      </c>
      <c r="P110" s="43">
        <f>COUNT(E110:N110)</f>
        <v>2</v>
      </c>
      <c r="Q110" s="17">
        <f>IF(P110&lt;6,0,+SMALL((E110:N110),1))</f>
        <v>0</v>
      </c>
      <c r="R110" s="17">
        <f>IF(P110&lt;7,0,+SMALL((E110:N110),2))</f>
        <v>0</v>
      </c>
      <c r="S110" s="17">
        <f>IF(P110&lt;8,0,+SMALL((E110:N110),3))</f>
        <v>0</v>
      </c>
      <c r="T110" s="17">
        <f>IF(P110&lt;9,0,+SMALL((E110:N110),4))</f>
        <v>0</v>
      </c>
      <c r="U110" s="17">
        <f>O110-Q110-R110-S110-T110</f>
        <v>23</v>
      </c>
      <c r="V110" s="7">
        <f>RANK(U110,$U$6:$U$165,0)</f>
        <v>105</v>
      </c>
    </row>
    <row r="111" spans="2:22" s="11" customFormat="1">
      <c r="B111" s="89" t="s">
        <v>410</v>
      </c>
      <c r="C111" s="33"/>
      <c r="D111" s="38" t="s">
        <v>33</v>
      </c>
      <c r="E111" s="104">
        <v>23</v>
      </c>
      <c r="F111" s="104"/>
      <c r="G111" s="104"/>
      <c r="H111" s="104"/>
      <c r="I111" s="104"/>
      <c r="J111" s="104"/>
      <c r="K111" s="104"/>
      <c r="L111" s="104"/>
      <c r="M111" s="104"/>
      <c r="N111" s="104"/>
      <c r="O111" s="37">
        <f>SUM(E111:N111)</f>
        <v>23</v>
      </c>
      <c r="P111" s="43">
        <f>COUNT(E111:N111)</f>
        <v>1</v>
      </c>
      <c r="Q111" s="17">
        <f>IF(P111&lt;6,0,+SMALL((E111:N111),1))</f>
        <v>0</v>
      </c>
      <c r="R111" s="17">
        <f>IF(P111&lt;7,0,+SMALL((E111:N111),2))</f>
        <v>0</v>
      </c>
      <c r="S111" s="17">
        <f>IF(P111&lt;8,0,+SMALL((E111:N111),3))</f>
        <v>0</v>
      </c>
      <c r="T111" s="17">
        <f>IF(P111&lt;9,0,+SMALL((E111:N111),4))</f>
        <v>0</v>
      </c>
      <c r="U111" s="17">
        <f>O111-Q111-R111-S111-T111</f>
        <v>23</v>
      </c>
      <c r="V111" s="7">
        <f>RANK(U111,$U$6:$U$165,0)</f>
        <v>105</v>
      </c>
    </row>
    <row r="112" spans="2:22" s="11" customFormat="1">
      <c r="B112" s="42" t="s">
        <v>229</v>
      </c>
      <c r="C112" s="43"/>
      <c r="D112" s="61" t="s">
        <v>81</v>
      </c>
      <c r="E112" s="104"/>
      <c r="F112" s="104">
        <v>7</v>
      </c>
      <c r="G112" s="104"/>
      <c r="H112" s="104"/>
      <c r="I112" s="104"/>
      <c r="J112" s="104">
        <v>16</v>
      </c>
      <c r="K112" s="104"/>
      <c r="L112" s="104"/>
      <c r="M112" s="104"/>
      <c r="N112" s="104"/>
      <c r="O112" s="37">
        <f>SUM(E112:N112)</f>
        <v>23</v>
      </c>
      <c r="P112" s="43">
        <f>COUNT(E112:N112)</f>
        <v>2</v>
      </c>
      <c r="Q112" s="17">
        <f>IF(P112&lt;6,0,+SMALL((E112:N112),1))</f>
        <v>0</v>
      </c>
      <c r="R112" s="17">
        <f>IF(P112&lt;7,0,+SMALL((E112:N112),2))</f>
        <v>0</v>
      </c>
      <c r="S112" s="17">
        <f>IF(P112&lt;8,0,+SMALL((E112:N112),3))</f>
        <v>0</v>
      </c>
      <c r="T112" s="17">
        <f>IF(P112&lt;9,0,+SMALL((E112:N112),4))</f>
        <v>0</v>
      </c>
      <c r="U112" s="17">
        <f>O112-Q112-R112-S112-T112</f>
        <v>23</v>
      </c>
      <c r="V112" s="7">
        <f>RANK(U112,$U$6:$U$165,0)</f>
        <v>105</v>
      </c>
    </row>
    <row r="113" spans="1:22" s="11" customFormat="1">
      <c r="B113" s="89" t="s">
        <v>297</v>
      </c>
      <c r="C113" s="33"/>
      <c r="D113" s="82" t="s">
        <v>125</v>
      </c>
      <c r="E113" s="104"/>
      <c r="F113" s="104"/>
      <c r="G113" s="104">
        <v>11</v>
      </c>
      <c r="H113" s="104"/>
      <c r="I113" s="104"/>
      <c r="J113" s="104">
        <v>12</v>
      </c>
      <c r="K113" s="104"/>
      <c r="L113" s="104"/>
      <c r="M113" s="104"/>
      <c r="N113" s="104"/>
      <c r="O113" s="37">
        <f>SUM(E113:N113)</f>
        <v>23</v>
      </c>
      <c r="P113" s="43">
        <f>COUNT(E113:N113)</f>
        <v>2</v>
      </c>
      <c r="Q113" s="17">
        <f>IF(P113&lt;6,0,+SMALL((E113:N113),1))</f>
        <v>0</v>
      </c>
      <c r="R113" s="17">
        <f>IF(P113&lt;7,0,+SMALL((E113:N113),2))</f>
        <v>0</v>
      </c>
      <c r="S113" s="17">
        <f>IF(P113&lt;8,0,+SMALL((E113:N113),3))</f>
        <v>0</v>
      </c>
      <c r="T113" s="17">
        <f>IF(P113&lt;9,0,+SMALL((E113:N113),4))</f>
        <v>0</v>
      </c>
      <c r="U113" s="17">
        <f>O113-Q113-R113-S113-T113</f>
        <v>23</v>
      </c>
      <c r="V113" s="7">
        <f>RANK(U113,$U$6:$U$165,0)</f>
        <v>105</v>
      </c>
    </row>
    <row r="114" spans="1:22" s="11" customFormat="1">
      <c r="B114" s="89" t="s">
        <v>204</v>
      </c>
      <c r="C114" s="33"/>
      <c r="D114" s="39" t="s">
        <v>7</v>
      </c>
      <c r="E114" s="104"/>
      <c r="F114" s="104"/>
      <c r="G114" s="104">
        <v>23</v>
      </c>
      <c r="H114" s="104"/>
      <c r="I114" s="104"/>
      <c r="J114" s="104"/>
      <c r="K114" s="104"/>
      <c r="L114" s="104"/>
      <c r="M114" s="104"/>
      <c r="N114" s="104"/>
      <c r="O114" s="37">
        <f>SUM(E114:N114)</f>
        <v>23</v>
      </c>
      <c r="P114" s="43">
        <f>COUNT(E114:N114)</f>
        <v>1</v>
      </c>
      <c r="Q114" s="17">
        <f>IF(P114&lt;6,0,+SMALL((E114:N114),1))</f>
        <v>0</v>
      </c>
      <c r="R114" s="17">
        <f>IF(P114&lt;7,0,+SMALL((E114:N114),2))</f>
        <v>0</v>
      </c>
      <c r="S114" s="17">
        <f>IF(P114&lt;8,0,+SMALL((E114:N114),3))</f>
        <v>0</v>
      </c>
      <c r="T114" s="17">
        <f>IF(P114&lt;9,0,+SMALL((E114:N114),4))</f>
        <v>0</v>
      </c>
      <c r="U114" s="17">
        <f>O114-Q114-R114-S114-T114</f>
        <v>23</v>
      </c>
      <c r="V114" s="7">
        <f>RANK(U114,$U$6:$U$165,0)</f>
        <v>105</v>
      </c>
    </row>
    <row r="115" spans="1:22" s="11" customFormat="1">
      <c r="B115" s="42" t="s">
        <v>205</v>
      </c>
      <c r="C115" s="33"/>
      <c r="D115" s="57" t="s">
        <v>79</v>
      </c>
      <c r="E115" s="104"/>
      <c r="F115" s="104"/>
      <c r="G115" s="104"/>
      <c r="H115" s="104">
        <v>11</v>
      </c>
      <c r="I115" s="104">
        <v>11</v>
      </c>
      <c r="J115" s="104">
        <v>0</v>
      </c>
      <c r="K115" s="104"/>
      <c r="L115" s="104"/>
      <c r="M115" s="104"/>
      <c r="N115" s="104"/>
      <c r="O115" s="37">
        <f>SUM(E115:N115)</f>
        <v>22</v>
      </c>
      <c r="P115" s="43">
        <f>COUNT(E115:N115)</f>
        <v>3</v>
      </c>
      <c r="Q115" s="17">
        <f>IF(P115&lt;6,0,+SMALL((E115:N115),1))</f>
        <v>0</v>
      </c>
      <c r="R115" s="17">
        <f>IF(P115&lt;7,0,+SMALL((E115:N115),2))</f>
        <v>0</v>
      </c>
      <c r="S115" s="17">
        <f>IF(P115&lt;8,0,+SMALL((E115:N115),3))</f>
        <v>0</v>
      </c>
      <c r="T115" s="17">
        <f>IF(P115&lt;9,0,+SMALL((E115:N115),4))</f>
        <v>0</v>
      </c>
      <c r="U115" s="17">
        <f>O115-Q115-R115-S115-T115</f>
        <v>22</v>
      </c>
      <c r="V115" s="7">
        <f>RANK(U115,$U$6:$U$165,0)</f>
        <v>110</v>
      </c>
    </row>
    <row r="116" spans="1:22" s="11" customFormat="1">
      <c r="B116" s="89" t="s">
        <v>80</v>
      </c>
      <c r="C116" s="33"/>
      <c r="D116" s="57" t="s">
        <v>79</v>
      </c>
      <c r="E116" s="104"/>
      <c r="F116" s="104">
        <v>10</v>
      </c>
      <c r="G116" s="104"/>
      <c r="H116" s="104"/>
      <c r="I116" s="104"/>
      <c r="J116" s="104">
        <v>12</v>
      </c>
      <c r="K116" s="104"/>
      <c r="L116" s="104"/>
      <c r="M116" s="104"/>
      <c r="N116" s="104"/>
      <c r="O116" s="37">
        <f>SUM(E116:N116)</f>
        <v>22</v>
      </c>
      <c r="P116" s="43">
        <f>COUNT(E116:N116)</f>
        <v>2</v>
      </c>
      <c r="Q116" s="17">
        <f>IF(P116&lt;6,0,+SMALL((E116:N116),1))</f>
        <v>0</v>
      </c>
      <c r="R116" s="17">
        <f>IF(P116&lt;7,0,+SMALL((E116:N116),2))</f>
        <v>0</v>
      </c>
      <c r="S116" s="17">
        <f>IF(P116&lt;8,0,+SMALL((E116:N116),3))</f>
        <v>0</v>
      </c>
      <c r="T116" s="17">
        <f>IF(P116&lt;9,0,+SMALL((E116:N116),4))</f>
        <v>0</v>
      </c>
      <c r="U116" s="17">
        <f>O116-Q116-R116-S116-T116</f>
        <v>22</v>
      </c>
      <c r="V116" s="7">
        <f>RANK(U116,$U$6:$U$165,0)</f>
        <v>110</v>
      </c>
    </row>
    <row r="117" spans="1:22" s="11" customFormat="1">
      <c r="B117" s="42" t="s">
        <v>225</v>
      </c>
      <c r="C117" s="33"/>
      <c r="D117" s="61" t="s">
        <v>81</v>
      </c>
      <c r="E117" s="104">
        <v>22</v>
      </c>
      <c r="F117" s="104"/>
      <c r="G117" s="104"/>
      <c r="H117" s="104"/>
      <c r="I117" s="104"/>
      <c r="J117" s="104"/>
      <c r="K117" s="104"/>
      <c r="L117" s="104"/>
      <c r="M117" s="104"/>
      <c r="N117" s="104"/>
      <c r="O117" s="37">
        <f>SUM(E117:N117)</f>
        <v>22</v>
      </c>
      <c r="P117" s="43">
        <f>COUNT(E117:N117)</f>
        <v>1</v>
      </c>
      <c r="Q117" s="17">
        <f>IF(P117&lt;6,0,+SMALL((E117:N117),1))</f>
        <v>0</v>
      </c>
      <c r="R117" s="17">
        <f>IF(P117&lt;7,0,+SMALL((E117:N117),2))</f>
        <v>0</v>
      </c>
      <c r="S117" s="17">
        <f>IF(P117&lt;8,0,+SMALL((E117:N117),3))</f>
        <v>0</v>
      </c>
      <c r="T117" s="17">
        <f>IF(P117&lt;9,0,+SMALL((E117:N117),4))</f>
        <v>0</v>
      </c>
      <c r="U117" s="17">
        <f>O117-Q117-R117-S117-T117</f>
        <v>22</v>
      </c>
      <c r="V117" s="7">
        <f>RANK(U117,$U$6:$U$165,0)</f>
        <v>110</v>
      </c>
    </row>
    <row r="118" spans="1:22" s="11" customFormat="1">
      <c r="B118" s="42" t="s">
        <v>348</v>
      </c>
      <c r="C118" s="33"/>
      <c r="D118" s="158" t="s">
        <v>334</v>
      </c>
      <c r="E118" s="104"/>
      <c r="F118" s="104">
        <v>2</v>
      </c>
      <c r="G118" s="104">
        <v>11</v>
      </c>
      <c r="H118" s="104"/>
      <c r="I118" s="104"/>
      <c r="J118" s="104"/>
      <c r="K118" s="104">
        <v>9</v>
      </c>
      <c r="L118" s="104"/>
      <c r="M118" s="104"/>
      <c r="N118" s="104"/>
      <c r="O118" s="37">
        <f>SUM(E118:N118)</f>
        <v>22</v>
      </c>
      <c r="P118" s="43">
        <f>COUNT(E118:N118)</f>
        <v>3</v>
      </c>
      <c r="Q118" s="17">
        <f>IF(P118&lt;6,0,+SMALL((E118:N118),1))</f>
        <v>0</v>
      </c>
      <c r="R118" s="17">
        <f>IF(P118&lt;7,0,+SMALL((E118:N118),2))</f>
        <v>0</v>
      </c>
      <c r="S118" s="17">
        <f>IF(P118&lt;8,0,+SMALL((E118:N118),3))</f>
        <v>0</v>
      </c>
      <c r="T118" s="17">
        <f>IF(P118&lt;9,0,+SMALL((E118:N118),4))</f>
        <v>0</v>
      </c>
      <c r="U118" s="17">
        <f>O118-Q118-R118-S118-T118</f>
        <v>22</v>
      </c>
      <c r="V118" s="7">
        <f>RANK(U118,$U$6:$U$165,0)</f>
        <v>110</v>
      </c>
    </row>
    <row r="119" spans="1:22" s="11" customFormat="1">
      <c r="B119" s="89" t="s">
        <v>236</v>
      </c>
      <c r="C119" s="33"/>
      <c r="D119" s="57" t="s">
        <v>79</v>
      </c>
      <c r="E119" s="104">
        <v>13</v>
      </c>
      <c r="F119" s="104"/>
      <c r="G119" s="104"/>
      <c r="H119" s="104">
        <v>8</v>
      </c>
      <c r="I119" s="104"/>
      <c r="J119" s="104"/>
      <c r="K119" s="104"/>
      <c r="L119" s="104"/>
      <c r="M119" s="104"/>
      <c r="N119" s="104"/>
      <c r="O119" s="37">
        <f>SUM(E119:N119)</f>
        <v>21</v>
      </c>
      <c r="P119" s="43">
        <f>COUNT(E119:N119)</f>
        <v>2</v>
      </c>
      <c r="Q119" s="17">
        <f>IF(P119&lt;6,0,+SMALL((E119:N119),1))</f>
        <v>0</v>
      </c>
      <c r="R119" s="17">
        <f>IF(P119&lt;7,0,+SMALL((E119:N119),2))</f>
        <v>0</v>
      </c>
      <c r="S119" s="17">
        <f>IF(P119&lt;8,0,+SMALL((E119:N119),3))</f>
        <v>0</v>
      </c>
      <c r="T119" s="17">
        <f>IF(P119&lt;9,0,+SMALL((E119:N119),4))</f>
        <v>0</v>
      </c>
      <c r="U119" s="17">
        <f>O119-Q119-R119-S119-T119</f>
        <v>21</v>
      </c>
      <c r="V119" s="7">
        <f>RANK(U119,$U$6:$U$165,0)</f>
        <v>114</v>
      </c>
    </row>
    <row r="120" spans="1:22" s="11" customFormat="1">
      <c r="B120" s="89" t="s">
        <v>370</v>
      </c>
      <c r="C120" s="33"/>
      <c r="D120" s="57" t="s">
        <v>79</v>
      </c>
      <c r="E120" s="104"/>
      <c r="F120" s="104"/>
      <c r="G120" s="104"/>
      <c r="H120" s="104"/>
      <c r="I120" s="104"/>
      <c r="J120" s="104">
        <v>20</v>
      </c>
      <c r="K120" s="104"/>
      <c r="L120" s="104"/>
      <c r="M120" s="104"/>
      <c r="N120" s="104"/>
      <c r="O120" s="37">
        <f>SUM(E120:N120)</f>
        <v>20</v>
      </c>
      <c r="P120" s="43">
        <f>COUNT(E120:N120)</f>
        <v>1</v>
      </c>
      <c r="Q120" s="17">
        <f>IF(P120&lt;6,0,+SMALL((E120:N120),1))</f>
        <v>0</v>
      </c>
      <c r="R120" s="17">
        <f>IF(P120&lt;7,0,+SMALL((E120:N120),2))</f>
        <v>0</v>
      </c>
      <c r="S120" s="17">
        <f>IF(P120&lt;8,0,+SMALL((E120:N120),3))</f>
        <v>0</v>
      </c>
      <c r="T120" s="17">
        <f>IF(P120&lt;9,0,+SMALL((E120:N120),4))</f>
        <v>0</v>
      </c>
      <c r="U120" s="17">
        <f>O120-Q120-R120-S120-T120</f>
        <v>20</v>
      </c>
      <c r="V120" s="7">
        <f>RANK(U120,$U$6:$U$165,0)</f>
        <v>115</v>
      </c>
    </row>
    <row r="121" spans="1:22" s="11" customFormat="1">
      <c r="B121" s="89" t="s">
        <v>411</v>
      </c>
      <c r="C121" s="33"/>
      <c r="D121" s="62" t="s">
        <v>14</v>
      </c>
      <c r="E121" s="104">
        <v>20</v>
      </c>
      <c r="F121" s="104"/>
      <c r="G121" s="104"/>
      <c r="H121" s="104"/>
      <c r="I121" s="104"/>
      <c r="J121" s="104"/>
      <c r="K121" s="104"/>
      <c r="L121" s="104"/>
      <c r="M121" s="104"/>
      <c r="N121" s="104"/>
      <c r="O121" s="37">
        <f>SUM(E121:N121)</f>
        <v>20</v>
      </c>
      <c r="P121" s="43">
        <f>COUNT(E121:N121)</f>
        <v>1</v>
      </c>
      <c r="Q121" s="17">
        <f>IF(P121&lt;6,0,+SMALL((E121:N121),1))</f>
        <v>0</v>
      </c>
      <c r="R121" s="17">
        <f>IF(P121&lt;7,0,+SMALL((E121:N121),2))</f>
        <v>0</v>
      </c>
      <c r="S121" s="17">
        <f>IF(P121&lt;8,0,+SMALL((E121:N121),3))</f>
        <v>0</v>
      </c>
      <c r="T121" s="17">
        <f>IF(P121&lt;9,0,+SMALL((E121:N121),4))</f>
        <v>0</v>
      </c>
      <c r="U121" s="17">
        <f>O121-Q121-R121-S121-T121</f>
        <v>20</v>
      </c>
      <c r="V121" s="7">
        <f>RANK(U121,$U$6:$U$165,0)</f>
        <v>115</v>
      </c>
    </row>
    <row r="122" spans="1:22" s="11" customFormat="1">
      <c r="B122" s="89" t="s">
        <v>413</v>
      </c>
      <c r="C122" s="33"/>
      <c r="D122" s="62" t="s">
        <v>14</v>
      </c>
      <c r="E122" s="104">
        <v>7</v>
      </c>
      <c r="F122" s="104"/>
      <c r="G122" s="104"/>
      <c r="H122" s="104"/>
      <c r="I122" s="104">
        <v>13</v>
      </c>
      <c r="J122" s="104"/>
      <c r="K122" s="104"/>
      <c r="L122" s="104"/>
      <c r="M122" s="104"/>
      <c r="N122" s="104"/>
      <c r="O122" s="37">
        <f>SUM(E122:N122)</f>
        <v>20</v>
      </c>
      <c r="P122" s="43">
        <f>COUNT(E122:N122)</f>
        <v>2</v>
      </c>
      <c r="Q122" s="17">
        <f>IF(P122&lt;6,0,+SMALL((E122:N122),1))</f>
        <v>0</v>
      </c>
      <c r="R122" s="17">
        <f>IF(P122&lt;7,0,+SMALL((E122:N122),2))</f>
        <v>0</v>
      </c>
      <c r="S122" s="17">
        <f>IF(P122&lt;8,0,+SMALL((E122:N122),3))</f>
        <v>0</v>
      </c>
      <c r="T122" s="17">
        <f>IF(P122&lt;9,0,+SMALL((E122:N122),4))</f>
        <v>0</v>
      </c>
      <c r="U122" s="17">
        <f>O122-Q122-R122-S122-T122</f>
        <v>20</v>
      </c>
      <c r="V122" s="7">
        <f>RANK(U122,$U$6:$U$165,0)</f>
        <v>115</v>
      </c>
    </row>
    <row r="123" spans="1:22" s="11" customFormat="1">
      <c r="B123" s="89" t="s">
        <v>288</v>
      </c>
      <c r="C123" s="33"/>
      <c r="D123" s="40" t="s">
        <v>18</v>
      </c>
      <c r="E123" s="104"/>
      <c r="F123" s="104"/>
      <c r="G123" s="104"/>
      <c r="H123" s="104"/>
      <c r="I123" s="104"/>
      <c r="J123" s="104">
        <v>11</v>
      </c>
      <c r="K123" s="104"/>
      <c r="L123" s="104">
        <v>9</v>
      </c>
      <c r="M123" s="104"/>
      <c r="N123" s="104"/>
      <c r="O123" s="37">
        <f>SUM(E123:N123)</f>
        <v>20</v>
      </c>
      <c r="P123" s="43">
        <f>COUNT(E123:N123)</f>
        <v>2</v>
      </c>
      <c r="Q123" s="17">
        <f>IF(P123&lt;6,0,+SMALL((E123:N123),1))</f>
        <v>0</v>
      </c>
      <c r="R123" s="17">
        <f>IF(P123&lt;7,0,+SMALL((E123:N123),2))</f>
        <v>0</v>
      </c>
      <c r="S123" s="17">
        <f>IF(P123&lt;8,0,+SMALL((E123:N123),3))</f>
        <v>0</v>
      </c>
      <c r="T123" s="17">
        <f>IF(P123&lt;9,0,+SMALL((E123:N123),4))</f>
        <v>0</v>
      </c>
      <c r="U123" s="17">
        <f>O123-Q123-R123-S123-T123</f>
        <v>20</v>
      </c>
      <c r="V123" s="7">
        <f>RANK(U123,$U$6:$U$165,0)</f>
        <v>115</v>
      </c>
    </row>
    <row r="124" spans="1:22" s="11" customFormat="1">
      <c r="B124" s="89" t="s">
        <v>351</v>
      </c>
      <c r="C124" s="33"/>
      <c r="D124" s="62" t="s">
        <v>14</v>
      </c>
      <c r="E124" s="104"/>
      <c r="F124" s="104">
        <v>7</v>
      </c>
      <c r="G124" s="104"/>
      <c r="H124" s="104"/>
      <c r="I124" s="104"/>
      <c r="J124" s="104">
        <v>12</v>
      </c>
      <c r="K124" s="104"/>
      <c r="L124" s="104"/>
      <c r="M124" s="104"/>
      <c r="N124" s="104"/>
      <c r="O124" s="37">
        <f>SUM(E124:N124)</f>
        <v>19</v>
      </c>
      <c r="P124" s="43">
        <f>COUNT(E124:N124)</f>
        <v>2</v>
      </c>
      <c r="Q124" s="17">
        <f>IF(P124&lt;6,0,+SMALL((E124:N124),1))</f>
        <v>0</v>
      </c>
      <c r="R124" s="17">
        <f>IF(P124&lt;7,0,+SMALL((E124:N124),2))</f>
        <v>0</v>
      </c>
      <c r="S124" s="17">
        <f>IF(P124&lt;8,0,+SMALL((E124:N124),3))</f>
        <v>0</v>
      </c>
      <c r="T124" s="17">
        <f>IF(P124&lt;9,0,+SMALL((E124:N124),4))</f>
        <v>0</v>
      </c>
      <c r="U124" s="17">
        <f>O124-Q124-R124-S124-T124</f>
        <v>19</v>
      </c>
      <c r="V124" s="7">
        <f>RANK(U124,$U$6:$U$165,0)</f>
        <v>119</v>
      </c>
    </row>
    <row r="125" spans="1:22" s="11" customFormat="1">
      <c r="B125" s="89" t="s">
        <v>353</v>
      </c>
      <c r="C125" s="33"/>
      <c r="D125" s="62" t="s">
        <v>14</v>
      </c>
      <c r="E125" s="104">
        <v>12</v>
      </c>
      <c r="F125" s="104">
        <v>7</v>
      </c>
      <c r="G125" s="104"/>
      <c r="H125" s="104"/>
      <c r="I125" s="104"/>
      <c r="J125" s="104"/>
      <c r="K125" s="104"/>
      <c r="L125" s="104"/>
      <c r="M125" s="104"/>
      <c r="N125" s="104"/>
      <c r="O125" s="37">
        <f>SUM(E125:N125)</f>
        <v>19</v>
      </c>
      <c r="P125" s="43">
        <f>COUNT(E125:N125)</f>
        <v>2</v>
      </c>
      <c r="Q125" s="17">
        <f>IF(P125&lt;6,0,+SMALL((E125:N125),1))</f>
        <v>0</v>
      </c>
      <c r="R125" s="17">
        <f>IF(P125&lt;7,0,+SMALL((E125:N125),2))</f>
        <v>0</v>
      </c>
      <c r="S125" s="17">
        <f>IF(P125&lt;8,0,+SMALL((E125:N125),3))</f>
        <v>0</v>
      </c>
      <c r="T125" s="17">
        <f>IF(P125&lt;9,0,+SMALL((E125:N125),4))</f>
        <v>0</v>
      </c>
      <c r="U125" s="17">
        <f>O125-Q125-R125-S125-T125</f>
        <v>19</v>
      </c>
      <c r="V125" s="7">
        <f>RANK(U125,$U$6:$U$165,0)</f>
        <v>119</v>
      </c>
    </row>
    <row r="126" spans="1:22" s="11" customFormat="1">
      <c r="B126" s="42" t="s">
        <v>230</v>
      </c>
      <c r="C126" s="33"/>
      <c r="D126" s="61" t="s">
        <v>81</v>
      </c>
      <c r="E126" s="104">
        <v>8</v>
      </c>
      <c r="F126" s="104"/>
      <c r="G126" s="104"/>
      <c r="H126" s="104">
        <v>8</v>
      </c>
      <c r="I126" s="104"/>
      <c r="J126" s="104">
        <v>3</v>
      </c>
      <c r="K126" s="104"/>
      <c r="L126" s="104"/>
      <c r="M126" s="104"/>
      <c r="N126" s="104"/>
      <c r="O126" s="37">
        <f>SUM(E126:N126)</f>
        <v>19</v>
      </c>
      <c r="P126" s="43">
        <f>COUNT(E126:N126)</f>
        <v>3</v>
      </c>
      <c r="Q126" s="17">
        <f>IF(P126&lt;6,0,+SMALL((E126:N126),1))</f>
        <v>0</v>
      </c>
      <c r="R126" s="17">
        <f>IF(P126&lt;7,0,+SMALL((E126:N126),2))</f>
        <v>0</v>
      </c>
      <c r="S126" s="17">
        <f>IF(P126&lt;8,0,+SMALL((E126:N126),3))</f>
        <v>0</v>
      </c>
      <c r="T126" s="17">
        <f>IF(P126&lt;9,0,+SMALL((E126:N126),4))</f>
        <v>0</v>
      </c>
      <c r="U126" s="17">
        <f>O126-Q126-R126-S126-T126</f>
        <v>19</v>
      </c>
      <c r="V126" s="7">
        <f>RANK(U126,$U$6:$U$165,0)</f>
        <v>119</v>
      </c>
    </row>
    <row r="127" spans="1:22" s="11" customFormat="1">
      <c r="B127" s="89" t="s">
        <v>267</v>
      </c>
      <c r="C127" s="33"/>
      <c r="D127" s="57" t="s">
        <v>79</v>
      </c>
      <c r="E127" s="104"/>
      <c r="F127" s="104"/>
      <c r="G127" s="104"/>
      <c r="H127" s="104"/>
      <c r="I127" s="104"/>
      <c r="J127" s="104"/>
      <c r="K127" s="104"/>
      <c r="L127" s="104">
        <v>18</v>
      </c>
      <c r="M127" s="104"/>
      <c r="N127" s="104"/>
      <c r="O127" s="37">
        <f>SUM(E127:N127)</f>
        <v>18</v>
      </c>
      <c r="P127" s="43">
        <f>COUNT(E127:N127)</f>
        <v>1</v>
      </c>
      <c r="Q127" s="17">
        <f>IF(P127&lt;6,0,+SMALL((E127:N127),1))</f>
        <v>0</v>
      </c>
      <c r="R127" s="17">
        <f>IF(P127&lt;7,0,+SMALL((E127:N127),2))</f>
        <v>0</v>
      </c>
      <c r="S127" s="17">
        <f>IF(P127&lt;8,0,+SMALL((E127:N127),3))</f>
        <v>0</v>
      </c>
      <c r="T127" s="17">
        <f>IF(P127&lt;9,0,+SMALL((E127:N127),4))</f>
        <v>0</v>
      </c>
      <c r="U127" s="17">
        <f>O127-Q127-R127-S127-T127</f>
        <v>18</v>
      </c>
      <c r="V127" s="7">
        <f>RANK(U127,$U$6:$U$165,0)</f>
        <v>122</v>
      </c>
    </row>
    <row r="128" spans="1:22" s="11" customFormat="1">
      <c r="A128" s="3"/>
      <c r="B128" s="89" t="s">
        <v>221</v>
      </c>
      <c r="C128" s="33"/>
      <c r="D128" s="40" t="s">
        <v>18</v>
      </c>
      <c r="E128" s="104"/>
      <c r="F128" s="104">
        <v>9</v>
      </c>
      <c r="G128" s="104"/>
      <c r="H128" s="104"/>
      <c r="I128" s="104"/>
      <c r="J128" s="104"/>
      <c r="K128" s="104"/>
      <c r="L128" s="104">
        <v>8</v>
      </c>
      <c r="M128" s="104"/>
      <c r="N128" s="104"/>
      <c r="O128" s="37">
        <f>SUM(E128:N128)</f>
        <v>17</v>
      </c>
      <c r="P128" s="43">
        <f>COUNT(E128:N128)</f>
        <v>2</v>
      </c>
      <c r="Q128" s="17">
        <f>IF(P128&lt;6,0,+SMALL((E128:N128),1))</f>
        <v>0</v>
      </c>
      <c r="R128" s="17">
        <f>IF(P128&lt;7,0,+SMALL((E128:N128),2))</f>
        <v>0</v>
      </c>
      <c r="S128" s="17">
        <f>IF(P128&lt;8,0,+SMALL((E128:N128),3))</f>
        <v>0</v>
      </c>
      <c r="T128" s="17">
        <f>IF(P128&lt;9,0,+SMALL((E128:N128),4))</f>
        <v>0</v>
      </c>
      <c r="U128" s="17">
        <f>O128-Q128-R128-S128-T128</f>
        <v>17</v>
      </c>
      <c r="V128" s="7">
        <f>RANK(U128,$U$6:$U$165,0)</f>
        <v>123</v>
      </c>
    </row>
    <row r="129" spans="1:22" s="11" customFormat="1">
      <c r="A129" s="3"/>
      <c r="B129" s="89" t="s">
        <v>224</v>
      </c>
      <c r="C129" s="33"/>
      <c r="D129" s="40" t="s">
        <v>18</v>
      </c>
      <c r="E129" s="104"/>
      <c r="F129" s="104"/>
      <c r="G129" s="104"/>
      <c r="H129" s="104">
        <v>8</v>
      </c>
      <c r="I129" s="104"/>
      <c r="J129" s="104"/>
      <c r="K129" s="104"/>
      <c r="L129" s="104">
        <v>9</v>
      </c>
      <c r="M129" s="104"/>
      <c r="N129" s="104"/>
      <c r="O129" s="37">
        <f>SUM(E129:N129)</f>
        <v>17</v>
      </c>
      <c r="P129" s="43">
        <f>COUNT(E129:N129)</f>
        <v>2</v>
      </c>
      <c r="Q129" s="17">
        <f>IF(P129&lt;6,0,+SMALL((E129:N129),1))</f>
        <v>0</v>
      </c>
      <c r="R129" s="17">
        <f>IF(P129&lt;7,0,+SMALL((E129:N129),2))</f>
        <v>0</v>
      </c>
      <c r="S129" s="17">
        <f>IF(P129&lt;8,0,+SMALL((E129:N129),3))</f>
        <v>0</v>
      </c>
      <c r="T129" s="17">
        <f>IF(P129&lt;9,0,+SMALL((E129:N129),4))</f>
        <v>0</v>
      </c>
      <c r="U129" s="17">
        <f>O129-Q129-R129-S129-T129</f>
        <v>17</v>
      </c>
      <c r="V129" s="7">
        <f>RANK(U129,$U$6:$U$165,0)</f>
        <v>123</v>
      </c>
    </row>
    <row r="130" spans="1:22" s="11" customFormat="1">
      <c r="A130" s="3"/>
      <c r="B130" s="42" t="s">
        <v>300</v>
      </c>
      <c r="C130" s="43"/>
      <c r="D130" s="61" t="s">
        <v>81</v>
      </c>
      <c r="E130" s="104"/>
      <c r="F130" s="104">
        <v>4</v>
      </c>
      <c r="G130" s="104"/>
      <c r="H130" s="104"/>
      <c r="I130" s="104"/>
      <c r="J130" s="104">
        <v>4</v>
      </c>
      <c r="K130" s="104">
        <v>3</v>
      </c>
      <c r="L130" s="104">
        <v>6</v>
      </c>
      <c r="M130" s="104"/>
      <c r="N130" s="104"/>
      <c r="O130" s="37">
        <f>SUM(E130:N130)</f>
        <v>17</v>
      </c>
      <c r="P130" s="43">
        <f>COUNT(E130:N130)</f>
        <v>4</v>
      </c>
      <c r="Q130" s="17">
        <f>IF(P130&lt;6,0,+SMALL((E130:N130),1))</f>
        <v>0</v>
      </c>
      <c r="R130" s="17">
        <f>IF(P130&lt;7,0,+SMALL((E130:N130),2))</f>
        <v>0</v>
      </c>
      <c r="S130" s="17">
        <f>IF(P130&lt;8,0,+SMALL((E130:N130),3))</f>
        <v>0</v>
      </c>
      <c r="T130" s="17">
        <f>IF(P130&lt;9,0,+SMALL((E130:N130),4))</f>
        <v>0</v>
      </c>
      <c r="U130" s="17">
        <f>O130-Q130-R130-S130-T130</f>
        <v>17</v>
      </c>
      <c r="V130" s="7">
        <f>RANK(U130,$U$6:$U$165,0)</f>
        <v>123</v>
      </c>
    </row>
    <row r="131" spans="1:22" s="11" customFormat="1">
      <c r="A131" s="3"/>
      <c r="B131" s="89" t="s">
        <v>96</v>
      </c>
      <c r="C131" s="33"/>
      <c r="D131" s="38" t="s">
        <v>5</v>
      </c>
      <c r="E131" s="104"/>
      <c r="F131" s="104"/>
      <c r="G131" s="104">
        <v>3</v>
      </c>
      <c r="H131" s="104"/>
      <c r="I131" s="104">
        <v>7</v>
      </c>
      <c r="J131" s="104">
        <v>1</v>
      </c>
      <c r="K131" s="104"/>
      <c r="L131" s="104">
        <v>4</v>
      </c>
      <c r="M131" s="104"/>
      <c r="N131" s="104"/>
      <c r="O131" s="37">
        <f>SUM(E131:N131)</f>
        <v>15</v>
      </c>
      <c r="P131" s="43">
        <f>COUNT(E131:N131)</f>
        <v>4</v>
      </c>
      <c r="Q131" s="17">
        <f>IF(P131&lt;6,0,+SMALL((E131:N131),1))</f>
        <v>0</v>
      </c>
      <c r="R131" s="17">
        <f>IF(P131&lt;7,0,+SMALL((E131:N131),2))</f>
        <v>0</v>
      </c>
      <c r="S131" s="17">
        <f>IF(P131&lt;8,0,+SMALL((E131:N131),3))</f>
        <v>0</v>
      </c>
      <c r="T131" s="17">
        <f>IF(P131&lt;9,0,+SMALL((E131:N131),4))</f>
        <v>0</v>
      </c>
      <c r="U131" s="17">
        <f>O131-Q131-R131-S131-T131</f>
        <v>15</v>
      </c>
      <c r="V131" s="7">
        <f>RANK(U131,$U$6:$U$165,0)</f>
        <v>126</v>
      </c>
    </row>
    <row r="132" spans="1:22">
      <c r="B132" s="89" t="s">
        <v>261</v>
      </c>
      <c r="C132" s="33"/>
      <c r="D132" s="62" t="s">
        <v>14</v>
      </c>
      <c r="E132" s="104">
        <v>15</v>
      </c>
      <c r="F132" s="104"/>
      <c r="G132" s="104"/>
      <c r="H132" s="104"/>
      <c r="I132" s="104"/>
      <c r="J132" s="104"/>
      <c r="K132" s="104"/>
      <c r="L132" s="104"/>
      <c r="M132" s="104"/>
      <c r="N132" s="104"/>
      <c r="O132" s="37">
        <f>SUM(E132:N132)</f>
        <v>15</v>
      </c>
      <c r="P132" s="43">
        <f>COUNT(E132:N132)</f>
        <v>1</v>
      </c>
      <c r="Q132" s="17">
        <f>IF(P132&lt;6,0,+SMALL((E132:N132),1))</f>
        <v>0</v>
      </c>
      <c r="R132" s="17">
        <f>IF(P132&lt;7,0,+SMALL((E132:N132),2))</f>
        <v>0</v>
      </c>
      <c r="S132" s="17">
        <f>IF(P132&lt;8,0,+SMALL((E132:N132),3))</f>
        <v>0</v>
      </c>
      <c r="T132" s="17">
        <f>IF(P132&lt;9,0,+SMALL((E132:N132),4))</f>
        <v>0</v>
      </c>
      <c r="U132" s="17">
        <f>O132-Q132-R132-S132-T132</f>
        <v>15</v>
      </c>
      <c r="V132" s="7">
        <f>RANK(U132,$U$6:$U$165,0)</f>
        <v>126</v>
      </c>
    </row>
    <row r="133" spans="1:22" s="11" customFormat="1">
      <c r="B133" s="89" t="s">
        <v>417</v>
      </c>
      <c r="C133" s="33"/>
      <c r="D133" s="62" t="s">
        <v>14</v>
      </c>
      <c r="E133" s="104"/>
      <c r="F133" s="104"/>
      <c r="G133" s="104"/>
      <c r="H133" s="104">
        <v>15</v>
      </c>
      <c r="I133" s="104"/>
      <c r="J133" s="104"/>
      <c r="K133" s="104"/>
      <c r="L133" s="104"/>
      <c r="M133" s="104"/>
      <c r="N133" s="104"/>
      <c r="O133" s="37">
        <f>SUM(E133:N133)</f>
        <v>15</v>
      </c>
      <c r="P133" s="43">
        <f>COUNT(E133:N133)</f>
        <v>1</v>
      </c>
      <c r="Q133" s="17">
        <f>IF(P133&lt;6,0,+SMALL((E133:N133),1))</f>
        <v>0</v>
      </c>
      <c r="R133" s="17">
        <f>IF(P133&lt;7,0,+SMALL((E133:N133),2))</f>
        <v>0</v>
      </c>
      <c r="S133" s="17">
        <f>IF(P133&lt;8,0,+SMALL((E133:N133),3))</f>
        <v>0</v>
      </c>
      <c r="T133" s="17">
        <f>IF(P133&lt;9,0,+SMALL((E133:N133),4))</f>
        <v>0</v>
      </c>
      <c r="U133" s="17">
        <f>O133-Q133-R133-S133-T133</f>
        <v>15</v>
      </c>
      <c r="V133" s="7">
        <f>RANK(U133,$U$6:$U$165,0)</f>
        <v>126</v>
      </c>
    </row>
    <row r="134" spans="1:22" s="11" customFormat="1">
      <c r="B134" s="89" t="s">
        <v>271</v>
      </c>
      <c r="C134" s="33"/>
      <c r="D134" s="41" t="s">
        <v>35</v>
      </c>
      <c r="E134" s="104"/>
      <c r="F134" s="104"/>
      <c r="G134" s="104"/>
      <c r="H134" s="104">
        <v>15</v>
      </c>
      <c r="I134" s="104"/>
      <c r="J134" s="104"/>
      <c r="K134" s="104"/>
      <c r="L134" s="104"/>
      <c r="M134" s="104"/>
      <c r="N134" s="104"/>
      <c r="O134" s="37">
        <f>SUM(E134:N134)</f>
        <v>15</v>
      </c>
      <c r="P134" s="43">
        <f>COUNT(E134:N134)</f>
        <v>1</v>
      </c>
      <c r="Q134" s="17">
        <f>IF(P134&lt;6,0,+SMALL((E134:N134),1))</f>
        <v>0</v>
      </c>
      <c r="R134" s="17">
        <f>IF(P134&lt;7,0,+SMALL((E134:N134),2))</f>
        <v>0</v>
      </c>
      <c r="S134" s="17">
        <f>IF(P134&lt;8,0,+SMALL((E134:N134),3))</f>
        <v>0</v>
      </c>
      <c r="T134" s="17">
        <f>IF(P134&lt;9,0,+SMALL((E134:N134),4))</f>
        <v>0</v>
      </c>
      <c r="U134" s="17">
        <f>O134-Q134-R134-S134-T134</f>
        <v>15</v>
      </c>
      <c r="V134" s="7">
        <f>RANK(U134,$U$6:$U$165,0)</f>
        <v>126</v>
      </c>
    </row>
    <row r="135" spans="1:22" s="11" customFormat="1">
      <c r="B135" s="89" t="s">
        <v>418</v>
      </c>
      <c r="C135" s="33"/>
      <c r="D135" s="39" t="s">
        <v>7</v>
      </c>
      <c r="E135" s="104"/>
      <c r="F135" s="104"/>
      <c r="G135" s="104"/>
      <c r="H135" s="104">
        <v>15</v>
      </c>
      <c r="I135" s="104"/>
      <c r="J135" s="104"/>
      <c r="K135" s="104"/>
      <c r="L135" s="104"/>
      <c r="M135" s="104"/>
      <c r="N135" s="104"/>
      <c r="O135" s="37">
        <f>SUM(E135:N135)</f>
        <v>15</v>
      </c>
      <c r="P135" s="43">
        <f>COUNT(E135:N135)</f>
        <v>1</v>
      </c>
      <c r="Q135" s="17">
        <f>IF(P135&lt;6,0,+SMALL((E135:N135),1))</f>
        <v>0</v>
      </c>
      <c r="R135" s="17">
        <f>IF(P135&lt;7,0,+SMALL((E135:N135),2))</f>
        <v>0</v>
      </c>
      <c r="S135" s="17">
        <f>IF(P135&lt;8,0,+SMALL((E135:N135),3))</f>
        <v>0</v>
      </c>
      <c r="T135" s="17">
        <f>IF(P135&lt;9,0,+SMALL((E135:N135),4))</f>
        <v>0</v>
      </c>
      <c r="U135" s="17">
        <f>O135-Q135-R135-S135-T135</f>
        <v>15</v>
      </c>
      <c r="V135" s="7">
        <f>RANK(U135,$U$6:$U$165,0)</f>
        <v>126</v>
      </c>
    </row>
    <row r="136" spans="1:22" s="11" customFormat="1">
      <c r="B136" s="42" t="s">
        <v>405</v>
      </c>
      <c r="C136" s="33"/>
      <c r="D136" s="158" t="s">
        <v>334</v>
      </c>
      <c r="E136" s="104">
        <v>9</v>
      </c>
      <c r="F136" s="104"/>
      <c r="G136" s="104"/>
      <c r="H136" s="104"/>
      <c r="I136" s="104">
        <v>6</v>
      </c>
      <c r="J136" s="104"/>
      <c r="K136" s="104"/>
      <c r="L136" s="104"/>
      <c r="M136" s="104"/>
      <c r="N136" s="104"/>
      <c r="O136" s="37">
        <f>SUM(E136:N136)</f>
        <v>15</v>
      </c>
      <c r="P136" s="43">
        <f>COUNT(E136:N136)</f>
        <v>2</v>
      </c>
      <c r="Q136" s="17">
        <f>IF(P136&lt;6,0,+SMALL((E136:N136),1))</f>
        <v>0</v>
      </c>
      <c r="R136" s="17">
        <f>IF(P136&lt;7,0,+SMALL((E136:N136),2))</f>
        <v>0</v>
      </c>
      <c r="S136" s="17">
        <f>IF(P136&lt;8,0,+SMALL((E136:N136),3))</f>
        <v>0</v>
      </c>
      <c r="T136" s="17">
        <f>IF(P136&lt;9,0,+SMALL((E136:N136),4))</f>
        <v>0</v>
      </c>
      <c r="U136" s="17">
        <f>O136-Q136-R136-S136-T136</f>
        <v>15</v>
      </c>
      <c r="V136" s="7">
        <f>RANK(U136,$U$6:$U$165,0)</f>
        <v>126</v>
      </c>
    </row>
    <row r="137" spans="1:22" s="11" customFormat="1">
      <c r="B137" s="89" t="s">
        <v>409</v>
      </c>
      <c r="C137" s="43"/>
      <c r="D137" s="90" t="s">
        <v>146</v>
      </c>
      <c r="E137" s="104">
        <v>14</v>
      </c>
      <c r="F137" s="104"/>
      <c r="G137" s="104"/>
      <c r="H137" s="104"/>
      <c r="I137" s="104"/>
      <c r="J137" s="104"/>
      <c r="K137" s="104"/>
      <c r="L137" s="104"/>
      <c r="M137" s="104"/>
      <c r="N137" s="104"/>
      <c r="O137" s="37">
        <f>SUM(E137:N137)</f>
        <v>14</v>
      </c>
      <c r="P137" s="43">
        <f>COUNT(E137:N137)</f>
        <v>1</v>
      </c>
      <c r="Q137" s="17">
        <f>IF(P137&lt;6,0,+SMALL((E137:N137),1))</f>
        <v>0</v>
      </c>
      <c r="R137" s="17">
        <f>IF(P137&lt;7,0,+SMALL((E137:N137),2))</f>
        <v>0</v>
      </c>
      <c r="S137" s="17">
        <f>IF(P137&lt;8,0,+SMALL((E137:N137),3))</f>
        <v>0</v>
      </c>
      <c r="T137" s="17">
        <f>IF(P137&lt;9,0,+SMALL((E137:N137),4))</f>
        <v>0</v>
      </c>
      <c r="U137" s="17">
        <f>O137-Q137-R137-S137-T137</f>
        <v>14</v>
      </c>
      <c r="V137" s="7">
        <f>RANK(U137,$U$6:$U$165,0)</f>
        <v>132</v>
      </c>
    </row>
    <row r="138" spans="1:22" s="11" customFormat="1">
      <c r="B138" s="89" t="s">
        <v>119</v>
      </c>
      <c r="C138" s="33"/>
      <c r="D138" s="62" t="s">
        <v>14</v>
      </c>
      <c r="E138" s="104">
        <v>10</v>
      </c>
      <c r="F138" s="104"/>
      <c r="G138" s="104">
        <v>3</v>
      </c>
      <c r="H138" s="104"/>
      <c r="I138" s="104"/>
      <c r="J138" s="104"/>
      <c r="K138" s="104"/>
      <c r="L138" s="104"/>
      <c r="M138" s="104"/>
      <c r="N138" s="104"/>
      <c r="O138" s="37">
        <f>SUM(E138:N138)</f>
        <v>13</v>
      </c>
      <c r="P138" s="43">
        <f>COUNT(E138:N138)</f>
        <v>2</v>
      </c>
      <c r="Q138" s="17">
        <f>IF(P138&lt;6,0,+SMALL((E138:N138),1))</f>
        <v>0</v>
      </c>
      <c r="R138" s="17">
        <f>IF(P138&lt;7,0,+SMALL((E138:N138),2))</f>
        <v>0</v>
      </c>
      <c r="S138" s="17">
        <f>IF(P138&lt;8,0,+SMALL((E138:N138),3))</f>
        <v>0</v>
      </c>
      <c r="T138" s="17">
        <f>IF(P138&lt;9,0,+SMALL((E138:N138),4))</f>
        <v>0</v>
      </c>
      <c r="U138" s="17">
        <f>O138-Q138-R138-S138-T138</f>
        <v>13</v>
      </c>
      <c r="V138" s="7">
        <f>RANK(U138,$U$6:$U$165,0)</f>
        <v>133</v>
      </c>
    </row>
    <row r="139" spans="1:22" s="11" customFormat="1">
      <c r="B139" s="42" t="s">
        <v>344</v>
      </c>
      <c r="C139" s="33"/>
      <c r="D139" s="158" t="s">
        <v>334</v>
      </c>
      <c r="E139" s="163">
        <v>6</v>
      </c>
      <c r="F139" s="104">
        <v>7</v>
      </c>
      <c r="G139" s="104"/>
      <c r="H139" s="104"/>
      <c r="I139" s="104"/>
      <c r="J139" s="104"/>
      <c r="K139" s="104"/>
      <c r="L139" s="104"/>
      <c r="M139" s="104"/>
      <c r="N139" s="104"/>
      <c r="O139" s="37">
        <f>SUM(E139:N139)</f>
        <v>13</v>
      </c>
      <c r="P139" s="43">
        <f>COUNT(E139:N139)</f>
        <v>2</v>
      </c>
      <c r="Q139" s="17">
        <f>IF(P139&lt;6,0,+SMALL((E139:N139),1))</f>
        <v>0</v>
      </c>
      <c r="R139" s="17">
        <f>IF(P139&lt;7,0,+SMALL((E139:N139),2))</f>
        <v>0</v>
      </c>
      <c r="S139" s="17">
        <f>IF(P139&lt;8,0,+SMALL((E139:N139),3))</f>
        <v>0</v>
      </c>
      <c r="T139" s="17">
        <f>IF(P139&lt;9,0,+SMALL((E139:N139),4))</f>
        <v>0</v>
      </c>
      <c r="U139" s="17">
        <f>O139-Q139-R139-S139-T139</f>
        <v>13</v>
      </c>
      <c r="V139" s="7">
        <f>RANK(U139,$U$6:$U$165,0)</f>
        <v>133</v>
      </c>
    </row>
    <row r="140" spans="1:22" s="11" customFormat="1">
      <c r="B140" s="89" t="s">
        <v>397</v>
      </c>
      <c r="C140" s="33"/>
      <c r="D140" s="38" t="s">
        <v>5</v>
      </c>
      <c r="E140" s="104"/>
      <c r="F140" s="104">
        <v>12</v>
      </c>
      <c r="G140" s="104"/>
      <c r="H140" s="104"/>
      <c r="I140" s="104"/>
      <c r="J140" s="104"/>
      <c r="K140" s="104"/>
      <c r="L140" s="104"/>
      <c r="M140" s="104"/>
      <c r="N140" s="104"/>
      <c r="O140" s="37">
        <f>SUM(E140:N140)</f>
        <v>12</v>
      </c>
      <c r="P140" s="43">
        <f>COUNT(E140:N140)</f>
        <v>1</v>
      </c>
      <c r="Q140" s="17">
        <f>IF(P140&lt;6,0,+SMALL((E140:N140),1))</f>
        <v>0</v>
      </c>
      <c r="R140" s="17">
        <f>IF(P140&lt;7,0,+SMALL((E140:N140),2))</f>
        <v>0</v>
      </c>
      <c r="S140" s="17">
        <f>IF(P140&lt;8,0,+SMALL((E140:N140),3))</f>
        <v>0</v>
      </c>
      <c r="T140" s="17">
        <f>IF(P140&lt;9,0,+SMALL((E140:N140),4))</f>
        <v>0</v>
      </c>
      <c r="U140" s="17">
        <f>O140-Q140-R140-S140-T140</f>
        <v>12</v>
      </c>
      <c r="V140" s="7">
        <f>RANK(U140,$U$6:$U$165,0)</f>
        <v>135</v>
      </c>
    </row>
    <row r="141" spans="1:22" s="11" customFormat="1">
      <c r="B141" s="89" t="s">
        <v>123</v>
      </c>
      <c r="C141" s="33"/>
      <c r="D141" s="38" t="s">
        <v>33</v>
      </c>
      <c r="E141" s="104"/>
      <c r="F141" s="104"/>
      <c r="G141" s="104"/>
      <c r="H141" s="104"/>
      <c r="I141" s="104"/>
      <c r="J141" s="104"/>
      <c r="K141" s="104"/>
      <c r="L141" s="104">
        <v>12</v>
      </c>
      <c r="M141" s="104"/>
      <c r="N141" s="104"/>
      <c r="O141" s="37">
        <f>SUM(E141:N141)</f>
        <v>12</v>
      </c>
      <c r="P141" s="43">
        <f>COUNT(E141:N141)</f>
        <v>1</v>
      </c>
      <c r="Q141" s="17">
        <f>IF(P141&lt;6,0,+SMALL((E141:N141),1))</f>
        <v>0</v>
      </c>
      <c r="R141" s="17">
        <f>IF(P141&lt;7,0,+SMALL((E141:N141),2))</f>
        <v>0</v>
      </c>
      <c r="S141" s="17">
        <f>IF(P141&lt;8,0,+SMALL((E141:N141),3))</f>
        <v>0</v>
      </c>
      <c r="T141" s="17">
        <f>IF(P141&lt;9,0,+SMALL((E141:N141),4))</f>
        <v>0</v>
      </c>
      <c r="U141" s="17">
        <f>O141-Q141-R141-S141-T141</f>
        <v>12</v>
      </c>
      <c r="V141" s="7">
        <f>RANK(U141,$U$6:$U$165,0)</f>
        <v>135</v>
      </c>
    </row>
    <row r="142" spans="1:22" s="11" customFormat="1">
      <c r="B142" s="89" t="s">
        <v>358</v>
      </c>
      <c r="C142" s="33"/>
      <c r="D142" s="40" t="s">
        <v>18</v>
      </c>
      <c r="E142" s="104">
        <v>8</v>
      </c>
      <c r="F142" s="104"/>
      <c r="G142" s="104"/>
      <c r="H142" s="104"/>
      <c r="I142" s="104"/>
      <c r="J142" s="104"/>
      <c r="K142" s="104"/>
      <c r="L142" s="104">
        <v>4</v>
      </c>
      <c r="M142" s="104"/>
      <c r="N142" s="104"/>
      <c r="O142" s="37">
        <f>SUM(E142:N142)</f>
        <v>12</v>
      </c>
      <c r="P142" s="43">
        <f>COUNT(E142:N142)</f>
        <v>2</v>
      </c>
      <c r="Q142" s="17">
        <f>IF(P142&lt;6,0,+SMALL((E142:N142),1))</f>
        <v>0</v>
      </c>
      <c r="R142" s="17">
        <f>IF(P142&lt;7,0,+SMALL((E142:N142),2))</f>
        <v>0</v>
      </c>
      <c r="S142" s="17">
        <f>IF(P142&lt;8,0,+SMALL((E142:N142),3))</f>
        <v>0</v>
      </c>
      <c r="T142" s="17">
        <f>IF(P142&lt;9,0,+SMALL((E142:N142),4))</f>
        <v>0</v>
      </c>
      <c r="U142" s="17">
        <f>O142-Q142-R142-S142-T142</f>
        <v>12</v>
      </c>
      <c r="V142" s="7">
        <f>RANK(U142,$U$6:$U$165,0)</f>
        <v>135</v>
      </c>
    </row>
    <row r="143" spans="1:22" s="11" customFormat="1">
      <c r="B143" s="89" t="s">
        <v>97</v>
      </c>
      <c r="C143" s="33"/>
      <c r="D143" s="40" t="s">
        <v>18</v>
      </c>
      <c r="E143" s="104"/>
      <c r="F143" s="104">
        <v>12</v>
      </c>
      <c r="G143" s="104"/>
      <c r="H143" s="104"/>
      <c r="I143" s="104"/>
      <c r="J143" s="104"/>
      <c r="K143" s="104"/>
      <c r="L143" s="104"/>
      <c r="M143" s="104"/>
      <c r="N143" s="104"/>
      <c r="O143" s="37">
        <f>SUM(E143:N143)</f>
        <v>12</v>
      </c>
      <c r="P143" s="43">
        <f>COUNT(E143:N143)</f>
        <v>1</v>
      </c>
      <c r="Q143" s="17">
        <f>IF(P143&lt;6,0,+SMALL((E143:N143),1))</f>
        <v>0</v>
      </c>
      <c r="R143" s="17">
        <f>IF(P143&lt;7,0,+SMALL((E143:N143),2))</f>
        <v>0</v>
      </c>
      <c r="S143" s="17">
        <f>IF(P143&lt;8,0,+SMALL((E143:N143),3))</f>
        <v>0</v>
      </c>
      <c r="T143" s="17">
        <f>IF(P143&lt;9,0,+SMALL((E143:N143),4))</f>
        <v>0</v>
      </c>
      <c r="U143" s="17">
        <f>O143-Q143-R143-S143-T143</f>
        <v>12</v>
      </c>
      <c r="V143" s="7">
        <f>RANK(U143,$U$6:$U$165,0)</f>
        <v>135</v>
      </c>
    </row>
    <row r="144" spans="1:22" s="11" customFormat="1">
      <c r="B144" s="89" t="s">
        <v>110</v>
      </c>
      <c r="C144" s="33"/>
      <c r="D144" s="61" t="s">
        <v>81</v>
      </c>
      <c r="E144" s="104"/>
      <c r="F144" s="104"/>
      <c r="G144" s="104"/>
      <c r="H144" s="104"/>
      <c r="I144" s="104">
        <v>6</v>
      </c>
      <c r="J144" s="104"/>
      <c r="K144" s="104">
        <v>6</v>
      </c>
      <c r="L144" s="104"/>
      <c r="M144" s="104"/>
      <c r="N144" s="104"/>
      <c r="O144" s="37">
        <f>SUM(E144:N144)</f>
        <v>12</v>
      </c>
      <c r="P144" s="43">
        <f>COUNT(E144:N144)</f>
        <v>2</v>
      </c>
      <c r="Q144" s="17">
        <f>IF(P144&lt;6,0,+SMALL((E144:N144),1))</f>
        <v>0</v>
      </c>
      <c r="R144" s="17">
        <f>IF(P144&lt;7,0,+SMALL((E144:N144),2))</f>
        <v>0</v>
      </c>
      <c r="S144" s="17">
        <f>IF(P144&lt;8,0,+SMALL((E144:N144),3))</f>
        <v>0</v>
      </c>
      <c r="T144" s="17">
        <f>IF(P144&lt;9,0,+SMALL((E144:N144),4))</f>
        <v>0</v>
      </c>
      <c r="U144" s="17">
        <f>O144-Q144-R144-S144-T144</f>
        <v>12</v>
      </c>
      <c r="V144" s="7">
        <f>RANK(U144,$U$6:$U$165,0)</f>
        <v>135</v>
      </c>
    </row>
    <row r="145" spans="2:22" s="11" customFormat="1">
      <c r="B145" s="89" t="s">
        <v>256</v>
      </c>
      <c r="C145" s="33"/>
      <c r="D145" s="39" t="s">
        <v>7</v>
      </c>
      <c r="E145" s="104"/>
      <c r="F145" s="104"/>
      <c r="G145" s="104"/>
      <c r="H145" s="104"/>
      <c r="I145" s="104"/>
      <c r="J145" s="104">
        <v>11</v>
      </c>
      <c r="K145" s="104"/>
      <c r="L145" s="104"/>
      <c r="M145" s="104"/>
      <c r="N145" s="104"/>
      <c r="O145" s="37">
        <f>SUM(E145:N145)</f>
        <v>11</v>
      </c>
      <c r="P145" s="43">
        <f>COUNT(E145:N145)</f>
        <v>1</v>
      </c>
      <c r="Q145" s="17">
        <f>IF(P145&lt;6,0,+SMALL((E145:N145),1))</f>
        <v>0</v>
      </c>
      <c r="R145" s="17">
        <f>IF(P145&lt;7,0,+SMALL((E145:N145),2))</f>
        <v>0</v>
      </c>
      <c r="S145" s="17">
        <f>IF(P145&lt;8,0,+SMALL((E145:N145),3))</f>
        <v>0</v>
      </c>
      <c r="T145" s="17">
        <f>IF(P145&lt;9,0,+SMALL((E145:N145),4))</f>
        <v>0</v>
      </c>
      <c r="U145" s="17">
        <f>O145-Q145-R145-S145-T145</f>
        <v>11</v>
      </c>
      <c r="V145" s="7">
        <f>RANK(U145,$U$6:$U$165,0)</f>
        <v>140</v>
      </c>
    </row>
    <row r="146" spans="2:22" s="11" customFormat="1">
      <c r="B146" s="42" t="s">
        <v>338</v>
      </c>
      <c r="C146" s="33"/>
      <c r="D146" s="158" t="s">
        <v>334</v>
      </c>
      <c r="E146" s="104"/>
      <c r="F146" s="104">
        <v>11</v>
      </c>
      <c r="G146" s="104"/>
      <c r="H146" s="104"/>
      <c r="I146" s="104"/>
      <c r="J146" s="104"/>
      <c r="K146" s="104"/>
      <c r="L146" s="104"/>
      <c r="M146" s="104"/>
      <c r="N146" s="104"/>
      <c r="O146" s="37">
        <f>SUM(E146:N146)</f>
        <v>11</v>
      </c>
      <c r="P146" s="43">
        <f>COUNT(E146:N146)</f>
        <v>1</v>
      </c>
      <c r="Q146" s="17">
        <f>IF(P146&lt;6,0,+SMALL((E146:N146),1))</f>
        <v>0</v>
      </c>
      <c r="R146" s="17">
        <f>IF(P146&lt;7,0,+SMALL((E146:N146),2))</f>
        <v>0</v>
      </c>
      <c r="S146" s="17">
        <f>IF(P146&lt;8,0,+SMALL((E146:N146),3))</f>
        <v>0</v>
      </c>
      <c r="T146" s="17">
        <f>IF(P146&lt;9,0,+SMALL((E146:N146),4))</f>
        <v>0</v>
      </c>
      <c r="U146" s="17">
        <f>O146-Q146-R146-S146-T146</f>
        <v>11</v>
      </c>
      <c r="V146" s="7">
        <f>RANK(U146,$U$6:$U$165,0)</f>
        <v>140</v>
      </c>
    </row>
    <row r="147" spans="2:22" s="11" customFormat="1">
      <c r="B147" s="89" t="s">
        <v>399</v>
      </c>
      <c r="C147" s="43"/>
      <c r="D147" s="90" t="s">
        <v>146</v>
      </c>
      <c r="E147" s="104"/>
      <c r="F147" s="104">
        <v>11</v>
      </c>
      <c r="G147" s="104"/>
      <c r="H147" s="104"/>
      <c r="I147" s="104"/>
      <c r="J147" s="104"/>
      <c r="K147" s="104"/>
      <c r="L147" s="104"/>
      <c r="M147" s="104"/>
      <c r="N147" s="104"/>
      <c r="O147" s="37">
        <f>SUM(E147:N147)</f>
        <v>11</v>
      </c>
      <c r="P147" s="43">
        <f>COUNT(E147:N147)</f>
        <v>1</v>
      </c>
      <c r="Q147" s="17">
        <f>IF(P147&lt;6,0,+SMALL((E147:N147),1))</f>
        <v>0</v>
      </c>
      <c r="R147" s="17">
        <f>IF(P147&lt;7,0,+SMALL((E147:N147),2))</f>
        <v>0</v>
      </c>
      <c r="S147" s="17">
        <f>IF(P147&lt;8,0,+SMALL((E147:N147),3))</f>
        <v>0</v>
      </c>
      <c r="T147" s="17">
        <f>IF(P147&lt;9,0,+SMALL((E147:N147),4))</f>
        <v>0</v>
      </c>
      <c r="U147" s="17">
        <f>O147-Q147-R147-S147-T147</f>
        <v>11</v>
      </c>
      <c r="V147" s="7">
        <f>RANK(U147,$U$6:$U$165,0)</f>
        <v>140</v>
      </c>
    </row>
    <row r="148" spans="2:22" s="11" customFormat="1">
      <c r="B148" s="89" t="s">
        <v>305</v>
      </c>
      <c r="C148" s="33"/>
      <c r="D148" s="38" t="s">
        <v>33</v>
      </c>
      <c r="E148" s="104"/>
      <c r="F148" s="104"/>
      <c r="G148" s="104"/>
      <c r="H148" s="104"/>
      <c r="I148" s="104"/>
      <c r="J148" s="104"/>
      <c r="K148" s="104"/>
      <c r="L148" s="104">
        <v>10</v>
      </c>
      <c r="M148" s="104"/>
      <c r="N148" s="104"/>
      <c r="O148" s="37">
        <f>SUM(E148:N148)</f>
        <v>10</v>
      </c>
      <c r="P148" s="43">
        <f>COUNT(E148:N148)</f>
        <v>1</v>
      </c>
      <c r="Q148" s="17">
        <f>IF(P148&lt;6,0,+SMALL((E148:N148),1))</f>
        <v>0</v>
      </c>
      <c r="R148" s="17">
        <f>IF(P148&lt;7,0,+SMALL((E148:N148),2))</f>
        <v>0</v>
      </c>
      <c r="S148" s="17">
        <f>IF(P148&lt;8,0,+SMALL((E148:N148),3))</f>
        <v>0</v>
      </c>
      <c r="T148" s="17">
        <f>IF(P148&lt;9,0,+SMALL((E148:N148),4))</f>
        <v>0</v>
      </c>
      <c r="U148" s="17">
        <f>O148-Q148-R148-S148-T148</f>
        <v>10</v>
      </c>
      <c r="V148" s="7">
        <f>RANK(U148,$U$6:$U$165,0)</f>
        <v>143</v>
      </c>
    </row>
    <row r="149" spans="2:22" s="11" customFormat="1">
      <c r="B149" s="89" t="s">
        <v>412</v>
      </c>
      <c r="C149" s="33"/>
      <c r="D149" s="62" t="s">
        <v>14</v>
      </c>
      <c r="E149" s="104">
        <v>10</v>
      </c>
      <c r="F149" s="104"/>
      <c r="G149" s="104"/>
      <c r="H149" s="104"/>
      <c r="I149" s="104"/>
      <c r="J149" s="104"/>
      <c r="K149" s="104"/>
      <c r="L149" s="104"/>
      <c r="M149" s="104"/>
      <c r="N149" s="104"/>
      <c r="O149" s="37">
        <f>SUM(E149:N149)</f>
        <v>10</v>
      </c>
      <c r="P149" s="43">
        <f>COUNT(E149:N149)</f>
        <v>1</v>
      </c>
      <c r="Q149" s="17">
        <f>IF(P149&lt;6,0,+SMALL((E149:N149),1))</f>
        <v>0</v>
      </c>
      <c r="R149" s="17">
        <f>IF(P149&lt;7,0,+SMALL((E149:N149),2))</f>
        <v>0</v>
      </c>
      <c r="S149" s="17">
        <f>IF(P149&lt;8,0,+SMALL((E149:N149),3))</f>
        <v>0</v>
      </c>
      <c r="T149" s="17">
        <f>IF(P149&lt;9,0,+SMALL((E149:N149),4))</f>
        <v>0</v>
      </c>
      <c r="U149" s="17">
        <f>O149-Q149-R149-S149-T149</f>
        <v>10</v>
      </c>
      <c r="V149" s="7">
        <f>RANK(U149,$U$6:$U$165,0)</f>
        <v>143</v>
      </c>
    </row>
    <row r="150" spans="2:22" s="11" customFormat="1">
      <c r="B150" s="89" t="s">
        <v>26</v>
      </c>
      <c r="C150" s="33"/>
      <c r="D150" s="40" t="s">
        <v>18</v>
      </c>
      <c r="E150" s="104"/>
      <c r="F150" s="104"/>
      <c r="G150" s="104"/>
      <c r="H150" s="104"/>
      <c r="I150" s="104"/>
      <c r="J150" s="104">
        <v>10</v>
      </c>
      <c r="K150" s="104"/>
      <c r="L150" s="104"/>
      <c r="M150" s="104"/>
      <c r="N150" s="104"/>
      <c r="O150" s="37">
        <f>SUM(E150:N150)</f>
        <v>10</v>
      </c>
      <c r="P150" s="43">
        <f>COUNT(E150:N150)</f>
        <v>1</v>
      </c>
      <c r="Q150" s="17">
        <f>IF(P150&lt;6,0,+SMALL((E150:N150),1))</f>
        <v>0</v>
      </c>
      <c r="R150" s="17">
        <f>IF(P150&lt;7,0,+SMALL((E150:N150),2))</f>
        <v>0</v>
      </c>
      <c r="S150" s="17">
        <f>IF(P150&lt;8,0,+SMALL((E150:N150),3))</f>
        <v>0</v>
      </c>
      <c r="T150" s="17">
        <f>IF(P150&lt;9,0,+SMALL((E150:N150),4))</f>
        <v>0</v>
      </c>
      <c r="U150" s="17">
        <f>O150-Q150-R150-S150-T150</f>
        <v>10</v>
      </c>
      <c r="V150" s="7">
        <f>RANK(U150,$U$6:$U$165,0)</f>
        <v>143</v>
      </c>
    </row>
    <row r="151" spans="2:22" s="11" customFormat="1">
      <c r="B151" s="89" t="s">
        <v>223</v>
      </c>
      <c r="C151" s="33"/>
      <c r="D151" s="40" t="s">
        <v>18</v>
      </c>
      <c r="E151" s="104"/>
      <c r="F151" s="104"/>
      <c r="G151" s="104"/>
      <c r="H151" s="104"/>
      <c r="I151" s="104"/>
      <c r="J151" s="104">
        <v>6</v>
      </c>
      <c r="K151" s="104"/>
      <c r="L151" s="104">
        <v>4</v>
      </c>
      <c r="M151" s="104"/>
      <c r="N151" s="104"/>
      <c r="O151" s="37">
        <f>SUM(E151:N151)</f>
        <v>10</v>
      </c>
      <c r="P151" s="43">
        <f>COUNT(E151:N151)</f>
        <v>2</v>
      </c>
      <c r="Q151" s="17">
        <f>IF(P151&lt;6,0,+SMALL((E151:N151),1))</f>
        <v>0</v>
      </c>
      <c r="R151" s="17">
        <f>IF(P151&lt;7,0,+SMALL((E151:N151),2))</f>
        <v>0</v>
      </c>
      <c r="S151" s="17">
        <f>IF(P151&lt;8,0,+SMALL((E151:N151),3))</f>
        <v>0</v>
      </c>
      <c r="T151" s="17">
        <f>IF(P151&lt;9,0,+SMALL((E151:N151),4))</f>
        <v>0</v>
      </c>
      <c r="U151" s="17">
        <f>O151-Q151-R151-S151-T151</f>
        <v>10</v>
      </c>
      <c r="V151" s="7">
        <f>RANK(U151,$U$6:$U$165,0)</f>
        <v>143</v>
      </c>
    </row>
    <row r="152" spans="2:22" s="11" customFormat="1">
      <c r="B152" s="42" t="s">
        <v>299</v>
      </c>
      <c r="C152" s="33"/>
      <c r="D152" s="41" t="s">
        <v>35</v>
      </c>
      <c r="E152" s="104"/>
      <c r="F152" s="104"/>
      <c r="G152" s="104"/>
      <c r="H152" s="104"/>
      <c r="I152" s="104"/>
      <c r="J152" s="104">
        <v>10</v>
      </c>
      <c r="K152" s="104"/>
      <c r="L152" s="104"/>
      <c r="M152" s="104"/>
      <c r="N152" s="104"/>
      <c r="O152" s="37">
        <f>SUM(E152:N152)</f>
        <v>10</v>
      </c>
      <c r="P152" s="43">
        <f>COUNT(E152:N152)</f>
        <v>1</v>
      </c>
      <c r="Q152" s="17">
        <f>IF(P152&lt;6,0,+SMALL((E152:N152),1))</f>
        <v>0</v>
      </c>
      <c r="R152" s="17">
        <f>IF(P152&lt;7,0,+SMALL((E152:N152),2))</f>
        <v>0</v>
      </c>
      <c r="S152" s="17">
        <f>IF(P152&lt;8,0,+SMALL((E152:N152),3))</f>
        <v>0</v>
      </c>
      <c r="T152" s="17">
        <f>IF(P152&lt;9,0,+SMALL((E152:N152),4))</f>
        <v>0</v>
      </c>
      <c r="U152" s="17">
        <f>O152-Q152-R152-S152-T152</f>
        <v>10</v>
      </c>
      <c r="V152" s="7">
        <f>RANK(U152,$U$6:$U$165,0)</f>
        <v>143</v>
      </c>
    </row>
    <row r="153" spans="2:22" s="11" customFormat="1">
      <c r="B153" s="89" t="s">
        <v>372</v>
      </c>
      <c r="C153" s="33"/>
      <c r="D153" s="57" t="s">
        <v>79</v>
      </c>
      <c r="E153" s="104"/>
      <c r="F153" s="104"/>
      <c r="G153" s="104"/>
      <c r="H153" s="104"/>
      <c r="I153" s="104"/>
      <c r="J153" s="104">
        <v>9</v>
      </c>
      <c r="K153" s="104"/>
      <c r="L153" s="104"/>
      <c r="M153" s="104"/>
      <c r="N153" s="104"/>
      <c r="O153" s="37">
        <f>SUM(E153:N153)</f>
        <v>9</v>
      </c>
      <c r="P153" s="43">
        <f>COUNT(E153:N153)</f>
        <v>1</v>
      </c>
      <c r="Q153" s="17">
        <f>IF(P153&lt;6,0,+SMALL((E153:N153),1))</f>
        <v>0</v>
      </c>
      <c r="R153" s="17">
        <f>IF(P153&lt;7,0,+SMALL((E153:N153),2))</f>
        <v>0</v>
      </c>
      <c r="S153" s="17">
        <f>IF(P153&lt;8,0,+SMALL((E153:N153),3))</f>
        <v>0</v>
      </c>
      <c r="T153" s="17">
        <f>IF(P153&lt;9,0,+SMALL((E153:N153),4))</f>
        <v>0</v>
      </c>
      <c r="U153" s="17">
        <f>O153-Q153-R153-S153-T153</f>
        <v>9</v>
      </c>
      <c r="V153" s="7">
        <f>RANK(U153,$U$6:$U$165,0)</f>
        <v>148</v>
      </c>
    </row>
    <row r="154" spans="2:22" s="11" customFormat="1">
      <c r="B154" s="89" t="s">
        <v>384</v>
      </c>
      <c r="C154" s="33"/>
      <c r="D154" s="62" t="s">
        <v>14</v>
      </c>
      <c r="E154" s="104"/>
      <c r="F154" s="104"/>
      <c r="G154" s="104"/>
      <c r="H154" s="104"/>
      <c r="I154" s="104"/>
      <c r="J154" s="104"/>
      <c r="K154" s="104"/>
      <c r="L154" s="104">
        <v>9</v>
      </c>
      <c r="M154" s="104"/>
      <c r="N154" s="104"/>
      <c r="O154" s="37">
        <f>SUM(E154:N154)</f>
        <v>9</v>
      </c>
      <c r="P154" s="43">
        <f>COUNT(E154:N154)</f>
        <v>1</v>
      </c>
      <c r="Q154" s="17">
        <f>IF(P154&lt;6,0,+SMALL((E154:N154),1))</f>
        <v>0</v>
      </c>
      <c r="R154" s="17">
        <f>IF(P154&lt;7,0,+SMALL((E154:N154),2))</f>
        <v>0</v>
      </c>
      <c r="S154" s="17">
        <f>IF(P154&lt;8,0,+SMALL((E154:N154),3))</f>
        <v>0</v>
      </c>
      <c r="T154" s="17">
        <f>IF(P154&lt;9,0,+SMALL((E154:N154),4))</f>
        <v>0</v>
      </c>
      <c r="U154" s="17">
        <f>O154-Q154-R154-S154-T154</f>
        <v>9</v>
      </c>
      <c r="V154" s="7">
        <f>RANK(U154,$U$6:$U$165,0)</f>
        <v>148</v>
      </c>
    </row>
    <row r="155" spans="2:22" s="11" customFormat="1">
      <c r="B155" s="42" t="s">
        <v>406</v>
      </c>
      <c r="C155" s="33"/>
      <c r="D155" s="158" t="s">
        <v>334</v>
      </c>
      <c r="E155" s="163">
        <v>4</v>
      </c>
      <c r="F155" s="104"/>
      <c r="G155" s="104"/>
      <c r="H155" s="104"/>
      <c r="I155" s="104">
        <v>5</v>
      </c>
      <c r="J155" s="104"/>
      <c r="K155" s="104"/>
      <c r="L155" s="104"/>
      <c r="M155" s="104"/>
      <c r="N155" s="104"/>
      <c r="O155" s="37">
        <f>SUM(E155:N155)</f>
        <v>9</v>
      </c>
      <c r="P155" s="43">
        <f>COUNT(E155:N155)</f>
        <v>2</v>
      </c>
      <c r="Q155" s="17">
        <f>IF(P155&lt;6,0,+SMALL((E155:N155),1))</f>
        <v>0</v>
      </c>
      <c r="R155" s="17">
        <f>IF(P155&lt;7,0,+SMALL((E155:N155),2))</f>
        <v>0</v>
      </c>
      <c r="S155" s="17">
        <f>IF(P155&lt;8,0,+SMALL((E155:N155),3))</f>
        <v>0</v>
      </c>
      <c r="T155" s="17">
        <f>IF(P155&lt;9,0,+SMALL((E155:N155),4))</f>
        <v>0</v>
      </c>
      <c r="U155" s="17">
        <f>O155-Q155-R155-S155-T155</f>
        <v>9</v>
      </c>
      <c r="V155" s="7">
        <f>RANK(U155,$U$6:$U$165,0)</f>
        <v>148</v>
      </c>
    </row>
    <row r="156" spans="2:22" s="11" customFormat="1">
      <c r="B156" s="89" t="s">
        <v>375</v>
      </c>
      <c r="C156" s="33"/>
      <c r="D156" s="57" t="s">
        <v>79</v>
      </c>
      <c r="E156" s="104"/>
      <c r="F156" s="104"/>
      <c r="G156" s="104"/>
      <c r="H156" s="104"/>
      <c r="I156" s="104"/>
      <c r="J156" s="104">
        <v>8</v>
      </c>
      <c r="K156" s="104"/>
      <c r="L156" s="104"/>
      <c r="M156" s="104"/>
      <c r="N156" s="104"/>
      <c r="O156" s="37">
        <f>SUM(E156:N156)</f>
        <v>8</v>
      </c>
      <c r="P156" s="43">
        <f>COUNT(E156:N156)</f>
        <v>1</v>
      </c>
      <c r="Q156" s="17">
        <f>IF(P156&lt;6,0,+SMALL((E156:N156),1))</f>
        <v>0</v>
      </c>
      <c r="R156" s="17">
        <f>IF(P156&lt;7,0,+SMALL((E156:N156),2))</f>
        <v>0</v>
      </c>
      <c r="S156" s="17">
        <f>IF(P156&lt;8,0,+SMALL((E156:N156),3))</f>
        <v>0</v>
      </c>
      <c r="T156" s="17">
        <f>IF(P156&lt;9,0,+SMALL((E156:N156),4))</f>
        <v>0</v>
      </c>
      <c r="U156" s="17">
        <f>O156-Q156-R156-S156-T156</f>
        <v>8</v>
      </c>
      <c r="V156" s="7">
        <f>RANK(U156,$U$6:$U$165,0)</f>
        <v>151</v>
      </c>
    </row>
    <row r="157" spans="2:22" s="11" customFormat="1">
      <c r="B157" s="89" t="s">
        <v>352</v>
      </c>
      <c r="C157" s="33"/>
      <c r="D157" s="62" t="s">
        <v>14</v>
      </c>
      <c r="E157" s="104"/>
      <c r="F157" s="104">
        <v>8</v>
      </c>
      <c r="G157" s="104"/>
      <c r="H157" s="104"/>
      <c r="I157" s="104"/>
      <c r="J157" s="104"/>
      <c r="K157" s="104"/>
      <c r="L157" s="104"/>
      <c r="M157" s="104"/>
      <c r="N157" s="104"/>
      <c r="O157" s="37">
        <f>SUM(E157:N157)</f>
        <v>8</v>
      </c>
      <c r="P157" s="43">
        <f>COUNT(E157:N157)</f>
        <v>1</v>
      </c>
      <c r="Q157" s="17">
        <f>IF(P157&lt;6,0,+SMALL((E157:N157),1))</f>
        <v>0</v>
      </c>
      <c r="R157" s="17">
        <f>IF(P157&lt;7,0,+SMALL((E157:N157),2))</f>
        <v>0</v>
      </c>
      <c r="S157" s="17">
        <f>IF(P157&lt;8,0,+SMALL((E157:N157),3))</f>
        <v>0</v>
      </c>
      <c r="T157" s="17">
        <f>IF(P157&lt;9,0,+SMALL((E157:N157),4))</f>
        <v>0</v>
      </c>
      <c r="U157" s="17">
        <f>O157-Q157-R157-S157-T157</f>
        <v>8</v>
      </c>
      <c r="V157" s="7">
        <f>RANK(U157,$U$6:$U$165,0)</f>
        <v>151</v>
      </c>
    </row>
    <row r="158" spans="2:22" s="11" customFormat="1">
      <c r="B158" s="42" t="s">
        <v>383</v>
      </c>
      <c r="C158" s="43"/>
      <c r="D158" s="61" t="s">
        <v>81</v>
      </c>
      <c r="E158" s="104"/>
      <c r="F158" s="104"/>
      <c r="G158" s="104"/>
      <c r="H158" s="104"/>
      <c r="I158" s="104"/>
      <c r="J158" s="104"/>
      <c r="K158" s="104"/>
      <c r="L158" s="104">
        <v>8</v>
      </c>
      <c r="M158" s="104"/>
      <c r="N158" s="104"/>
      <c r="O158" s="37">
        <f>SUM(E158:N158)</f>
        <v>8</v>
      </c>
      <c r="P158" s="43">
        <f>COUNT(E158:N158)</f>
        <v>1</v>
      </c>
      <c r="Q158" s="17">
        <f>IF(P158&lt;6,0,+SMALL((E158:N158),1))</f>
        <v>0</v>
      </c>
      <c r="R158" s="17">
        <f>IF(P158&lt;7,0,+SMALL((E158:N158),2))</f>
        <v>0</v>
      </c>
      <c r="S158" s="17">
        <f>IF(P158&lt;8,0,+SMALL((E158:N158),3))</f>
        <v>0</v>
      </c>
      <c r="T158" s="17">
        <f>IF(P158&lt;9,0,+SMALL((E158:N158),4))</f>
        <v>0</v>
      </c>
      <c r="U158" s="17">
        <f>O158-Q158-R158-S158-T158</f>
        <v>8</v>
      </c>
      <c r="V158" s="7">
        <f>RANK(U158,$U$6:$U$165,0)</f>
        <v>151</v>
      </c>
    </row>
    <row r="159" spans="2:22" s="11" customFormat="1">
      <c r="B159" s="42" t="s">
        <v>295</v>
      </c>
      <c r="C159" s="43"/>
      <c r="D159" s="61" t="s">
        <v>81</v>
      </c>
      <c r="E159" s="104"/>
      <c r="F159" s="104"/>
      <c r="G159" s="104"/>
      <c r="H159" s="104"/>
      <c r="I159" s="104"/>
      <c r="J159" s="104">
        <v>8</v>
      </c>
      <c r="K159" s="104"/>
      <c r="L159" s="104"/>
      <c r="M159" s="104"/>
      <c r="N159" s="104"/>
      <c r="O159" s="37">
        <f>SUM(E159:N159)</f>
        <v>8</v>
      </c>
      <c r="P159" s="43">
        <f>COUNT(E159:N159)</f>
        <v>1</v>
      </c>
      <c r="Q159" s="17">
        <f>IF(P159&lt;6,0,+SMALL((E159:N159),1))</f>
        <v>0</v>
      </c>
      <c r="R159" s="17">
        <f>IF(P159&lt;7,0,+SMALL((E159:N159),2))</f>
        <v>0</v>
      </c>
      <c r="S159" s="17">
        <f>IF(P159&lt;8,0,+SMALL((E159:N159),3))</f>
        <v>0</v>
      </c>
      <c r="T159" s="17">
        <f>IF(P159&lt;9,0,+SMALL((E159:N159),4))</f>
        <v>0</v>
      </c>
      <c r="U159" s="17">
        <f>O159-Q159-R159-S159-T159</f>
        <v>8</v>
      </c>
      <c r="V159" s="7">
        <f>RANK(U159,$U$6:$U$165,0)</f>
        <v>151</v>
      </c>
    </row>
    <row r="160" spans="2:22" s="11" customFormat="1">
      <c r="B160" s="42" t="s">
        <v>296</v>
      </c>
      <c r="C160" s="43"/>
      <c r="D160" s="61" t="s">
        <v>81</v>
      </c>
      <c r="E160" s="104"/>
      <c r="F160" s="104"/>
      <c r="G160" s="104"/>
      <c r="H160" s="104"/>
      <c r="I160" s="104"/>
      <c r="J160" s="104">
        <v>8</v>
      </c>
      <c r="K160" s="104"/>
      <c r="L160" s="104"/>
      <c r="M160" s="104"/>
      <c r="N160" s="104"/>
      <c r="O160" s="37">
        <f>SUM(E160:N160)</f>
        <v>8</v>
      </c>
      <c r="P160" s="43">
        <f>COUNT(E160:N160)</f>
        <v>1</v>
      </c>
      <c r="Q160" s="17">
        <f>IF(P160&lt;6,0,+SMALL((E160:N160),1))</f>
        <v>0</v>
      </c>
      <c r="R160" s="17">
        <f>IF(P160&lt;7,0,+SMALL((E160:N160),2))</f>
        <v>0</v>
      </c>
      <c r="S160" s="17">
        <f>IF(P160&lt;8,0,+SMALL((E160:N160),3))</f>
        <v>0</v>
      </c>
      <c r="T160" s="17">
        <f>IF(P160&lt;9,0,+SMALL((E160:N160),4))</f>
        <v>0</v>
      </c>
      <c r="U160" s="17">
        <f>O160-Q160-R160-S160-T160</f>
        <v>8</v>
      </c>
      <c r="V160" s="7">
        <f>RANK(U160,$U$6:$U$165,0)</f>
        <v>151</v>
      </c>
    </row>
    <row r="161" spans="2:22" s="11" customFormat="1">
      <c r="B161" s="89" t="s">
        <v>377</v>
      </c>
      <c r="C161" s="33"/>
      <c r="D161" s="38" t="s">
        <v>33</v>
      </c>
      <c r="E161" s="104"/>
      <c r="F161" s="104"/>
      <c r="G161" s="104"/>
      <c r="H161" s="104"/>
      <c r="I161" s="104"/>
      <c r="J161" s="104">
        <v>7</v>
      </c>
      <c r="K161" s="104"/>
      <c r="L161" s="104"/>
      <c r="M161" s="104"/>
      <c r="N161" s="104"/>
      <c r="O161" s="37">
        <f>SUM(E161:N161)</f>
        <v>7</v>
      </c>
      <c r="P161" s="43">
        <f>COUNT(E161:N161)</f>
        <v>1</v>
      </c>
      <c r="Q161" s="17">
        <f>IF(P161&lt;6,0,+SMALL((E161:N161),1))</f>
        <v>0</v>
      </c>
      <c r="R161" s="17">
        <f>IF(P161&lt;7,0,+SMALL((E161:N161),2))</f>
        <v>0</v>
      </c>
      <c r="S161" s="17">
        <f>IF(P161&lt;8,0,+SMALL((E161:N161),3))</f>
        <v>0</v>
      </c>
      <c r="T161" s="17">
        <f>IF(P161&lt;9,0,+SMALL((E161:N161),4))</f>
        <v>0</v>
      </c>
      <c r="U161" s="17">
        <f>O161-Q161-R161-S161-T161</f>
        <v>7</v>
      </c>
      <c r="V161" s="7">
        <f>RANK(U161,$U$6:$U$165,0)</f>
        <v>156</v>
      </c>
    </row>
    <row r="162" spans="2:22" s="11" customFormat="1">
      <c r="B162" s="42" t="s">
        <v>398</v>
      </c>
      <c r="C162" s="33"/>
      <c r="D162" s="64" t="s">
        <v>9</v>
      </c>
      <c r="E162" s="104"/>
      <c r="F162" s="104"/>
      <c r="G162" s="104"/>
      <c r="H162" s="104"/>
      <c r="I162" s="104">
        <v>5</v>
      </c>
      <c r="J162" s="104"/>
      <c r="K162" s="104">
        <v>2</v>
      </c>
      <c r="L162" s="104"/>
      <c r="M162" s="104"/>
      <c r="N162" s="104"/>
      <c r="O162" s="37">
        <f>SUM(E162:N162)</f>
        <v>7</v>
      </c>
      <c r="P162" s="43">
        <f>COUNT(E162:N162)</f>
        <v>2</v>
      </c>
      <c r="Q162" s="17">
        <f>IF(P162&lt;6,0,+SMALL((E162:N162),1))</f>
        <v>0</v>
      </c>
      <c r="R162" s="17">
        <f>IF(P162&lt;7,0,+SMALL((E162:N162),2))</f>
        <v>0</v>
      </c>
      <c r="S162" s="17">
        <f>IF(P162&lt;8,0,+SMALL((E162:N162),3))</f>
        <v>0</v>
      </c>
      <c r="T162" s="17">
        <f>IF(P162&lt;9,0,+SMALL((E162:N162),4))</f>
        <v>0</v>
      </c>
      <c r="U162" s="17">
        <f>O162-Q162-R162-S162-T162</f>
        <v>7</v>
      </c>
      <c r="V162" s="7">
        <f>RANK(U162,$U$6:$U$165,0)</f>
        <v>156</v>
      </c>
    </row>
    <row r="163" spans="2:22" s="11" customFormat="1">
      <c r="B163" s="89" t="s">
        <v>333</v>
      </c>
      <c r="C163" s="33"/>
      <c r="D163" s="40" t="s">
        <v>18</v>
      </c>
      <c r="E163" s="104"/>
      <c r="F163" s="104">
        <v>4</v>
      </c>
      <c r="G163" s="104"/>
      <c r="H163" s="104"/>
      <c r="I163" s="104"/>
      <c r="J163" s="104"/>
      <c r="K163" s="104"/>
      <c r="L163" s="104"/>
      <c r="M163" s="104"/>
      <c r="N163" s="104"/>
      <c r="O163" s="37">
        <f>SUM(E163:N163)</f>
        <v>4</v>
      </c>
      <c r="P163" s="43">
        <f>COUNT(E163:N163)</f>
        <v>1</v>
      </c>
      <c r="Q163" s="17">
        <f>IF(P163&lt;6,0,+SMALL((E163:N163),1))</f>
        <v>0</v>
      </c>
      <c r="R163" s="17">
        <f>IF(P163&lt;7,0,+SMALL((E163:N163),2))</f>
        <v>0</v>
      </c>
      <c r="S163" s="17">
        <f>IF(P163&lt;8,0,+SMALL((E163:N163),3))</f>
        <v>0</v>
      </c>
      <c r="T163" s="17">
        <f>IF(P163&lt;9,0,+SMALL((E163:N163),4))</f>
        <v>0</v>
      </c>
      <c r="U163" s="17">
        <f>O163-Q163-R163-S163-T163</f>
        <v>4</v>
      </c>
      <c r="V163" s="7">
        <f>RANK(U163,$U$6:$U$165,0)</f>
        <v>158</v>
      </c>
    </row>
    <row r="164" spans="2:22" s="11" customFormat="1">
      <c r="B164" s="89" t="s">
        <v>262</v>
      </c>
      <c r="C164" s="33"/>
      <c r="D164" s="62" t="s">
        <v>14</v>
      </c>
      <c r="E164" s="104"/>
      <c r="F164" s="104">
        <v>3</v>
      </c>
      <c r="G164" s="104"/>
      <c r="H164" s="104"/>
      <c r="I164" s="104"/>
      <c r="J164" s="104"/>
      <c r="K164" s="104"/>
      <c r="L164" s="104"/>
      <c r="M164" s="104"/>
      <c r="N164" s="104"/>
      <c r="O164" s="37">
        <f>SUM(E164:N164)</f>
        <v>3</v>
      </c>
      <c r="P164" s="43">
        <f>COUNT(E164:N164)</f>
        <v>1</v>
      </c>
      <c r="Q164" s="17">
        <f>IF(P164&lt;6,0,+SMALL((E164:N164),1))</f>
        <v>0</v>
      </c>
      <c r="R164" s="17">
        <f>IF(P164&lt;7,0,+SMALL((E164:N164),2))</f>
        <v>0</v>
      </c>
      <c r="S164" s="17">
        <f>IF(P164&lt;8,0,+SMALL((E164:N164),3))</f>
        <v>0</v>
      </c>
      <c r="T164" s="17">
        <f>IF(P164&lt;9,0,+SMALL((E164:N164),4))</f>
        <v>0</v>
      </c>
      <c r="U164" s="17">
        <f>O164-Q164-R164-S164-T164</f>
        <v>3</v>
      </c>
      <c r="V164" s="7">
        <f>RANK(U164,$U$6:$U$165,0)</f>
        <v>159</v>
      </c>
    </row>
    <row r="165" spans="2:22" s="11" customFormat="1">
      <c r="B165" s="42" t="s">
        <v>227</v>
      </c>
      <c r="C165" s="43"/>
      <c r="D165" s="61" t="s">
        <v>81</v>
      </c>
      <c r="E165" s="104"/>
      <c r="F165" s="104"/>
      <c r="G165" s="104"/>
      <c r="H165" s="104"/>
      <c r="I165" s="104"/>
      <c r="J165" s="104">
        <v>0</v>
      </c>
      <c r="K165" s="104"/>
      <c r="L165" s="104"/>
      <c r="M165" s="104"/>
      <c r="N165" s="104"/>
      <c r="O165" s="37">
        <f>SUM(E165:N165)</f>
        <v>0</v>
      </c>
      <c r="P165" s="43">
        <f>COUNT(E165:N165)</f>
        <v>1</v>
      </c>
      <c r="Q165" s="17">
        <f>IF(P165&lt;6,0,+SMALL((E165:N165),1))</f>
        <v>0</v>
      </c>
      <c r="R165" s="17">
        <f>IF(P165&lt;7,0,+SMALL((E165:N165),2))</f>
        <v>0</v>
      </c>
      <c r="S165" s="17">
        <f>IF(P165&lt;8,0,+SMALL((E165:N165),3))</f>
        <v>0</v>
      </c>
      <c r="T165" s="17">
        <f>IF(P165&lt;9,0,+SMALL((E165:N165),4))</f>
        <v>0</v>
      </c>
      <c r="U165" s="17">
        <f>O165-Q165-R165-S165-T165</f>
        <v>0</v>
      </c>
      <c r="V165" s="7">
        <f>RANK(U165,$U$6:$U$165,0)</f>
        <v>160</v>
      </c>
    </row>
    <row r="166" spans="2:22">
      <c r="B166" s="192"/>
      <c r="C166" s="192"/>
      <c r="D166" s="192"/>
      <c r="E166" s="22"/>
      <c r="F166" s="22"/>
      <c r="G166" s="22"/>
      <c r="H166" s="22"/>
      <c r="I166" s="22"/>
      <c r="J166" s="36"/>
      <c r="K166" s="22"/>
      <c r="L166" s="22"/>
      <c r="M166" s="22"/>
      <c r="N166" s="22"/>
    </row>
    <row r="168" spans="2:22">
      <c r="O168" s="22"/>
    </row>
  </sheetData>
  <sortState xmlns:xlrd2="http://schemas.microsoft.com/office/spreadsheetml/2017/richdata2" ref="B6:V165">
    <sortCondition ref="V6:V165"/>
  </sortState>
  <mergeCells count="24">
    <mergeCell ref="U2:V2"/>
    <mergeCell ref="B2:C2"/>
    <mergeCell ref="B166:D166"/>
    <mergeCell ref="B4:B5"/>
    <mergeCell ref="C4:C5"/>
    <mergeCell ref="D4:D5"/>
    <mergeCell ref="P4:P5"/>
    <mergeCell ref="E4:E5"/>
    <mergeCell ref="F4:F5"/>
    <mergeCell ref="G4:G5"/>
    <mergeCell ref="H4:H5"/>
    <mergeCell ref="I4:I5"/>
    <mergeCell ref="K4:K5"/>
    <mergeCell ref="L4:L5"/>
    <mergeCell ref="J4:J5"/>
    <mergeCell ref="S4:S5"/>
    <mergeCell ref="U4:U5"/>
    <mergeCell ref="V4:V5"/>
    <mergeCell ref="M4:M5"/>
    <mergeCell ref="N4:N5"/>
    <mergeCell ref="O4:O5"/>
    <mergeCell ref="Q4:Q5"/>
    <mergeCell ref="R4:R5"/>
    <mergeCell ref="T4:T5"/>
  </mergeCells>
  <conditionalFormatting sqref="V6:V165">
    <cfRule type="cellIs" dxfId="39" priority="53" operator="equal">
      <formula>3</formula>
    </cfRule>
    <cfRule type="cellIs" dxfId="38" priority="54" operator="equal">
      <formula>2</formula>
    </cfRule>
    <cfRule type="cellIs" dxfId="37" priority="55" operator="equal">
      <formula>1</formula>
    </cfRule>
    <cfRule type="cellIs" dxfId="36" priority="56" operator="between">
      <formula>1</formula>
      <formula>3</formula>
    </cfRule>
  </conditionalFormatting>
  <pageMargins left="0" right="0" top="0" bottom="0" header="0" footer="0"/>
  <pageSetup paperSize="9" scale="80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V168"/>
  <sheetViews>
    <sheetView zoomScale="130" zoomScaleNormal="130" workbookViewId="0">
      <pane ySplit="5" topLeftCell="A6" activePane="bottomLeft" state="frozen"/>
      <selection pane="bottomLeft" activeCell="X3" sqref="X3"/>
    </sheetView>
  </sheetViews>
  <sheetFormatPr baseColWidth="10" defaultColWidth="11.44140625" defaultRowHeight="14.4"/>
  <cols>
    <col min="1" max="1" width="3.5546875" style="11" customWidth="1"/>
    <col min="2" max="2" width="23" style="6" customWidth="1"/>
    <col min="3" max="3" width="4.44140625" style="9" customWidth="1"/>
    <col min="4" max="4" width="13.88671875" style="11" customWidth="1"/>
    <col min="5" max="14" width="6.109375" style="10" customWidth="1"/>
    <col min="15" max="15" width="4.44140625" style="10" customWidth="1"/>
    <col min="16" max="20" width="4.44140625" style="11" customWidth="1"/>
    <col min="21" max="21" width="7.88671875" style="11" customWidth="1"/>
    <col min="22" max="22" width="7" style="11" customWidth="1"/>
    <col min="23" max="23" width="2.6640625" style="11" customWidth="1"/>
    <col min="24" max="16384" width="11.44140625" style="11"/>
  </cols>
  <sheetData>
    <row r="1" spans="1:22" ht="15" thickBot="1"/>
    <row r="2" spans="1:22" ht="21.6" thickBot="1">
      <c r="B2" s="190" t="s">
        <v>139</v>
      </c>
      <c r="C2" s="191"/>
      <c r="D2" s="87">
        <v>2025</v>
      </c>
      <c r="G2" s="12"/>
      <c r="H2" s="12"/>
      <c r="U2" s="188" t="s">
        <v>45</v>
      </c>
      <c r="V2" s="189"/>
    </row>
    <row r="3" spans="1:22" ht="15" thickBot="1">
      <c r="B3" s="25"/>
      <c r="C3" s="25"/>
      <c r="D3" s="26"/>
      <c r="G3" s="12"/>
      <c r="H3" s="12"/>
      <c r="V3" s="15"/>
    </row>
    <row r="4" spans="1:22" ht="32.25" customHeight="1">
      <c r="B4" s="193" t="s">
        <v>48</v>
      </c>
      <c r="C4" s="195" t="s">
        <v>1</v>
      </c>
      <c r="D4" s="184" t="s">
        <v>0</v>
      </c>
      <c r="E4" s="199" t="s">
        <v>65</v>
      </c>
      <c r="F4" s="201" t="s">
        <v>67</v>
      </c>
      <c r="G4" s="203" t="s">
        <v>64</v>
      </c>
      <c r="H4" s="205" t="s">
        <v>88</v>
      </c>
      <c r="I4" s="207" t="s">
        <v>89</v>
      </c>
      <c r="J4" s="213" t="s">
        <v>69</v>
      </c>
      <c r="K4" s="209" t="s">
        <v>68</v>
      </c>
      <c r="L4" s="211" t="s">
        <v>129</v>
      </c>
      <c r="M4" s="180" t="s">
        <v>141</v>
      </c>
      <c r="N4" s="182"/>
      <c r="O4" s="184" t="s">
        <v>44</v>
      </c>
      <c r="P4" s="197" t="s">
        <v>36</v>
      </c>
      <c r="Q4" s="186" t="s">
        <v>47</v>
      </c>
      <c r="R4" s="186" t="s">
        <v>46</v>
      </c>
      <c r="S4" s="186" t="s">
        <v>132</v>
      </c>
      <c r="T4" s="186" t="s">
        <v>133</v>
      </c>
      <c r="U4" s="176" t="s">
        <v>134</v>
      </c>
      <c r="V4" s="178" t="s">
        <v>59</v>
      </c>
    </row>
    <row r="5" spans="1:22" ht="58.5" customHeight="1" thickBot="1">
      <c r="B5" s="194"/>
      <c r="C5" s="196"/>
      <c r="D5" s="185"/>
      <c r="E5" s="200"/>
      <c r="F5" s="202"/>
      <c r="G5" s="204"/>
      <c r="H5" s="206"/>
      <c r="I5" s="208"/>
      <c r="J5" s="214"/>
      <c r="K5" s="210"/>
      <c r="L5" s="212"/>
      <c r="M5" s="181"/>
      <c r="N5" s="183"/>
      <c r="O5" s="185"/>
      <c r="P5" s="198"/>
      <c r="Q5" s="187"/>
      <c r="R5" s="187"/>
      <c r="S5" s="187"/>
      <c r="T5" s="187"/>
      <c r="U5" s="177"/>
      <c r="V5" s="179"/>
    </row>
    <row r="6" spans="1:22">
      <c r="B6" s="89" t="s">
        <v>302</v>
      </c>
      <c r="C6" s="33"/>
      <c r="D6" s="57" t="s">
        <v>79</v>
      </c>
      <c r="E6" s="104">
        <v>40</v>
      </c>
      <c r="F6" s="104">
        <v>36</v>
      </c>
      <c r="G6" s="104">
        <v>27</v>
      </c>
      <c r="H6" s="104"/>
      <c r="I6" s="104">
        <v>34</v>
      </c>
      <c r="J6" s="104">
        <v>33</v>
      </c>
      <c r="K6" s="104">
        <v>36</v>
      </c>
      <c r="L6" s="104">
        <v>37</v>
      </c>
      <c r="M6" s="104">
        <v>28</v>
      </c>
      <c r="N6" s="104"/>
      <c r="O6" s="49">
        <f>SUM(E6:N6)</f>
        <v>271</v>
      </c>
      <c r="P6" s="50">
        <f>COUNT(E6:N6)</f>
        <v>8</v>
      </c>
      <c r="Q6" s="17">
        <f>IF(P6&lt;6,0,+SMALL((E6:N6),1))</f>
        <v>27</v>
      </c>
      <c r="R6" s="17">
        <f>IF(P6&lt;7,0,+SMALL((E6:N6),2))</f>
        <v>28</v>
      </c>
      <c r="S6" s="17">
        <f>IF(P6&lt;8,0,+SMALL((E6:N6),3))</f>
        <v>33</v>
      </c>
      <c r="T6" s="17">
        <f>IF(P6&lt;9,0,+SMALL((E6:N6),4))</f>
        <v>0</v>
      </c>
      <c r="U6" s="17">
        <f>O6-Q6-R6-S6-T6</f>
        <v>183</v>
      </c>
      <c r="V6" s="7">
        <f>RANK(U6,$U$6:$U$165,0)</f>
        <v>1</v>
      </c>
    </row>
    <row r="7" spans="1:22">
      <c r="B7" s="89" t="s">
        <v>303</v>
      </c>
      <c r="C7" s="33"/>
      <c r="D7" s="38" t="s">
        <v>33</v>
      </c>
      <c r="E7" s="104">
        <v>31</v>
      </c>
      <c r="F7" s="104">
        <v>30</v>
      </c>
      <c r="G7" s="104">
        <v>31</v>
      </c>
      <c r="H7" s="104">
        <v>40</v>
      </c>
      <c r="I7" s="104">
        <v>37</v>
      </c>
      <c r="J7" s="104">
        <v>35</v>
      </c>
      <c r="K7" s="104">
        <v>36</v>
      </c>
      <c r="L7" s="104">
        <v>25</v>
      </c>
      <c r="M7" s="104"/>
      <c r="N7" s="104"/>
      <c r="O7" s="49">
        <f>SUM(E7:N7)</f>
        <v>265</v>
      </c>
      <c r="P7" s="50">
        <f>COUNT(E7:N7)</f>
        <v>8</v>
      </c>
      <c r="Q7" s="17">
        <f>IF(P7&lt;6,0,+SMALL((E7:N7),1))</f>
        <v>25</v>
      </c>
      <c r="R7" s="17">
        <f>IF(P7&lt;7,0,+SMALL((E7:N7),2))</f>
        <v>30</v>
      </c>
      <c r="S7" s="17">
        <f>IF(P7&lt;8,0,+SMALL((E7:N7),3))</f>
        <v>31</v>
      </c>
      <c r="T7" s="17">
        <f>IF(P7&lt;9,0,+SMALL((E7:N7),4))</f>
        <v>0</v>
      </c>
      <c r="U7" s="17">
        <f>O7-Q7-R7-S7-T7</f>
        <v>179</v>
      </c>
      <c r="V7" s="7">
        <f>RANK(U7,$U$6:$U$165,0)</f>
        <v>2</v>
      </c>
    </row>
    <row r="8" spans="1:22">
      <c r="B8" s="89" t="s">
        <v>269</v>
      </c>
      <c r="C8" s="33"/>
      <c r="D8" s="38" t="s">
        <v>33</v>
      </c>
      <c r="E8" s="104">
        <v>35</v>
      </c>
      <c r="F8" s="104">
        <v>35</v>
      </c>
      <c r="G8" s="104">
        <v>19</v>
      </c>
      <c r="H8" s="104">
        <v>39</v>
      </c>
      <c r="I8" s="104">
        <v>32</v>
      </c>
      <c r="J8" s="104"/>
      <c r="K8" s="104">
        <v>30</v>
      </c>
      <c r="L8" s="104">
        <v>37</v>
      </c>
      <c r="M8" s="104"/>
      <c r="N8" s="104"/>
      <c r="O8" s="49">
        <f>SUM(E8:N8)</f>
        <v>227</v>
      </c>
      <c r="P8" s="50">
        <f>COUNT(E8:N8)</f>
        <v>7</v>
      </c>
      <c r="Q8" s="17">
        <f>IF(P8&lt;6,0,+SMALL((E8:N8),1))</f>
        <v>19</v>
      </c>
      <c r="R8" s="17">
        <f>IF(P8&lt;7,0,+SMALL((E8:N8),2))</f>
        <v>30</v>
      </c>
      <c r="S8" s="17">
        <f>IF(P8&lt;8,0,+SMALL((E8:N8),3))</f>
        <v>0</v>
      </c>
      <c r="T8" s="17">
        <f>IF(P8&lt;9,0,+SMALL((E8:N8),4))</f>
        <v>0</v>
      </c>
      <c r="U8" s="17">
        <f>O8-Q8-R8-S8-T8</f>
        <v>178</v>
      </c>
      <c r="V8" s="7">
        <f>RANK(U8,$U$6:$U$165,0)</f>
        <v>3</v>
      </c>
    </row>
    <row r="9" spans="1:22">
      <c r="B9" s="89" t="s">
        <v>175</v>
      </c>
      <c r="C9" s="33"/>
      <c r="D9" s="39" t="s">
        <v>7</v>
      </c>
      <c r="E9" s="104">
        <v>34</v>
      </c>
      <c r="F9" s="104">
        <v>32</v>
      </c>
      <c r="G9" s="104">
        <v>40</v>
      </c>
      <c r="H9" s="104"/>
      <c r="I9" s="104">
        <v>33</v>
      </c>
      <c r="J9" s="104">
        <v>28</v>
      </c>
      <c r="K9" s="104">
        <v>26</v>
      </c>
      <c r="L9" s="104">
        <v>36</v>
      </c>
      <c r="M9" s="104">
        <v>28</v>
      </c>
      <c r="N9" s="104"/>
      <c r="O9" s="49">
        <f>SUM(E9:N9)</f>
        <v>257</v>
      </c>
      <c r="P9" s="50">
        <f>COUNT(E9:N9)</f>
        <v>8</v>
      </c>
      <c r="Q9" s="17">
        <f>IF(P9&lt;6,0,+SMALL((E9:N9),1))</f>
        <v>26</v>
      </c>
      <c r="R9" s="17">
        <f>IF(P9&lt;7,0,+SMALL((E9:N9),2))</f>
        <v>28</v>
      </c>
      <c r="S9" s="17">
        <f>IF(P9&lt;8,0,+SMALL((E9:N9),3))</f>
        <v>28</v>
      </c>
      <c r="T9" s="17">
        <f>IF(P9&lt;9,0,+SMALL((E9:N9),4))</f>
        <v>0</v>
      </c>
      <c r="U9" s="17">
        <f>O9-Q9-R9-S9-T9</f>
        <v>175</v>
      </c>
      <c r="V9" s="7">
        <f>RANK(U9,$U$6:$U$165,0)</f>
        <v>4</v>
      </c>
    </row>
    <row r="10" spans="1:22">
      <c r="B10" s="89" t="s">
        <v>186</v>
      </c>
      <c r="C10" s="43"/>
      <c r="D10" s="90" t="s">
        <v>146</v>
      </c>
      <c r="E10" s="104">
        <v>35</v>
      </c>
      <c r="F10" s="104">
        <v>33</v>
      </c>
      <c r="G10" s="104"/>
      <c r="H10" s="104"/>
      <c r="I10" s="104">
        <v>38</v>
      </c>
      <c r="J10" s="104">
        <v>40</v>
      </c>
      <c r="K10" s="104"/>
      <c r="L10" s="104">
        <v>29</v>
      </c>
      <c r="M10" s="104"/>
      <c r="N10" s="104"/>
      <c r="O10" s="49">
        <f>SUM(E10:N10)</f>
        <v>175</v>
      </c>
      <c r="P10" s="50">
        <f>COUNT(E10:N10)</f>
        <v>5</v>
      </c>
      <c r="Q10" s="17">
        <f>IF(P10&lt;6,0,+SMALL((E10:N10),1))</f>
        <v>0</v>
      </c>
      <c r="R10" s="17">
        <f>IF(P10&lt;7,0,+SMALL((E10:N10),2))</f>
        <v>0</v>
      </c>
      <c r="S10" s="17">
        <f>IF(P10&lt;8,0,+SMALL((E10:N10),3))</f>
        <v>0</v>
      </c>
      <c r="T10" s="17">
        <f>IF(P10&lt;9,0,+SMALL((E10:N10),4))</f>
        <v>0</v>
      </c>
      <c r="U10" s="17">
        <f>O10-Q10-R10-S10-T10</f>
        <v>175</v>
      </c>
      <c r="V10" s="7">
        <f>RANK(U10,$U$6:$U$165,0)</f>
        <v>4</v>
      </c>
    </row>
    <row r="11" spans="1:22">
      <c r="A11" s="52"/>
      <c r="B11" s="42" t="s">
        <v>340</v>
      </c>
      <c r="C11" s="33"/>
      <c r="D11" s="158" t="s">
        <v>334</v>
      </c>
      <c r="E11" s="104">
        <v>32</v>
      </c>
      <c r="F11" s="104">
        <v>38</v>
      </c>
      <c r="G11" s="104">
        <v>30</v>
      </c>
      <c r="H11" s="104">
        <v>27</v>
      </c>
      <c r="I11" s="104">
        <v>45</v>
      </c>
      <c r="J11" s="104">
        <v>27</v>
      </c>
      <c r="K11" s="104">
        <v>29</v>
      </c>
      <c r="L11" s="104">
        <v>24</v>
      </c>
      <c r="M11" s="104">
        <v>24</v>
      </c>
      <c r="N11" s="104"/>
      <c r="O11" s="49">
        <f>SUM(E11:N11)</f>
        <v>276</v>
      </c>
      <c r="P11" s="50">
        <f>COUNT(E11:N11)</f>
        <v>9</v>
      </c>
      <c r="Q11" s="17">
        <f>IF(P11&lt;6,0,+SMALL((E11:N11),1))</f>
        <v>24</v>
      </c>
      <c r="R11" s="17">
        <f>IF(P11&lt;7,0,+SMALL((E11:N11),2))</f>
        <v>24</v>
      </c>
      <c r="S11" s="17">
        <f>IF(P11&lt;8,0,+SMALL((E11:N11),3))</f>
        <v>27</v>
      </c>
      <c r="T11" s="17">
        <f>IF(P11&lt;9,0,+SMALL((E11:N11),4))</f>
        <v>27</v>
      </c>
      <c r="U11" s="17">
        <f>O11-Q11-R11-S11-T11</f>
        <v>174</v>
      </c>
      <c r="V11" s="7">
        <f>RANK(U11,$U$6:$U$163,0)</f>
        <v>6</v>
      </c>
    </row>
    <row r="12" spans="1:22">
      <c r="A12" s="52"/>
      <c r="B12" s="89" t="s">
        <v>171</v>
      </c>
      <c r="C12" s="33"/>
      <c r="D12" s="38" t="s">
        <v>33</v>
      </c>
      <c r="E12" s="104">
        <v>35</v>
      </c>
      <c r="F12" s="104">
        <v>37</v>
      </c>
      <c r="G12" s="104"/>
      <c r="H12" s="104">
        <v>28</v>
      </c>
      <c r="I12" s="104">
        <v>30</v>
      </c>
      <c r="J12" s="104"/>
      <c r="K12" s="104">
        <v>28</v>
      </c>
      <c r="L12" s="104">
        <v>40</v>
      </c>
      <c r="M12" s="104">
        <v>31</v>
      </c>
      <c r="N12" s="104"/>
      <c r="O12" s="49">
        <f>SUM(E12:N12)</f>
        <v>229</v>
      </c>
      <c r="P12" s="50">
        <f>COUNT(E12:N12)</f>
        <v>7</v>
      </c>
      <c r="Q12" s="17">
        <f>IF(P12&lt;6,0,+SMALL((E12:N12),1))</f>
        <v>28</v>
      </c>
      <c r="R12" s="17">
        <f>IF(P12&lt;7,0,+SMALL((E12:N12),2))</f>
        <v>28</v>
      </c>
      <c r="S12" s="17">
        <f>IF(P12&lt;8,0,+SMALL((E12:N12),3))</f>
        <v>0</v>
      </c>
      <c r="T12" s="17">
        <f>IF(P12&lt;9,0,+SMALL((E12:N12),4))</f>
        <v>0</v>
      </c>
      <c r="U12" s="17">
        <f>O12-Q12-R12-S12-T12</f>
        <v>173</v>
      </c>
      <c r="V12" s="7">
        <f>RANK(U12,$U$6:$U$165,0)</f>
        <v>7</v>
      </c>
    </row>
    <row r="13" spans="1:22">
      <c r="A13" s="52"/>
      <c r="B13" s="89" t="s">
        <v>153</v>
      </c>
      <c r="C13" s="33"/>
      <c r="D13" s="40" t="s">
        <v>18</v>
      </c>
      <c r="E13" s="104">
        <v>35</v>
      </c>
      <c r="F13" s="104"/>
      <c r="G13" s="104">
        <v>32</v>
      </c>
      <c r="H13" s="104">
        <v>38</v>
      </c>
      <c r="I13" s="104">
        <v>31</v>
      </c>
      <c r="J13" s="104"/>
      <c r="K13" s="104">
        <v>26</v>
      </c>
      <c r="L13" s="104">
        <v>27</v>
      </c>
      <c r="M13" s="104">
        <v>36</v>
      </c>
      <c r="N13" s="104"/>
      <c r="O13" s="49">
        <f>SUM(E13:N13)</f>
        <v>225</v>
      </c>
      <c r="P13" s="50">
        <f>COUNT(E13:N13)</f>
        <v>7</v>
      </c>
      <c r="Q13" s="17">
        <f>IF(P13&lt;6,0,+SMALL((E13:N13),1))</f>
        <v>26</v>
      </c>
      <c r="R13" s="17">
        <f>IF(P13&lt;7,0,+SMALL((E13:N13),2))</f>
        <v>27</v>
      </c>
      <c r="S13" s="17">
        <f>IF(P13&lt;8,0,+SMALL((E13:N13),3))</f>
        <v>0</v>
      </c>
      <c r="T13" s="17">
        <f>IF(P13&lt;9,0,+SMALL((E13:N13),4))</f>
        <v>0</v>
      </c>
      <c r="U13" s="17">
        <f>O13-Q13-R13-S13-T13</f>
        <v>172</v>
      </c>
      <c r="V13" s="7">
        <f>RANK(U13,$U$6:$U$165,0)</f>
        <v>8</v>
      </c>
    </row>
    <row r="14" spans="1:22">
      <c r="A14" s="52"/>
      <c r="B14" s="89" t="s">
        <v>115</v>
      </c>
      <c r="C14" s="33"/>
      <c r="D14" s="38" t="s">
        <v>33</v>
      </c>
      <c r="E14" s="104">
        <v>29</v>
      </c>
      <c r="F14" s="104">
        <v>32</v>
      </c>
      <c r="G14" s="104">
        <v>31</v>
      </c>
      <c r="H14" s="104">
        <v>36</v>
      </c>
      <c r="I14" s="104">
        <v>36</v>
      </c>
      <c r="J14" s="104">
        <v>34</v>
      </c>
      <c r="K14" s="104"/>
      <c r="L14" s="104"/>
      <c r="M14" s="104">
        <v>23</v>
      </c>
      <c r="N14" s="104"/>
      <c r="O14" s="49">
        <f>SUM(E14:N14)</f>
        <v>221</v>
      </c>
      <c r="P14" s="50">
        <f>COUNT(E14:N14)</f>
        <v>7</v>
      </c>
      <c r="Q14" s="17">
        <f>IF(P14&lt;6,0,+SMALL((E14:N14),1))</f>
        <v>23</v>
      </c>
      <c r="R14" s="17">
        <f>IF(P14&lt;7,0,+SMALL((E14:N14),2))</f>
        <v>29</v>
      </c>
      <c r="S14" s="17">
        <f>IF(P14&lt;8,0,+SMALL((E14:N14),3))</f>
        <v>0</v>
      </c>
      <c r="T14" s="17">
        <f>IF(P14&lt;9,0,+SMALL((E14:N14),4))</f>
        <v>0</v>
      </c>
      <c r="U14" s="17">
        <f>O14-Q14-R14-S14-T14</f>
        <v>169</v>
      </c>
      <c r="V14" s="7">
        <f>RANK(U14,$U$6:$U$165,0)</f>
        <v>9</v>
      </c>
    </row>
    <row r="15" spans="1:22">
      <c r="A15" s="52"/>
      <c r="B15" s="89" t="s">
        <v>167</v>
      </c>
      <c r="C15" s="33"/>
      <c r="D15" s="62" t="s">
        <v>14</v>
      </c>
      <c r="E15" s="104">
        <v>33</v>
      </c>
      <c r="F15" s="104">
        <v>35</v>
      </c>
      <c r="G15" s="104">
        <v>22</v>
      </c>
      <c r="H15" s="104"/>
      <c r="I15" s="104">
        <v>39</v>
      </c>
      <c r="J15" s="104">
        <v>33</v>
      </c>
      <c r="K15" s="104"/>
      <c r="L15" s="104">
        <v>28</v>
      </c>
      <c r="M15" s="104">
        <v>28</v>
      </c>
      <c r="N15" s="104"/>
      <c r="O15" s="49">
        <f>SUM(E15:N15)</f>
        <v>218</v>
      </c>
      <c r="P15" s="50">
        <f>COUNT(E15:N15)</f>
        <v>7</v>
      </c>
      <c r="Q15" s="17">
        <f>IF(P15&lt;6,0,+SMALL((E15:N15),1))</f>
        <v>22</v>
      </c>
      <c r="R15" s="17">
        <f>IF(P15&lt;7,0,+SMALL((E15:N15),2))</f>
        <v>28</v>
      </c>
      <c r="S15" s="17">
        <f>IF(P15&lt;8,0,+SMALL((E15:N15),3))</f>
        <v>0</v>
      </c>
      <c r="T15" s="17">
        <f>IF(P15&lt;9,0,+SMALL((E15:N15),4))</f>
        <v>0</v>
      </c>
      <c r="U15" s="17">
        <f>O15-Q15-R15-S15-T15</f>
        <v>168</v>
      </c>
      <c r="V15" s="7">
        <f>RANK(U15,$U$6:$U$165,0)</f>
        <v>10</v>
      </c>
    </row>
    <row r="16" spans="1:22">
      <c r="A16" s="52"/>
      <c r="B16" s="42" t="s">
        <v>266</v>
      </c>
      <c r="C16" s="33"/>
      <c r="D16" s="41" t="s">
        <v>35</v>
      </c>
      <c r="E16" s="104"/>
      <c r="F16" s="104">
        <v>35</v>
      </c>
      <c r="G16" s="104">
        <v>24</v>
      </c>
      <c r="H16" s="104">
        <v>30</v>
      </c>
      <c r="I16" s="104">
        <v>35</v>
      </c>
      <c r="J16" s="104">
        <v>40</v>
      </c>
      <c r="K16" s="104">
        <v>28</v>
      </c>
      <c r="L16" s="104">
        <v>21</v>
      </c>
      <c r="M16" s="104">
        <v>27</v>
      </c>
      <c r="N16" s="104"/>
      <c r="O16" s="49">
        <f>SUM(E16:N16)</f>
        <v>240</v>
      </c>
      <c r="P16" s="50">
        <f>COUNT(E16:N16)</f>
        <v>8</v>
      </c>
      <c r="Q16" s="17">
        <f>IF(P16&lt;6,0,+SMALL((E16:N16),1))</f>
        <v>21</v>
      </c>
      <c r="R16" s="17">
        <f>IF(P16&lt;7,0,+SMALL((E16:N16),2))</f>
        <v>24</v>
      </c>
      <c r="S16" s="17">
        <f>IF(P16&lt;8,0,+SMALL((E16:N16),3))</f>
        <v>27</v>
      </c>
      <c r="T16" s="17">
        <f>IF(P16&lt;9,0,+SMALL((E16:N16),4))</f>
        <v>0</v>
      </c>
      <c r="U16" s="17">
        <f>O16-Q16-R16-S16-T16</f>
        <v>168</v>
      </c>
      <c r="V16" s="7">
        <f>RANK(U16,$U$6:$U$165,0)</f>
        <v>10</v>
      </c>
    </row>
    <row r="17" spans="1:22">
      <c r="A17" s="52"/>
      <c r="B17" s="89" t="s">
        <v>259</v>
      </c>
      <c r="C17" s="43"/>
      <c r="D17" s="61" t="s">
        <v>81</v>
      </c>
      <c r="E17" s="104">
        <v>27</v>
      </c>
      <c r="F17" s="104">
        <v>36</v>
      </c>
      <c r="G17" s="104">
        <v>31</v>
      </c>
      <c r="H17" s="104">
        <v>36</v>
      </c>
      <c r="I17" s="104"/>
      <c r="J17" s="104">
        <v>28</v>
      </c>
      <c r="K17" s="104"/>
      <c r="L17" s="104">
        <v>31</v>
      </c>
      <c r="M17" s="104">
        <v>34</v>
      </c>
      <c r="N17" s="104"/>
      <c r="O17" s="49">
        <f>SUM(E17:N17)</f>
        <v>223</v>
      </c>
      <c r="P17" s="50">
        <f>COUNT(E17:N17)</f>
        <v>7</v>
      </c>
      <c r="Q17" s="17">
        <f>IF(P17&lt;6,0,+SMALL((E17:N17),1))</f>
        <v>27</v>
      </c>
      <c r="R17" s="17">
        <f>IF(P17&lt;7,0,+SMALL((E17:N17),2))</f>
        <v>28</v>
      </c>
      <c r="S17" s="17">
        <f>IF(P17&lt;8,0,+SMALL((E17:N17),3))</f>
        <v>0</v>
      </c>
      <c r="T17" s="17">
        <f>IF(P17&lt;9,0,+SMALL((E17:N17),4))</f>
        <v>0</v>
      </c>
      <c r="U17" s="17">
        <f>O17-Q17-R17-S17-T17</f>
        <v>168</v>
      </c>
      <c r="V17" s="7">
        <f>RANK(U17,$U$6:$U$165,0)</f>
        <v>10</v>
      </c>
    </row>
    <row r="18" spans="1:22">
      <c r="A18" s="52"/>
      <c r="B18" s="42" t="s">
        <v>228</v>
      </c>
      <c r="C18" s="43"/>
      <c r="D18" s="61" t="s">
        <v>81</v>
      </c>
      <c r="E18" s="104">
        <v>38</v>
      </c>
      <c r="F18" s="104"/>
      <c r="G18" s="104">
        <v>28</v>
      </c>
      <c r="H18" s="104">
        <v>37</v>
      </c>
      <c r="I18" s="104">
        <v>31</v>
      </c>
      <c r="J18" s="104">
        <v>28</v>
      </c>
      <c r="K18" s="104">
        <v>31</v>
      </c>
      <c r="L18" s="104">
        <v>30</v>
      </c>
      <c r="M18" s="104">
        <v>25</v>
      </c>
      <c r="N18" s="104"/>
      <c r="O18" s="49">
        <f>SUM(E18:N18)</f>
        <v>248</v>
      </c>
      <c r="P18" s="50">
        <f>COUNT(E18:N18)</f>
        <v>8</v>
      </c>
      <c r="Q18" s="17">
        <f>IF(P18&lt;6,0,+SMALL((E18:N18),1))</f>
        <v>25</v>
      </c>
      <c r="R18" s="17">
        <f>IF(P18&lt;7,0,+SMALL((E18:N18),2))</f>
        <v>28</v>
      </c>
      <c r="S18" s="17">
        <f>IF(P18&lt;8,0,+SMALL((E18:N18),3))</f>
        <v>28</v>
      </c>
      <c r="T18" s="17">
        <f>IF(P18&lt;9,0,+SMALL((E18:N18),4))</f>
        <v>0</v>
      </c>
      <c r="U18" s="17">
        <f>O18-Q18-R18-S18-T18</f>
        <v>167</v>
      </c>
      <c r="V18" s="7">
        <f>RANK(U18,$U$6:$U$165,0)</f>
        <v>13</v>
      </c>
    </row>
    <row r="19" spans="1:22">
      <c r="A19" s="52"/>
      <c r="B19" s="42" t="s">
        <v>385</v>
      </c>
      <c r="C19" s="33"/>
      <c r="D19" s="158" t="s">
        <v>334</v>
      </c>
      <c r="E19" s="104"/>
      <c r="F19" s="104"/>
      <c r="G19" s="104"/>
      <c r="H19" s="104">
        <v>31</v>
      </c>
      <c r="I19" s="104">
        <v>31</v>
      </c>
      <c r="J19" s="104"/>
      <c r="K19" s="104">
        <v>37</v>
      </c>
      <c r="L19" s="104">
        <v>37</v>
      </c>
      <c r="M19" s="104">
        <v>30</v>
      </c>
      <c r="N19" s="104"/>
      <c r="O19" s="49">
        <f>SUM(E19:N19)</f>
        <v>166</v>
      </c>
      <c r="P19" s="50">
        <f>COUNT(E19:N19)</f>
        <v>5</v>
      </c>
      <c r="Q19" s="17">
        <f>IF(P19&lt;6,0,+SMALL((E19:N19),1))</f>
        <v>0</v>
      </c>
      <c r="R19" s="17">
        <f>IF(P19&lt;7,0,+SMALL((E19:N19),2))</f>
        <v>0</v>
      </c>
      <c r="S19" s="17">
        <f>IF(P19&lt;8,0,+SMALL((E19:N19),3))</f>
        <v>0</v>
      </c>
      <c r="T19" s="17">
        <f>IF(P19&lt;9,0,+SMALL((E19:N19),4))</f>
        <v>0</v>
      </c>
      <c r="U19" s="17">
        <f>O19-Q19-R19-S19-T19</f>
        <v>166</v>
      </c>
      <c r="V19" s="7">
        <f>RANK(U19,$U$6:$U$163,0)</f>
        <v>14</v>
      </c>
    </row>
    <row r="20" spans="1:22">
      <c r="A20" s="52"/>
      <c r="B20" s="89" t="s">
        <v>363</v>
      </c>
      <c r="C20" s="33"/>
      <c r="D20" s="57" t="s">
        <v>79</v>
      </c>
      <c r="E20" s="104">
        <v>30</v>
      </c>
      <c r="F20" s="104">
        <v>33</v>
      </c>
      <c r="G20" s="104">
        <v>29</v>
      </c>
      <c r="H20" s="104">
        <v>33</v>
      </c>
      <c r="I20" s="104"/>
      <c r="J20" s="104">
        <v>41</v>
      </c>
      <c r="K20" s="104">
        <v>26</v>
      </c>
      <c r="L20" s="104"/>
      <c r="M20" s="104">
        <v>29</v>
      </c>
      <c r="N20" s="104"/>
      <c r="O20" s="49">
        <f>SUM(E20:N20)</f>
        <v>221</v>
      </c>
      <c r="P20" s="50">
        <f>COUNT(E20:N20)</f>
        <v>7</v>
      </c>
      <c r="Q20" s="17">
        <f>IF(P20&lt;6,0,+SMALL((E20:N20),1))</f>
        <v>26</v>
      </c>
      <c r="R20" s="17">
        <f>IF(P20&lt;7,0,+SMALL((E20:N20),2))</f>
        <v>29</v>
      </c>
      <c r="S20" s="17">
        <f>IF(P20&lt;8,0,+SMALL((E20:N20),3))</f>
        <v>0</v>
      </c>
      <c r="T20" s="17">
        <f>IF(P20&lt;9,0,+SMALL((E20:N20),4))</f>
        <v>0</v>
      </c>
      <c r="U20" s="17">
        <f>O20-Q20-R20-S20-T20</f>
        <v>166</v>
      </c>
      <c r="V20" s="7">
        <f>RANK(U20,$U$6:$U$165,0)</f>
        <v>14</v>
      </c>
    </row>
    <row r="21" spans="1:22">
      <c r="A21" s="52"/>
      <c r="B21" s="89" t="s">
        <v>268</v>
      </c>
      <c r="C21" s="33"/>
      <c r="D21" s="57" t="s">
        <v>79</v>
      </c>
      <c r="E21" s="104">
        <v>38</v>
      </c>
      <c r="F21" s="104">
        <v>34</v>
      </c>
      <c r="G21" s="104"/>
      <c r="H21" s="104"/>
      <c r="I21" s="104">
        <v>34</v>
      </c>
      <c r="J21" s="104">
        <v>28</v>
      </c>
      <c r="K21" s="104"/>
      <c r="L21" s="104">
        <v>29</v>
      </c>
      <c r="M21" s="104">
        <v>31</v>
      </c>
      <c r="N21" s="104"/>
      <c r="O21" s="49">
        <f>SUM(E21:N21)</f>
        <v>194</v>
      </c>
      <c r="P21" s="50">
        <f>COUNT(E21:N21)</f>
        <v>6</v>
      </c>
      <c r="Q21" s="17">
        <f>IF(P21&lt;6,0,+SMALL((E21:N21),1))</f>
        <v>28</v>
      </c>
      <c r="R21" s="17">
        <f>IF(P21&lt;7,0,+SMALL((E21:N21),2))</f>
        <v>0</v>
      </c>
      <c r="S21" s="17">
        <f>IF(P21&lt;8,0,+SMALL((E21:N21),3))</f>
        <v>0</v>
      </c>
      <c r="T21" s="17">
        <f>IF(P21&lt;9,0,+SMALL((E21:N21),4))</f>
        <v>0</v>
      </c>
      <c r="U21" s="17">
        <f>O21-Q21-R21-S21-T21</f>
        <v>166</v>
      </c>
      <c r="V21" s="7">
        <f>RANK(U21,$U$6:$U$165,0)</f>
        <v>14</v>
      </c>
    </row>
    <row r="22" spans="1:22">
      <c r="A22" s="52"/>
      <c r="B22" s="89" t="s">
        <v>396</v>
      </c>
      <c r="C22" s="33"/>
      <c r="D22" s="57" t="s">
        <v>79</v>
      </c>
      <c r="E22" s="104">
        <v>19</v>
      </c>
      <c r="F22" s="104">
        <v>36</v>
      </c>
      <c r="G22" s="104"/>
      <c r="H22" s="104">
        <v>29</v>
      </c>
      <c r="I22" s="104">
        <v>34</v>
      </c>
      <c r="J22" s="104"/>
      <c r="K22" s="104">
        <v>31</v>
      </c>
      <c r="L22" s="104"/>
      <c r="M22" s="104">
        <v>35</v>
      </c>
      <c r="N22" s="104"/>
      <c r="O22" s="49">
        <f>SUM(E22:N22)</f>
        <v>184</v>
      </c>
      <c r="P22" s="50">
        <f>COUNT(E22:N22)</f>
        <v>6</v>
      </c>
      <c r="Q22" s="17">
        <f>IF(P22&lt;6,0,+SMALL((E22:N22),1))</f>
        <v>19</v>
      </c>
      <c r="R22" s="17">
        <f>IF(P22&lt;7,0,+SMALL((E22:N22),2))</f>
        <v>0</v>
      </c>
      <c r="S22" s="17">
        <f>IF(P22&lt;8,0,+SMALL((E22:N22),3))</f>
        <v>0</v>
      </c>
      <c r="T22" s="17">
        <f>IF(P22&lt;9,0,+SMALL((E22:N22),4))</f>
        <v>0</v>
      </c>
      <c r="U22" s="17">
        <f>O22-Q22-R22-S22-T22</f>
        <v>165</v>
      </c>
      <c r="V22" s="7">
        <f>RANK(U22,$U$6:$U$165,0)</f>
        <v>17</v>
      </c>
    </row>
    <row r="23" spans="1:22">
      <c r="A23" s="52"/>
      <c r="B23" s="42" t="s">
        <v>293</v>
      </c>
      <c r="C23" s="43"/>
      <c r="D23" s="61" t="s">
        <v>81</v>
      </c>
      <c r="E23" s="104">
        <v>34</v>
      </c>
      <c r="F23" s="104">
        <v>26</v>
      </c>
      <c r="G23" s="104">
        <v>34</v>
      </c>
      <c r="H23" s="104">
        <v>34</v>
      </c>
      <c r="I23" s="104"/>
      <c r="J23" s="104">
        <v>27</v>
      </c>
      <c r="K23" s="104"/>
      <c r="L23" s="104"/>
      <c r="M23" s="104">
        <v>35</v>
      </c>
      <c r="N23" s="104"/>
      <c r="O23" s="49">
        <f>SUM(E23:N23)</f>
        <v>190</v>
      </c>
      <c r="P23" s="50">
        <f>COUNT(E23:N23)</f>
        <v>6</v>
      </c>
      <c r="Q23" s="17">
        <f>IF(P23&lt;6,0,+SMALL((E23:N23),1))</f>
        <v>26</v>
      </c>
      <c r="R23" s="17">
        <f>IF(P23&lt;7,0,+SMALL((E23:N23),2))</f>
        <v>0</v>
      </c>
      <c r="S23" s="17">
        <f>IF(P23&lt;8,0,+SMALL((E23:N23),3))</f>
        <v>0</v>
      </c>
      <c r="T23" s="17">
        <f>IF(P23&lt;9,0,+SMALL((E23:N23),4))</f>
        <v>0</v>
      </c>
      <c r="U23" s="17">
        <f>O23-Q23-R23-S23-T23</f>
        <v>164</v>
      </c>
      <c r="V23" s="7">
        <f>RANK(U23,$U$6:$U$165,0)</f>
        <v>18</v>
      </c>
    </row>
    <row r="24" spans="1:22">
      <c r="A24" s="52"/>
      <c r="B24" s="89" t="s">
        <v>234</v>
      </c>
      <c r="C24" s="33"/>
      <c r="D24" s="57" t="s">
        <v>79</v>
      </c>
      <c r="E24" s="104"/>
      <c r="F24" s="104"/>
      <c r="G24" s="104"/>
      <c r="H24" s="104">
        <v>37</v>
      </c>
      <c r="I24" s="104">
        <v>34</v>
      </c>
      <c r="J24" s="104">
        <v>31</v>
      </c>
      <c r="K24" s="104">
        <v>21</v>
      </c>
      <c r="L24" s="104">
        <v>32</v>
      </c>
      <c r="M24" s="104">
        <v>29</v>
      </c>
      <c r="N24" s="104"/>
      <c r="O24" s="49">
        <f>SUM(E24:N24)</f>
        <v>184</v>
      </c>
      <c r="P24" s="50">
        <f>COUNT(E24:N24)</f>
        <v>6</v>
      </c>
      <c r="Q24" s="17">
        <f>IF(P24&lt;6,0,+SMALL((E24:N24),1))</f>
        <v>21</v>
      </c>
      <c r="R24" s="17">
        <f>IF(P24&lt;7,0,+SMALL((E24:N24),2))</f>
        <v>0</v>
      </c>
      <c r="S24" s="17">
        <f>IF(P24&lt;8,0,+SMALL((E24:N24),3))</f>
        <v>0</v>
      </c>
      <c r="T24" s="17">
        <f>IF(P24&lt;9,0,+SMALL((E24:N24),4))</f>
        <v>0</v>
      </c>
      <c r="U24" s="17">
        <f>O24-Q24-R24-S24-T24</f>
        <v>163</v>
      </c>
      <c r="V24" s="7">
        <f>RANK(U24,$U$6:$U$165,0)</f>
        <v>19</v>
      </c>
    </row>
    <row r="25" spans="1:22">
      <c r="A25" s="52"/>
      <c r="B25" s="89" t="s">
        <v>71</v>
      </c>
      <c r="C25" s="33"/>
      <c r="D25" s="38" t="s">
        <v>5</v>
      </c>
      <c r="E25" s="104">
        <v>34</v>
      </c>
      <c r="F25" s="104">
        <v>35</v>
      </c>
      <c r="G25" s="104"/>
      <c r="H25" s="104">
        <v>35</v>
      </c>
      <c r="I25" s="104"/>
      <c r="J25" s="104">
        <v>26</v>
      </c>
      <c r="K25" s="104"/>
      <c r="L25" s="104">
        <v>33</v>
      </c>
      <c r="M25" s="104"/>
      <c r="N25" s="104"/>
      <c r="O25" s="49">
        <f>SUM(E25:N25)</f>
        <v>163</v>
      </c>
      <c r="P25" s="50">
        <f>COUNT(E25:N25)</f>
        <v>5</v>
      </c>
      <c r="Q25" s="17">
        <f>IF(P25&lt;6,0,+SMALL((E25:N25),1))</f>
        <v>0</v>
      </c>
      <c r="R25" s="17">
        <f>IF(P25&lt;7,0,+SMALL((E25:N25),2))</f>
        <v>0</v>
      </c>
      <c r="S25" s="17">
        <f>IF(P25&lt;8,0,+SMALL((E25:N25),3))</f>
        <v>0</v>
      </c>
      <c r="T25" s="17">
        <f>IF(P25&lt;9,0,+SMALL((E25:N25),4))</f>
        <v>0</v>
      </c>
      <c r="U25" s="17">
        <f>O25-Q25-R25-S25-T25</f>
        <v>163</v>
      </c>
      <c r="V25" s="7">
        <f>RANK(U25,$U$6:$U$165,0)</f>
        <v>19</v>
      </c>
    </row>
    <row r="26" spans="1:22">
      <c r="A26" s="52"/>
      <c r="B26" s="89" t="s">
        <v>378</v>
      </c>
      <c r="C26" s="43"/>
      <c r="D26" s="90" t="s">
        <v>146</v>
      </c>
      <c r="E26" s="104">
        <v>31</v>
      </c>
      <c r="F26" s="104">
        <v>20</v>
      </c>
      <c r="G26" s="104">
        <v>34</v>
      </c>
      <c r="H26" s="104">
        <v>37</v>
      </c>
      <c r="I26" s="104">
        <v>31</v>
      </c>
      <c r="J26" s="104">
        <v>30</v>
      </c>
      <c r="K26" s="104">
        <v>20</v>
      </c>
      <c r="L26" s="104"/>
      <c r="M26" s="104"/>
      <c r="N26" s="104"/>
      <c r="O26" s="49">
        <f>SUM(E26:N26)</f>
        <v>203</v>
      </c>
      <c r="P26" s="50">
        <f>COUNT(E26:N26)</f>
        <v>7</v>
      </c>
      <c r="Q26" s="17">
        <f>IF(P26&lt;6,0,+SMALL((E26:N26),1))</f>
        <v>20</v>
      </c>
      <c r="R26" s="17">
        <f>IF(P26&lt;7,0,+SMALL((E26:N26),2))</f>
        <v>20</v>
      </c>
      <c r="S26" s="17">
        <f>IF(P26&lt;8,0,+SMALL((E26:N26),3))</f>
        <v>0</v>
      </c>
      <c r="T26" s="17">
        <f>IF(P26&lt;9,0,+SMALL((E26:N26),4))</f>
        <v>0</v>
      </c>
      <c r="U26" s="17">
        <f>O26-Q26-R26-S26-T26</f>
        <v>163</v>
      </c>
      <c r="V26" s="7">
        <f>RANK(U26,$U$6:$U$165,0)</f>
        <v>19</v>
      </c>
    </row>
    <row r="27" spans="1:22">
      <c r="B27" s="89" t="s">
        <v>307</v>
      </c>
      <c r="C27" s="33"/>
      <c r="D27" s="82" t="s">
        <v>125</v>
      </c>
      <c r="E27" s="104">
        <v>34</v>
      </c>
      <c r="F27" s="104"/>
      <c r="G27" s="104"/>
      <c r="H27" s="104">
        <v>31</v>
      </c>
      <c r="I27" s="104">
        <v>34</v>
      </c>
      <c r="J27" s="104"/>
      <c r="K27" s="104">
        <v>32</v>
      </c>
      <c r="L27" s="104">
        <v>30</v>
      </c>
      <c r="M27" s="104">
        <v>29</v>
      </c>
      <c r="N27" s="104"/>
      <c r="O27" s="49">
        <f>SUM(E27:N27)</f>
        <v>190</v>
      </c>
      <c r="P27" s="50">
        <f>COUNT(E27:N27)</f>
        <v>6</v>
      </c>
      <c r="Q27" s="17">
        <f>IF(P27&lt;6,0,+SMALL((E27:N27),1))</f>
        <v>29</v>
      </c>
      <c r="R27" s="17">
        <f>IF(P27&lt;7,0,+SMALL((E27:N27),2))</f>
        <v>0</v>
      </c>
      <c r="S27" s="17">
        <f>IF(P27&lt;8,0,+SMALL((E27:N27),3))</f>
        <v>0</v>
      </c>
      <c r="T27" s="17">
        <f>IF(P27&lt;9,0,+SMALL((E27:N27),4))</f>
        <v>0</v>
      </c>
      <c r="U27" s="17">
        <f>O27-Q27-R27-S27-T27</f>
        <v>161</v>
      </c>
      <c r="V27" s="7">
        <f>RANK(U27,$U$6:$U$165,0)</f>
        <v>22</v>
      </c>
    </row>
    <row r="28" spans="1:22">
      <c r="B28" s="89" t="s">
        <v>28</v>
      </c>
      <c r="C28" s="33"/>
      <c r="D28" s="39" t="s">
        <v>7</v>
      </c>
      <c r="E28" s="104">
        <v>33</v>
      </c>
      <c r="F28" s="104">
        <v>29</v>
      </c>
      <c r="G28" s="104">
        <v>36</v>
      </c>
      <c r="H28" s="104"/>
      <c r="I28" s="104">
        <v>32</v>
      </c>
      <c r="J28" s="104"/>
      <c r="K28" s="104">
        <v>28</v>
      </c>
      <c r="L28" s="104"/>
      <c r="M28" s="104">
        <v>31</v>
      </c>
      <c r="N28" s="104"/>
      <c r="O28" s="49">
        <f>SUM(E28:N28)</f>
        <v>189</v>
      </c>
      <c r="P28" s="50">
        <f>COUNT(E28:N28)</f>
        <v>6</v>
      </c>
      <c r="Q28" s="17">
        <f>IF(P28&lt;6,0,+SMALL((E28:N28),1))</f>
        <v>28</v>
      </c>
      <c r="R28" s="17">
        <f>IF(P28&lt;7,0,+SMALL((E28:N28),2))</f>
        <v>0</v>
      </c>
      <c r="S28" s="17">
        <f>IF(P28&lt;8,0,+SMALL((E28:N28),3))</f>
        <v>0</v>
      </c>
      <c r="T28" s="17">
        <f>IF(P28&lt;9,0,+SMALL((E28:N28),4))</f>
        <v>0</v>
      </c>
      <c r="U28" s="17">
        <f>O28-Q28-R28-S28-T28</f>
        <v>161</v>
      </c>
      <c r="V28" s="7">
        <f>RANK(U28,$U$6:$U$165,0)</f>
        <v>22</v>
      </c>
    </row>
    <row r="29" spans="1:22">
      <c r="B29" s="89" t="s">
        <v>222</v>
      </c>
      <c r="C29" s="33"/>
      <c r="D29" s="40" t="s">
        <v>18</v>
      </c>
      <c r="E29" s="104">
        <v>26</v>
      </c>
      <c r="F29" s="104"/>
      <c r="G29" s="104">
        <v>27</v>
      </c>
      <c r="H29" s="104">
        <v>39</v>
      </c>
      <c r="I29" s="104">
        <v>34</v>
      </c>
      <c r="J29" s="104">
        <v>23</v>
      </c>
      <c r="K29" s="104"/>
      <c r="L29" s="104"/>
      <c r="M29" s="104">
        <v>33</v>
      </c>
      <c r="N29" s="104"/>
      <c r="O29" s="49">
        <f>SUM(E29:N29)</f>
        <v>182</v>
      </c>
      <c r="P29" s="50">
        <f>COUNT(E29:N29)</f>
        <v>6</v>
      </c>
      <c r="Q29" s="17">
        <f>IF(P29&lt;6,0,+SMALL((E29:N29),1))</f>
        <v>23</v>
      </c>
      <c r="R29" s="17">
        <f>IF(P29&lt;7,0,+SMALL((E29:N29),2))</f>
        <v>0</v>
      </c>
      <c r="S29" s="17">
        <f>IF(P29&lt;8,0,+SMALL((E29:N29),3))</f>
        <v>0</v>
      </c>
      <c r="T29" s="17">
        <f>IF(P29&lt;9,0,+SMALL((E29:N29),4))</f>
        <v>0</v>
      </c>
      <c r="U29" s="17">
        <f>O29-Q29-R29-S29-T29</f>
        <v>159</v>
      </c>
      <c r="V29" s="7">
        <f>RANK(U29,$U$6:$U$165,0)</f>
        <v>24</v>
      </c>
    </row>
    <row r="30" spans="1:22">
      <c r="B30" s="89" t="s">
        <v>161</v>
      </c>
      <c r="C30" s="33"/>
      <c r="D30" s="39" t="s">
        <v>7</v>
      </c>
      <c r="E30" s="104"/>
      <c r="F30" s="104">
        <v>22</v>
      </c>
      <c r="G30" s="104">
        <v>33</v>
      </c>
      <c r="H30" s="104">
        <v>43</v>
      </c>
      <c r="I30" s="104">
        <v>30</v>
      </c>
      <c r="J30" s="104">
        <v>26</v>
      </c>
      <c r="K30" s="104">
        <v>27</v>
      </c>
      <c r="L30" s="104">
        <v>24</v>
      </c>
      <c r="M30" s="104">
        <v>25</v>
      </c>
      <c r="N30" s="104"/>
      <c r="O30" s="49">
        <f>SUM(E30:N30)</f>
        <v>230</v>
      </c>
      <c r="P30" s="50">
        <f>COUNT(E30:N30)</f>
        <v>8</v>
      </c>
      <c r="Q30" s="17">
        <f>IF(P30&lt;6,0,+SMALL((E30:N30),1))</f>
        <v>22</v>
      </c>
      <c r="R30" s="17">
        <f>IF(P30&lt;7,0,+SMALL((E30:N30),2))</f>
        <v>24</v>
      </c>
      <c r="S30" s="17">
        <f>IF(P30&lt;8,0,+SMALL((E30:N30),3))</f>
        <v>25</v>
      </c>
      <c r="T30" s="17">
        <f>IF(P30&lt;9,0,+SMALL((E30:N30),4))</f>
        <v>0</v>
      </c>
      <c r="U30" s="17">
        <f>O30-Q30-R30-S30-T30</f>
        <v>159</v>
      </c>
      <c r="V30" s="7">
        <f>RANK(U30,$U$6:$U$165,0)</f>
        <v>24</v>
      </c>
    </row>
    <row r="31" spans="1:22">
      <c r="B31" s="42" t="s">
        <v>232</v>
      </c>
      <c r="C31" s="33"/>
      <c r="D31" s="41" t="s">
        <v>35</v>
      </c>
      <c r="E31" s="104"/>
      <c r="F31" s="104">
        <v>27</v>
      </c>
      <c r="G31" s="104">
        <v>36</v>
      </c>
      <c r="H31" s="104">
        <v>27</v>
      </c>
      <c r="I31" s="104">
        <v>34</v>
      </c>
      <c r="J31" s="104">
        <v>26</v>
      </c>
      <c r="K31" s="104">
        <v>31</v>
      </c>
      <c r="L31" s="104"/>
      <c r="M31" s="104">
        <v>30</v>
      </c>
      <c r="N31" s="104"/>
      <c r="O31" s="49">
        <f>SUM(E31:N31)</f>
        <v>211</v>
      </c>
      <c r="P31" s="50">
        <f>COUNT(E31:N31)</f>
        <v>7</v>
      </c>
      <c r="Q31" s="17">
        <f>IF(P31&lt;6,0,+SMALL((E31:N31),1))</f>
        <v>26</v>
      </c>
      <c r="R31" s="17">
        <f>IF(P31&lt;7,0,+SMALL((E31:N31),2))</f>
        <v>27</v>
      </c>
      <c r="S31" s="17">
        <f>IF(P31&lt;8,0,+SMALL((E31:N31),3))</f>
        <v>0</v>
      </c>
      <c r="T31" s="17">
        <f>IF(P31&lt;9,0,+SMALL((E31:N31),4))</f>
        <v>0</v>
      </c>
      <c r="U31" s="17">
        <f>O31-Q31-R31-S31-T31</f>
        <v>158</v>
      </c>
      <c r="V31" s="7">
        <f>RANK(U31,$U$6:$U$165,0)</f>
        <v>26</v>
      </c>
    </row>
    <row r="32" spans="1:22">
      <c r="B32" s="89" t="s">
        <v>126</v>
      </c>
      <c r="C32" s="33"/>
      <c r="D32" s="38" t="s">
        <v>5</v>
      </c>
      <c r="E32" s="104">
        <v>24</v>
      </c>
      <c r="F32" s="104">
        <v>37</v>
      </c>
      <c r="G32" s="104">
        <v>32</v>
      </c>
      <c r="H32" s="104">
        <v>27</v>
      </c>
      <c r="I32" s="104"/>
      <c r="J32" s="104">
        <v>26</v>
      </c>
      <c r="K32" s="104">
        <v>29</v>
      </c>
      <c r="L32" s="104">
        <v>32</v>
      </c>
      <c r="M32" s="104"/>
      <c r="N32" s="104"/>
      <c r="O32" s="49">
        <f>SUM(E32:N32)</f>
        <v>207</v>
      </c>
      <c r="P32" s="50">
        <f>COUNT(E32:N32)</f>
        <v>7</v>
      </c>
      <c r="Q32" s="17">
        <f>IF(P32&lt;6,0,+SMALL((E32:N32),1))</f>
        <v>24</v>
      </c>
      <c r="R32" s="17">
        <f>IF(P32&lt;7,0,+SMALL((E32:N32),2))</f>
        <v>26</v>
      </c>
      <c r="S32" s="17">
        <f>IF(P32&lt;8,0,+SMALL((E32:N32),3))</f>
        <v>0</v>
      </c>
      <c r="T32" s="17">
        <f>IF(P32&lt;9,0,+SMALL((E32:N32),4))</f>
        <v>0</v>
      </c>
      <c r="U32" s="17">
        <f>O32-Q32-R32-S32-T32</f>
        <v>157</v>
      </c>
      <c r="V32" s="7">
        <f>RANK(U32,$U$6:$U$165,0)</f>
        <v>27</v>
      </c>
    </row>
    <row r="33" spans="1:22">
      <c r="B33" s="89" t="s">
        <v>260</v>
      </c>
      <c r="C33" s="33"/>
      <c r="D33" s="82" t="s">
        <v>125</v>
      </c>
      <c r="E33" s="104"/>
      <c r="F33" s="104">
        <v>28</v>
      </c>
      <c r="G33" s="104">
        <v>28</v>
      </c>
      <c r="H33" s="104">
        <v>36</v>
      </c>
      <c r="I33" s="104">
        <v>25</v>
      </c>
      <c r="J33" s="104">
        <v>27</v>
      </c>
      <c r="K33" s="104">
        <v>38</v>
      </c>
      <c r="L33" s="104"/>
      <c r="M33" s="104"/>
      <c r="N33" s="104"/>
      <c r="O33" s="49">
        <f>SUM(E33:N33)</f>
        <v>182</v>
      </c>
      <c r="P33" s="50">
        <f>COUNT(E33:N33)</f>
        <v>6</v>
      </c>
      <c r="Q33" s="17">
        <f>IF(P33&lt;6,0,+SMALL((E33:N33),1))</f>
        <v>25</v>
      </c>
      <c r="R33" s="17">
        <f>IF(P33&lt;7,0,+SMALL((E33:N33),2))</f>
        <v>0</v>
      </c>
      <c r="S33" s="17">
        <f>IF(P33&lt;8,0,+SMALL((E33:N33),3))</f>
        <v>0</v>
      </c>
      <c r="T33" s="17">
        <f>IF(P33&lt;9,0,+SMALL((E33:N33),4))</f>
        <v>0</v>
      </c>
      <c r="U33" s="17">
        <f>O33-Q33-R33-S33-T33</f>
        <v>157</v>
      </c>
      <c r="V33" s="7">
        <f>RANK(U33,$U$6:$U$165,0)</f>
        <v>27</v>
      </c>
    </row>
    <row r="34" spans="1:22">
      <c r="B34" s="42" t="s">
        <v>345</v>
      </c>
      <c r="C34" s="33"/>
      <c r="D34" s="158" t="s">
        <v>334</v>
      </c>
      <c r="E34" s="104">
        <v>23</v>
      </c>
      <c r="F34" s="104">
        <v>27</v>
      </c>
      <c r="G34" s="104">
        <v>28</v>
      </c>
      <c r="H34" s="104">
        <v>35</v>
      </c>
      <c r="I34" s="104">
        <v>33</v>
      </c>
      <c r="J34" s="104">
        <v>30</v>
      </c>
      <c r="K34" s="104"/>
      <c r="L34" s="104">
        <v>27</v>
      </c>
      <c r="M34" s="104">
        <v>24</v>
      </c>
      <c r="N34" s="104"/>
      <c r="O34" s="49">
        <f>SUM(E34:N34)</f>
        <v>227</v>
      </c>
      <c r="P34" s="50">
        <f>COUNT(E34:N34)</f>
        <v>8</v>
      </c>
      <c r="Q34" s="17">
        <f>IF(P34&lt;6,0,+SMALL((E34:N34),1))</f>
        <v>23</v>
      </c>
      <c r="R34" s="17">
        <f>IF(P34&lt;7,0,+SMALL((E34:N34),2))</f>
        <v>24</v>
      </c>
      <c r="S34" s="17">
        <f>IF(P34&lt;8,0,+SMALL((E34:N34),3))</f>
        <v>27</v>
      </c>
      <c r="T34" s="17">
        <f>IF(P34&lt;9,0,+SMALL((E34:N34),4))</f>
        <v>0</v>
      </c>
      <c r="U34" s="17">
        <f>O34-Q34-R34-S34-T34</f>
        <v>153</v>
      </c>
      <c r="V34" s="7">
        <f>RANK(U34,$U$6:$U$163,0)</f>
        <v>30</v>
      </c>
    </row>
    <row r="35" spans="1:22">
      <c r="B35" s="89" t="s">
        <v>368</v>
      </c>
      <c r="C35" s="43"/>
      <c r="D35" s="90" t="s">
        <v>146</v>
      </c>
      <c r="E35" s="104">
        <v>32</v>
      </c>
      <c r="F35" s="104">
        <v>28</v>
      </c>
      <c r="G35" s="104"/>
      <c r="H35" s="104">
        <v>38</v>
      </c>
      <c r="I35" s="104"/>
      <c r="J35" s="104">
        <v>29</v>
      </c>
      <c r="K35" s="104"/>
      <c r="L35" s="104"/>
      <c r="M35" s="104">
        <v>28</v>
      </c>
      <c r="N35" s="104"/>
      <c r="O35" s="49">
        <f>SUM(E35:N35)</f>
        <v>155</v>
      </c>
      <c r="P35" s="50">
        <f>COUNT(E35:N35)</f>
        <v>5</v>
      </c>
      <c r="Q35" s="17">
        <f>IF(P35&lt;6,0,+SMALL((E35:N35),1))</f>
        <v>0</v>
      </c>
      <c r="R35" s="17">
        <f>IF(P35&lt;7,0,+SMALL((E35:N35),2))</f>
        <v>0</v>
      </c>
      <c r="S35" s="17">
        <f>IF(P35&lt;8,0,+SMALL((E35:N35),3))</f>
        <v>0</v>
      </c>
      <c r="T35" s="17">
        <f>IF(P35&lt;9,0,+SMALL((E35:N35),4))</f>
        <v>0</v>
      </c>
      <c r="U35" s="17">
        <f>O35-Q35-R35-S35-T35</f>
        <v>155</v>
      </c>
      <c r="V35" s="7">
        <f>RANK(U35,$U$6:$U$165,0)</f>
        <v>29</v>
      </c>
    </row>
    <row r="36" spans="1:22">
      <c r="B36" s="89" t="s">
        <v>354</v>
      </c>
      <c r="C36" s="33"/>
      <c r="D36" s="62" t="s">
        <v>14</v>
      </c>
      <c r="E36" s="104">
        <v>35</v>
      </c>
      <c r="F36" s="104">
        <v>26</v>
      </c>
      <c r="G36" s="104"/>
      <c r="H36" s="104"/>
      <c r="I36" s="104">
        <v>28</v>
      </c>
      <c r="J36" s="104">
        <v>35</v>
      </c>
      <c r="K36" s="104"/>
      <c r="L36" s="104"/>
      <c r="M36" s="104">
        <v>29</v>
      </c>
      <c r="N36" s="104"/>
      <c r="O36" s="49">
        <f>SUM(E36:N36)</f>
        <v>153</v>
      </c>
      <c r="P36" s="50">
        <f>COUNT(E36:N36)</f>
        <v>5</v>
      </c>
      <c r="Q36" s="17">
        <f>IF(P36&lt;6,0,+SMALL((E36:N36),1))</f>
        <v>0</v>
      </c>
      <c r="R36" s="17">
        <f>IF(P36&lt;7,0,+SMALL((E36:N36),2))</f>
        <v>0</v>
      </c>
      <c r="S36" s="17">
        <f>IF(P36&lt;8,0,+SMALL((E36:N36),3))</f>
        <v>0</v>
      </c>
      <c r="T36" s="17">
        <f>IF(P36&lt;9,0,+SMALL((E36:N36),4))</f>
        <v>0</v>
      </c>
      <c r="U36" s="17">
        <f>O36-Q36-R36-S36-T36</f>
        <v>153</v>
      </c>
      <c r="V36" s="7">
        <f>RANK(U36,$U$6:$U$165,0)</f>
        <v>30</v>
      </c>
    </row>
    <row r="37" spans="1:22">
      <c r="B37" s="89" t="s">
        <v>53</v>
      </c>
      <c r="C37" s="33"/>
      <c r="D37" s="41" t="s">
        <v>35</v>
      </c>
      <c r="E37" s="104">
        <v>25</v>
      </c>
      <c r="F37" s="104">
        <v>32</v>
      </c>
      <c r="G37" s="104"/>
      <c r="H37" s="104"/>
      <c r="I37" s="104">
        <v>36</v>
      </c>
      <c r="J37" s="104">
        <v>27</v>
      </c>
      <c r="K37" s="104">
        <v>33</v>
      </c>
      <c r="L37" s="104"/>
      <c r="M37" s="104">
        <v>22</v>
      </c>
      <c r="N37" s="104"/>
      <c r="O37" s="49">
        <f>SUM(E37:N37)</f>
        <v>175</v>
      </c>
      <c r="P37" s="50">
        <f>COUNT(E37:N37)</f>
        <v>6</v>
      </c>
      <c r="Q37" s="17">
        <f>IF(P37&lt;6,0,+SMALL((E37:N37),1))</f>
        <v>22</v>
      </c>
      <c r="R37" s="17">
        <f>IF(P37&lt;7,0,+SMALL((E37:N37),2))</f>
        <v>0</v>
      </c>
      <c r="S37" s="17">
        <f>IF(P37&lt;8,0,+SMALL((E37:N37),3))</f>
        <v>0</v>
      </c>
      <c r="T37" s="17">
        <f>IF(P37&lt;9,0,+SMALL((E37:N37),4))</f>
        <v>0</v>
      </c>
      <c r="U37" s="17">
        <f>O37-Q37-R37-S37-T37</f>
        <v>153</v>
      </c>
      <c r="V37" s="7">
        <f>RANK(U37,$U$6:$U$165,0)</f>
        <v>30</v>
      </c>
    </row>
    <row r="38" spans="1:22">
      <c r="B38" s="89" t="s">
        <v>244</v>
      </c>
      <c r="C38" s="33"/>
      <c r="D38" s="82" t="s">
        <v>125</v>
      </c>
      <c r="E38" s="104"/>
      <c r="F38" s="104"/>
      <c r="G38" s="104">
        <v>29</v>
      </c>
      <c r="H38" s="104">
        <v>32</v>
      </c>
      <c r="I38" s="104">
        <v>31</v>
      </c>
      <c r="J38" s="104">
        <v>27</v>
      </c>
      <c r="K38" s="104">
        <v>34</v>
      </c>
      <c r="L38" s="104"/>
      <c r="M38" s="104">
        <v>26</v>
      </c>
      <c r="N38" s="104"/>
      <c r="O38" s="49">
        <f>SUM(E38:N38)</f>
        <v>179</v>
      </c>
      <c r="P38" s="50">
        <f>COUNT(E38:N38)</f>
        <v>6</v>
      </c>
      <c r="Q38" s="17">
        <f>IF(P38&lt;6,0,+SMALL((E38:N38),1))</f>
        <v>26</v>
      </c>
      <c r="R38" s="17">
        <f>IF(P38&lt;7,0,+SMALL((E38:N38),2))</f>
        <v>0</v>
      </c>
      <c r="S38" s="17">
        <f>IF(P38&lt;8,0,+SMALL((E38:N38),3))</f>
        <v>0</v>
      </c>
      <c r="T38" s="17">
        <f>IF(P38&lt;9,0,+SMALL((E38:N38),4))</f>
        <v>0</v>
      </c>
      <c r="U38" s="17">
        <f>O38-Q38-R38-S38-T38</f>
        <v>153</v>
      </c>
      <c r="V38" s="7">
        <f>RANK(U38,$U$6:$U$165,0)</f>
        <v>30</v>
      </c>
    </row>
    <row r="39" spans="1:22">
      <c r="B39" s="89" t="s">
        <v>212</v>
      </c>
      <c r="C39" s="33"/>
      <c r="D39" s="82" t="s">
        <v>125</v>
      </c>
      <c r="E39" s="104">
        <v>32</v>
      </c>
      <c r="F39" s="104">
        <v>31</v>
      </c>
      <c r="G39" s="104"/>
      <c r="H39" s="104"/>
      <c r="I39" s="104">
        <v>31</v>
      </c>
      <c r="J39" s="104">
        <v>35</v>
      </c>
      <c r="K39" s="104"/>
      <c r="L39" s="104"/>
      <c r="M39" s="104">
        <v>24</v>
      </c>
      <c r="N39" s="104"/>
      <c r="O39" s="49">
        <f>SUM(E39:N39)</f>
        <v>153</v>
      </c>
      <c r="P39" s="50">
        <f>COUNT(E39:N39)</f>
        <v>5</v>
      </c>
      <c r="Q39" s="17">
        <f>IF(P39&lt;6,0,+SMALL((E39:N39),1))</f>
        <v>0</v>
      </c>
      <c r="R39" s="17">
        <f>IF(P39&lt;7,0,+SMALL((E39:N39),2))</f>
        <v>0</v>
      </c>
      <c r="S39" s="17">
        <f>IF(P39&lt;8,0,+SMALL((E39:N39),3))</f>
        <v>0</v>
      </c>
      <c r="T39" s="17">
        <f>IF(P39&lt;9,0,+SMALL((E39:N39),4))</f>
        <v>0</v>
      </c>
      <c r="U39" s="17">
        <f>O39-Q39-R39-S39-T39</f>
        <v>153</v>
      </c>
      <c r="V39" s="7">
        <f>RANK(U39,$U$6:$U$165,0)</f>
        <v>30</v>
      </c>
    </row>
    <row r="40" spans="1:22">
      <c r="B40" s="89" t="s">
        <v>13</v>
      </c>
      <c r="C40" s="33"/>
      <c r="D40" s="38" t="s">
        <v>5</v>
      </c>
      <c r="E40" s="104">
        <v>33</v>
      </c>
      <c r="F40" s="104">
        <v>28</v>
      </c>
      <c r="G40" s="104">
        <v>26</v>
      </c>
      <c r="H40" s="104"/>
      <c r="I40" s="104">
        <v>30</v>
      </c>
      <c r="J40" s="104">
        <v>28</v>
      </c>
      <c r="K40" s="104"/>
      <c r="L40" s="104">
        <v>29</v>
      </c>
      <c r="M40" s="104">
        <v>30</v>
      </c>
      <c r="N40" s="104"/>
      <c r="O40" s="49">
        <f>SUM(E40:N40)</f>
        <v>204</v>
      </c>
      <c r="P40" s="50">
        <f>COUNT(E40:N40)</f>
        <v>7</v>
      </c>
      <c r="Q40" s="17">
        <f>IF(P40&lt;6,0,+SMALL((E40:N40),1))</f>
        <v>26</v>
      </c>
      <c r="R40" s="17">
        <f>IF(P40&lt;7,0,+SMALL((E40:N40),2))</f>
        <v>28</v>
      </c>
      <c r="S40" s="17">
        <f>IF(P40&lt;8,0,+SMALL((E40:N40),3))</f>
        <v>0</v>
      </c>
      <c r="T40" s="17">
        <f>IF(P40&lt;9,0,+SMALL((E40:N40),4))</f>
        <v>0</v>
      </c>
      <c r="U40" s="17">
        <f>O40-Q40-R40-S40-T40</f>
        <v>150</v>
      </c>
      <c r="V40" s="7">
        <f>RANK(U40,$U$6:$U$165,0)</f>
        <v>35</v>
      </c>
    </row>
    <row r="41" spans="1:22">
      <c r="B41" s="89" t="s">
        <v>304</v>
      </c>
      <c r="C41" s="33"/>
      <c r="D41" s="38" t="s">
        <v>33</v>
      </c>
      <c r="E41" s="104">
        <v>28</v>
      </c>
      <c r="F41" s="104">
        <v>22</v>
      </c>
      <c r="G41" s="104">
        <v>24</v>
      </c>
      <c r="H41" s="104">
        <v>24</v>
      </c>
      <c r="I41" s="104"/>
      <c r="J41" s="104">
        <v>31</v>
      </c>
      <c r="K41" s="104"/>
      <c r="L41" s="104">
        <v>33</v>
      </c>
      <c r="M41" s="104">
        <v>34</v>
      </c>
      <c r="N41" s="104"/>
      <c r="O41" s="49">
        <f>SUM(E41:N41)</f>
        <v>196</v>
      </c>
      <c r="P41" s="50">
        <f>COUNT(E41:N41)</f>
        <v>7</v>
      </c>
      <c r="Q41" s="17">
        <f>IF(P41&lt;6,0,+SMALL((E41:N41),1))</f>
        <v>22</v>
      </c>
      <c r="R41" s="17">
        <f>IF(P41&lt;7,0,+SMALL((E41:N41),2))</f>
        <v>24</v>
      </c>
      <c r="S41" s="17">
        <f>IF(P41&lt;8,0,+SMALL((E41:N41),3))</f>
        <v>0</v>
      </c>
      <c r="T41" s="17">
        <f>IF(P41&lt;9,0,+SMALL((E41:N41),4))</f>
        <v>0</v>
      </c>
      <c r="U41" s="17">
        <f>O41-Q41-R41-S41-T41</f>
        <v>150</v>
      </c>
      <c r="V41" s="7">
        <f>RANK(U41,$U$6:$U$165,0)</f>
        <v>35</v>
      </c>
    </row>
    <row r="42" spans="1:22">
      <c r="B42" s="89" t="s">
        <v>298</v>
      </c>
      <c r="C42" s="33"/>
      <c r="D42" s="82" t="s">
        <v>125</v>
      </c>
      <c r="E42" s="104">
        <v>28</v>
      </c>
      <c r="F42" s="104">
        <v>24</v>
      </c>
      <c r="G42" s="104">
        <v>19</v>
      </c>
      <c r="H42" s="104">
        <v>36</v>
      </c>
      <c r="I42" s="104">
        <v>30</v>
      </c>
      <c r="J42" s="104">
        <v>32</v>
      </c>
      <c r="K42" s="104"/>
      <c r="L42" s="104"/>
      <c r="M42" s="104">
        <v>24</v>
      </c>
      <c r="N42" s="104"/>
      <c r="O42" s="49">
        <f>SUM(E42:N42)</f>
        <v>193</v>
      </c>
      <c r="P42" s="50">
        <f>COUNT(E42:N42)</f>
        <v>7</v>
      </c>
      <c r="Q42" s="17">
        <f>IF(P42&lt;6,0,+SMALL((E42:N42),1))</f>
        <v>19</v>
      </c>
      <c r="R42" s="17">
        <f>IF(P42&lt;7,0,+SMALL((E42:N42),2))</f>
        <v>24</v>
      </c>
      <c r="S42" s="17">
        <f>IF(P42&lt;8,0,+SMALL((E42:N42),3))</f>
        <v>0</v>
      </c>
      <c r="T42" s="17">
        <f>IF(P42&lt;9,0,+SMALL((E42:N42),4))</f>
        <v>0</v>
      </c>
      <c r="U42" s="17">
        <f>O42-Q42-R42-S42-T42</f>
        <v>150</v>
      </c>
      <c r="V42" s="7">
        <f>RANK(U42,$U$6:$U$165,0)</f>
        <v>35</v>
      </c>
    </row>
    <row r="43" spans="1:22">
      <c r="B43" s="89" t="s">
        <v>239</v>
      </c>
      <c r="C43" s="43"/>
      <c r="D43" s="90" t="s">
        <v>146</v>
      </c>
      <c r="E43" s="104"/>
      <c r="F43" s="104">
        <v>32</v>
      </c>
      <c r="G43" s="104">
        <v>26</v>
      </c>
      <c r="H43" s="104">
        <v>37</v>
      </c>
      <c r="I43" s="104">
        <v>27</v>
      </c>
      <c r="J43" s="104">
        <v>28</v>
      </c>
      <c r="K43" s="104"/>
      <c r="L43" s="104"/>
      <c r="M43" s="104"/>
      <c r="N43" s="104"/>
      <c r="O43" s="49">
        <f>SUM(E43:N43)</f>
        <v>150</v>
      </c>
      <c r="P43" s="50">
        <f>COUNT(E43:N43)</f>
        <v>5</v>
      </c>
      <c r="Q43" s="17">
        <f>IF(P43&lt;6,0,+SMALL((E43:N43),1))</f>
        <v>0</v>
      </c>
      <c r="R43" s="17">
        <f>IF(P43&lt;7,0,+SMALL((E43:N43),2))</f>
        <v>0</v>
      </c>
      <c r="S43" s="17">
        <f>IF(P43&lt;8,0,+SMALL((E43:N43),3))</f>
        <v>0</v>
      </c>
      <c r="T43" s="17">
        <f>IF(P43&lt;9,0,+SMALL((E43:N43),4))</f>
        <v>0</v>
      </c>
      <c r="U43" s="17">
        <f>O43-Q43-R43-S43-T43</f>
        <v>150</v>
      </c>
      <c r="V43" s="7">
        <f>RANK(U43,$U$6:$U$165,0)</f>
        <v>35</v>
      </c>
    </row>
    <row r="44" spans="1:22">
      <c r="B44" s="89" t="s">
        <v>100</v>
      </c>
      <c r="C44" s="33"/>
      <c r="D44" s="57" t="s">
        <v>79</v>
      </c>
      <c r="E44" s="104"/>
      <c r="F44" s="104">
        <v>33</v>
      </c>
      <c r="G44" s="104">
        <v>36</v>
      </c>
      <c r="H44" s="104"/>
      <c r="I44" s="104"/>
      <c r="J44" s="104">
        <v>33</v>
      </c>
      <c r="K44" s="104"/>
      <c r="L44" s="104">
        <v>22</v>
      </c>
      <c r="M44" s="104">
        <v>25</v>
      </c>
      <c r="N44" s="104"/>
      <c r="O44" s="49">
        <f>SUM(E44:N44)</f>
        <v>149</v>
      </c>
      <c r="P44" s="50">
        <f>COUNT(E44:N44)</f>
        <v>5</v>
      </c>
      <c r="Q44" s="17">
        <f>IF(P44&lt;6,0,+SMALL((E44:N44),1))</f>
        <v>0</v>
      </c>
      <c r="R44" s="17">
        <f>IF(P44&lt;7,0,+SMALL((E44:N44),2))</f>
        <v>0</v>
      </c>
      <c r="S44" s="17">
        <f>IF(P44&lt;8,0,+SMALL((E44:N44),3))</f>
        <v>0</v>
      </c>
      <c r="T44" s="17">
        <f>IF(P44&lt;9,0,+SMALL((E44:N44),4))</f>
        <v>0</v>
      </c>
      <c r="U44" s="17">
        <f>O44-Q44-R44-S44-T44</f>
        <v>149</v>
      </c>
      <c r="V44" s="7">
        <f>RANK(U44,$U$6:$U$165,0)</f>
        <v>39</v>
      </c>
    </row>
    <row r="45" spans="1:22">
      <c r="B45" s="89" t="s">
        <v>306</v>
      </c>
      <c r="C45" s="33"/>
      <c r="D45" s="38" t="s">
        <v>33</v>
      </c>
      <c r="E45" s="104">
        <v>27</v>
      </c>
      <c r="F45" s="104">
        <v>33</v>
      </c>
      <c r="G45" s="104">
        <v>27</v>
      </c>
      <c r="H45" s="104">
        <v>23</v>
      </c>
      <c r="I45" s="104">
        <v>24</v>
      </c>
      <c r="J45" s="104">
        <v>25</v>
      </c>
      <c r="K45" s="104">
        <v>34</v>
      </c>
      <c r="L45" s="104">
        <v>27</v>
      </c>
      <c r="M45" s="104">
        <v>23</v>
      </c>
      <c r="N45" s="104"/>
      <c r="O45" s="49">
        <f>SUM(E45:N45)</f>
        <v>243</v>
      </c>
      <c r="P45" s="50">
        <f>COUNT(E45:N45)</f>
        <v>9</v>
      </c>
      <c r="Q45" s="17">
        <f>IF(P45&lt;6,0,+SMALL((E45:N45),1))</f>
        <v>23</v>
      </c>
      <c r="R45" s="17">
        <f>IF(P45&lt;7,0,+SMALL((E45:N45),2))</f>
        <v>23</v>
      </c>
      <c r="S45" s="17">
        <f>IF(P45&lt;8,0,+SMALL((E45:N45),3))</f>
        <v>24</v>
      </c>
      <c r="T45" s="17">
        <f>IF(P45&lt;9,0,+SMALL((E45:N45),4))</f>
        <v>25</v>
      </c>
      <c r="U45" s="17">
        <f>O45-Q45-R45-S45-T45</f>
        <v>148</v>
      </c>
      <c r="V45" s="7">
        <f>RANK(U45,$U$6:$U$165,0)</f>
        <v>40</v>
      </c>
    </row>
    <row r="46" spans="1:22">
      <c r="B46" s="89" t="s">
        <v>114</v>
      </c>
      <c r="C46" s="33"/>
      <c r="D46" s="38" t="s">
        <v>5</v>
      </c>
      <c r="E46" s="104">
        <v>25</v>
      </c>
      <c r="F46" s="104">
        <v>22</v>
      </c>
      <c r="G46" s="104">
        <v>21</v>
      </c>
      <c r="H46" s="104"/>
      <c r="I46" s="104"/>
      <c r="J46" s="104">
        <v>28</v>
      </c>
      <c r="K46" s="104">
        <v>32</v>
      </c>
      <c r="L46" s="104">
        <v>35</v>
      </c>
      <c r="M46" s="104">
        <v>27</v>
      </c>
      <c r="N46" s="104"/>
      <c r="O46" s="49">
        <f>SUM(E46:N46)</f>
        <v>190</v>
      </c>
      <c r="P46" s="50">
        <f>COUNT(E46:N46)</f>
        <v>7</v>
      </c>
      <c r="Q46" s="17">
        <f>IF(P46&lt;6,0,+SMALL((E46:N46),1))</f>
        <v>21</v>
      </c>
      <c r="R46" s="17">
        <f>IF(P46&lt;7,0,+SMALL((E46:N46),2))</f>
        <v>22</v>
      </c>
      <c r="S46" s="17">
        <f>IF(P46&lt;8,0,+SMALL((E46:N46),3))</f>
        <v>0</v>
      </c>
      <c r="T46" s="17">
        <f>IF(P46&lt;9,0,+SMALL((E46:N46),4))</f>
        <v>0</v>
      </c>
      <c r="U46" s="17">
        <f>O46-Q46-R46-S46-T46</f>
        <v>147</v>
      </c>
      <c r="V46" s="7">
        <f>RANK(U46,$U$6:$U$165,0)</f>
        <v>41</v>
      </c>
    </row>
    <row r="47" spans="1:22">
      <c r="B47" s="89" t="s">
        <v>219</v>
      </c>
      <c r="C47" s="33"/>
      <c r="D47" s="40" t="s">
        <v>18</v>
      </c>
      <c r="E47" s="104">
        <v>25</v>
      </c>
      <c r="F47" s="104">
        <v>32</v>
      </c>
      <c r="G47" s="104">
        <v>21</v>
      </c>
      <c r="H47" s="104">
        <v>31</v>
      </c>
      <c r="I47" s="104">
        <v>30</v>
      </c>
      <c r="J47" s="104"/>
      <c r="K47" s="104">
        <v>20</v>
      </c>
      <c r="L47" s="104"/>
      <c r="M47" s="104">
        <v>29</v>
      </c>
      <c r="N47" s="104"/>
      <c r="O47" s="49">
        <f>SUM(E47:N47)</f>
        <v>188</v>
      </c>
      <c r="P47" s="50">
        <f>COUNT(E47:N47)</f>
        <v>7</v>
      </c>
      <c r="Q47" s="17">
        <f>IF(P47&lt;6,0,+SMALL((E47:N47),1))</f>
        <v>20</v>
      </c>
      <c r="R47" s="17">
        <f>IF(P47&lt;7,0,+SMALL((E47:N47),2))</f>
        <v>21</v>
      </c>
      <c r="S47" s="17">
        <f>IF(P47&lt;8,0,+SMALL((E47:N47),3))</f>
        <v>0</v>
      </c>
      <c r="T47" s="17">
        <f>IF(P47&lt;9,0,+SMALL((E47:N47),4))</f>
        <v>0</v>
      </c>
      <c r="U47" s="17">
        <f>O47-Q47-R47-S47-T47</f>
        <v>147</v>
      </c>
      <c r="V47" s="7">
        <f>RANK(U47,$U$6:$U$165,0)</f>
        <v>41</v>
      </c>
    </row>
    <row r="48" spans="1:22">
      <c r="A48" s="3"/>
      <c r="B48" s="89" t="s">
        <v>237</v>
      </c>
      <c r="C48" s="33"/>
      <c r="D48" s="39" t="s">
        <v>7</v>
      </c>
      <c r="E48" s="104"/>
      <c r="F48" s="104">
        <v>32</v>
      </c>
      <c r="G48" s="104">
        <v>37</v>
      </c>
      <c r="H48" s="104"/>
      <c r="I48" s="104">
        <v>20</v>
      </c>
      <c r="J48" s="104"/>
      <c r="K48" s="104">
        <v>30</v>
      </c>
      <c r="L48" s="104">
        <v>28</v>
      </c>
      <c r="M48" s="104"/>
      <c r="N48" s="104"/>
      <c r="O48" s="49">
        <f>SUM(E48:N48)</f>
        <v>147</v>
      </c>
      <c r="P48" s="50">
        <f>COUNT(E48:N48)</f>
        <v>5</v>
      </c>
      <c r="Q48" s="17">
        <f>IF(P48&lt;6,0,+SMALL((E48:N48),1))</f>
        <v>0</v>
      </c>
      <c r="R48" s="17">
        <f>IF(P48&lt;7,0,+SMALL((E48:N48),2))</f>
        <v>0</v>
      </c>
      <c r="S48" s="17">
        <f>IF(P48&lt;8,0,+SMALL((E48:N48),3))</f>
        <v>0</v>
      </c>
      <c r="T48" s="17">
        <f>IF(P48&lt;9,0,+SMALL((E48:N48),4))</f>
        <v>0</v>
      </c>
      <c r="U48" s="17">
        <f>O48-Q48-R48-S48-T48</f>
        <v>147</v>
      </c>
      <c r="V48" s="7">
        <f>RANK(U48,$U$6:$U$165,0)</f>
        <v>41</v>
      </c>
    </row>
    <row r="49" spans="1:22">
      <c r="A49" s="3"/>
      <c r="B49" s="42" t="s">
        <v>346</v>
      </c>
      <c r="C49" s="33"/>
      <c r="D49" s="158" t="s">
        <v>334</v>
      </c>
      <c r="E49" s="104">
        <v>30</v>
      </c>
      <c r="F49" s="104">
        <v>28</v>
      </c>
      <c r="G49" s="104">
        <v>22</v>
      </c>
      <c r="H49" s="104"/>
      <c r="I49" s="104">
        <v>33</v>
      </c>
      <c r="J49" s="104">
        <v>29</v>
      </c>
      <c r="K49" s="104">
        <v>26</v>
      </c>
      <c r="L49" s="104">
        <v>23</v>
      </c>
      <c r="M49" s="104">
        <v>18</v>
      </c>
      <c r="N49" s="104"/>
      <c r="O49" s="49">
        <f>SUM(E49:N49)</f>
        <v>209</v>
      </c>
      <c r="P49" s="50">
        <f>COUNT(E49:N49)</f>
        <v>8</v>
      </c>
      <c r="Q49" s="17">
        <f>IF(P49&lt;6,0,+SMALL((E49:N49),1))</f>
        <v>18</v>
      </c>
      <c r="R49" s="17">
        <f>IF(P49&lt;7,0,+SMALL((E49:N49),2))</f>
        <v>22</v>
      </c>
      <c r="S49" s="17">
        <f>IF(P49&lt;8,0,+SMALL((E49:N49),3))</f>
        <v>23</v>
      </c>
      <c r="T49" s="17">
        <f>IF(P49&lt;9,0,+SMALL((E49:N49),4))</f>
        <v>0</v>
      </c>
      <c r="U49" s="17">
        <f>O49-Q49-R49-S49-T49</f>
        <v>146</v>
      </c>
      <c r="V49" s="7">
        <f>RANK(U49,$U$6:$U$163,0)</f>
        <v>44</v>
      </c>
    </row>
    <row r="50" spans="1:22">
      <c r="B50" s="89" t="s">
        <v>17</v>
      </c>
      <c r="C50" s="33"/>
      <c r="D50" s="40" t="s">
        <v>18</v>
      </c>
      <c r="E50" s="104">
        <v>29</v>
      </c>
      <c r="F50" s="104"/>
      <c r="G50" s="104"/>
      <c r="H50" s="104"/>
      <c r="I50" s="104">
        <v>34</v>
      </c>
      <c r="J50" s="104">
        <v>19</v>
      </c>
      <c r="K50" s="104">
        <v>31</v>
      </c>
      <c r="L50" s="104">
        <v>26</v>
      </c>
      <c r="M50" s="104">
        <v>26</v>
      </c>
      <c r="N50" s="104"/>
      <c r="O50" s="49">
        <f>SUM(E50:N50)</f>
        <v>165</v>
      </c>
      <c r="P50" s="50">
        <f>COUNT(E50:N50)</f>
        <v>6</v>
      </c>
      <c r="Q50" s="17">
        <f>IF(P50&lt;6,0,+SMALL((E50:N50),1))</f>
        <v>19</v>
      </c>
      <c r="R50" s="17">
        <f>IF(P50&lt;7,0,+SMALL((E50:N50),2))</f>
        <v>0</v>
      </c>
      <c r="S50" s="17">
        <f>IF(P50&lt;8,0,+SMALL((E50:N50),3))</f>
        <v>0</v>
      </c>
      <c r="T50" s="17">
        <f>IF(P50&lt;9,0,+SMALL((E50:N50),4))</f>
        <v>0</v>
      </c>
      <c r="U50" s="17">
        <f>O50-Q50-R50-S50-T50</f>
        <v>146</v>
      </c>
      <c r="V50" s="7">
        <f>RANK(U50,$U$6:$U$165,0)</f>
        <v>44</v>
      </c>
    </row>
    <row r="51" spans="1:22">
      <c r="B51" s="89" t="s">
        <v>246</v>
      </c>
      <c r="C51" s="33"/>
      <c r="D51" s="61" t="s">
        <v>81</v>
      </c>
      <c r="E51" s="104">
        <v>34</v>
      </c>
      <c r="F51" s="104"/>
      <c r="G51" s="104">
        <v>25</v>
      </c>
      <c r="H51" s="104">
        <v>26</v>
      </c>
      <c r="I51" s="104">
        <v>31</v>
      </c>
      <c r="J51" s="104">
        <v>27</v>
      </c>
      <c r="K51" s="104"/>
      <c r="L51" s="104">
        <v>27</v>
      </c>
      <c r="M51" s="104">
        <v>16</v>
      </c>
      <c r="N51" s="104"/>
      <c r="O51" s="49">
        <f>SUM(E51:N51)</f>
        <v>186</v>
      </c>
      <c r="P51" s="50">
        <f>COUNT(E51:N51)</f>
        <v>7</v>
      </c>
      <c r="Q51" s="17">
        <f>IF(P51&lt;6,0,+SMALL((E51:N51),1))</f>
        <v>16</v>
      </c>
      <c r="R51" s="17">
        <f>IF(P51&lt;7,0,+SMALL((E51:N51),2))</f>
        <v>25</v>
      </c>
      <c r="S51" s="17">
        <f>IF(P51&lt;8,0,+SMALL((E51:N51),3))</f>
        <v>0</v>
      </c>
      <c r="T51" s="17">
        <f>IF(P51&lt;9,0,+SMALL((E51:N51),4))</f>
        <v>0</v>
      </c>
      <c r="U51" s="17">
        <f>O51-Q51-R51-S51-T51</f>
        <v>145</v>
      </c>
      <c r="V51" s="7">
        <f>RANK(U51,$U$6:$U$165,0)</f>
        <v>46</v>
      </c>
    </row>
    <row r="52" spans="1:22">
      <c r="B52" s="42" t="s">
        <v>350</v>
      </c>
      <c r="C52" s="43"/>
      <c r="D52" s="61" t="s">
        <v>81</v>
      </c>
      <c r="E52" s="104">
        <v>32</v>
      </c>
      <c r="F52" s="104">
        <v>24</v>
      </c>
      <c r="G52" s="104">
        <v>21</v>
      </c>
      <c r="H52" s="104">
        <v>20</v>
      </c>
      <c r="I52" s="104">
        <v>36</v>
      </c>
      <c r="J52" s="104"/>
      <c r="K52" s="104"/>
      <c r="L52" s="104">
        <v>32</v>
      </c>
      <c r="M52" s="104"/>
      <c r="N52" s="104"/>
      <c r="O52" s="49">
        <f>SUM(E52:N52)</f>
        <v>165</v>
      </c>
      <c r="P52" s="50">
        <f>COUNT(E52:N52)</f>
        <v>6</v>
      </c>
      <c r="Q52" s="17">
        <f>IF(P52&lt;6,0,+SMALL((E52:N52),1))</f>
        <v>20</v>
      </c>
      <c r="R52" s="17">
        <f>IF(P52&lt;7,0,+SMALL((E52:N52),2))</f>
        <v>0</v>
      </c>
      <c r="S52" s="17">
        <f>IF(P52&lt;8,0,+SMALL((E52:N52),3))</f>
        <v>0</v>
      </c>
      <c r="T52" s="17">
        <f>IF(P52&lt;9,0,+SMALL((E52:N52),4))</f>
        <v>0</v>
      </c>
      <c r="U52" s="17">
        <f>O52-Q52-R52-S52-T52</f>
        <v>145</v>
      </c>
      <c r="V52" s="7">
        <f>RANK(U52,$U$6:$U$165,0)</f>
        <v>46</v>
      </c>
    </row>
    <row r="53" spans="1:22">
      <c r="B53" s="89" t="s">
        <v>29</v>
      </c>
      <c r="C53" s="33"/>
      <c r="D53" s="39" t="s">
        <v>7</v>
      </c>
      <c r="E53" s="104">
        <v>31</v>
      </c>
      <c r="F53" s="104"/>
      <c r="G53" s="104">
        <v>30</v>
      </c>
      <c r="H53" s="104"/>
      <c r="I53" s="104"/>
      <c r="J53" s="104">
        <v>24</v>
      </c>
      <c r="K53" s="104">
        <v>35</v>
      </c>
      <c r="L53" s="104">
        <v>25</v>
      </c>
      <c r="M53" s="104"/>
      <c r="N53" s="104"/>
      <c r="O53" s="49">
        <f>SUM(E53:N53)</f>
        <v>145</v>
      </c>
      <c r="P53" s="50">
        <f>COUNT(E53:N53)</f>
        <v>5</v>
      </c>
      <c r="Q53" s="17">
        <f>IF(P53&lt;6,0,+SMALL((E53:N53),1))</f>
        <v>0</v>
      </c>
      <c r="R53" s="17">
        <f>IF(P53&lt;7,0,+SMALL((E53:N53),2))</f>
        <v>0</v>
      </c>
      <c r="S53" s="17">
        <f>IF(P53&lt;8,0,+SMALL((E53:N53),3))</f>
        <v>0</v>
      </c>
      <c r="T53" s="17">
        <f>IF(P53&lt;9,0,+SMALL((E53:N53),4))</f>
        <v>0</v>
      </c>
      <c r="U53" s="17">
        <f>O53-Q53-R53-S53-T53</f>
        <v>145</v>
      </c>
      <c r="V53" s="7">
        <f>RANK(U53,$U$6:$U$165,0)</f>
        <v>46</v>
      </c>
    </row>
    <row r="54" spans="1:22">
      <c r="B54" s="89" t="s">
        <v>190</v>
      </c>
      <c r="C54" s="33"/>
      <c r="D54" s="57" t="s">
        <v>79</v>
      </c>
      <c r="E54" s="104">
        <v>32</v>
      </c>
      <c r="F54" s="104"/>
      <c r="G54" s="104">
        <v>29</v>
      </c>
      <c r="H54" s="104">
        <v>26</v>
      </c>
      <c r="I54" s="104">
        <v>25</v>
      </c>
      <c r="J54" s="104">
        <v>31</v>
      </c>
      <c r="K54" s="104"/>
      <c r="L54" s="104">
        <v>26</v>
      </c>
      <c r="M54" s="104">
        <v>21</v>
      </c>
      <c r="N54" s="104"/>
      <c r="O54" s="49">
        <f>SUM(E54:N54)</f>
        <v>190</v>
      </c>
      <c r="P54" s="50">
        <f>COUNT(E54:N54)</f>
        <v>7</v>
      </c>
      <c r="Q54" s="17">
        <f>IF(P54&lt;6,0,+SMALL((E54:N54),1))</f>
        <v>21</v>
      </c>
      <c r="R54" s="17">
        <f>IF(P54&lt;7,0,+SMALL((E54:N54),2))</f>
        <v>25</v>
      </c>
      <c r="S54" s="17">
        <f>IF(P54&lt;8,0,+SMALL((E54:N54),3))</f>
        <v>0</v>
      </c>
      <c r="T54" s="17">
        <f>IF(P54&lt;9,0,+SMALL((E54:N54),4))</f>
        <v>0</v>
      </c>
      <c r="U54" s="17">
        <f>O54-Q54-R54-S54-T54</f>
        <v>144</v>
      </c>
      <c r="V54" s="7">
        <f>RANK(U54,$U$6:$U$165,0)</f>
        <v>49</v>
      </c>
    </row>
    <row r="55" spans="1:22">
      <c r="B55" s="89" t="s">
        <v>379</v>
      </c>
      <c r="C55" s="33"/>
      <c r="D55" s="57" t="s">
        <v>79</v>
      </c>
      <c r="E55" s="104">
        <v>29</v>
      </c>
      <c r="F55" s="104">
        <v>28</v>
      </c>
      <c r="G55" s="104">
        <v>35</v>
      </c>
      <c r="H55" s="104">
        <v>32</v>
      </c>
      <c r="I55" s="104"/>
      <c r="J55" s="104"/>
      <c r="K55" s="104">
        <v>20</v>
      </c>
      <c r="L55" s="104"/>
      <c r="M55" s="104"/>
      <c r="N55" s="104"/>
      <c r="O55" s="49">
        <f>SUM(E55:N55)</f>
        <v>144</v>
      </c>
      <c r="P55" s="50">
        <f>COUNT(E55:N55)</f>
        <v>5</v>
      </c>
      <c r="Q55" s="17">
        <f>IF(P55&lt;6,0,+SMALL((E55:N55),1))</f>
        <v>0</v>
      </c>
      <c r="R55" s="17">
        <f>IF(P55&lt;7,0,+SMALL((E55:N55),2))</f>
        <v>0</v>
      </c>
      <c r="S55" s="17">
        <f>IF(P55&lt;8,0,+SMALL((E55:N55),3))</f>
        <v>0</v>
      </c>
      <c r="T55" s="17">
        <f>IF(P55&lt;9,0,+SMALL((E55:N55),4))</f>
        <v>0</v>
      </c>
      <c r="U55" s="17">
        <f>O55-Q55-R55-S55-T55</f>
        <v>144</v>
      </c>
      <c r="V55" s="7">
        <f>RANK(U55,$U$6:$U$165,0)</f>
        <v>49</v>
      </c>
    </row>
    <row r="56" spans="1:22">
      <c r="B56" s="89" t="s">
        <v>264</v>
      </c>
      <c r="C56" s="33"/>
      <c r="D56" s="41" t="s">
        <v>35</v>
      </c>
      <c r="E56" s="104">
        <v>25</v>
      </c>
      <c r="F56" s="104">
        <v>28</v>
      </c>
      <c r="G56" s="104">
        <v>27</v>
      </c>
      <c r="H56" s="104">
        <v>33</v>
      </c>
      <c r="I56" s="104"/>
      <c r="J56" s="104"/>
      <c r="K56" s="104">
        <v>30</v>
      </c>
      <c r="L56" s="104"/>
      <c r="M56" s="104"/>
      <c r="N56" s="104"/>
      <c r="O56" s="49">
        <f>SUM(E56:N56)</f>
        <v>143</v>
      </c>
      <c r="P56" s="50">
        <f>COUNT(E56:N56)</f>
        <v>5</v>
      </c>
      <c r="Q56" s="17">
        <f>IF(P56&lt;6,0,+SMALL((E56:N56),1))</f>
        <v>0</v>
      </c>
      <c r="R56" s="17">
        <f>IF(P56&lt;7,0,+SMALL((E56:N56),2))</f>
        <v>0</v>
      </c>
      <c r="S56" s="17">
        <f>IF(P56&lt;8,0,+SMALL((E56:N56),3))</f>
        <v>0</v>
      </c>
      <c r="T56" s="17">
        <f>IF(P56&lt;9,0,+SMALL((E56:N56),4))</f>
        <v>0</v>
      </c>
      <c r="U56" s="17">
        <f>O56-Q56-R56-S56-T56</f>
        <v>143</v>
      </c>
      <c r="V56" s="7">
        <f>RANK(U56,$U$6:$U$165,0)</f>
        <v>51</v>
      </c>
    </row>
    <row r="57" spans="1:22">
      <c r="B57" s="42" t="s">
        <v>357</v>
      </c>
      <c r="C57" s="43"/>
      <c r="D57" s="61" t="s">
        <v>81</v>
      </c>
      <c r="E57" s="104">
        <v>26</v>
      </c>
      <c r="F57" s="104"/>
      <c r="G57" s="104"/>
      <c r="H57" s="104">
        <v>29</v>
      </c>
      <c r="I57" s="104">
        <v>38</v>
      </c>
      <c r="J57" s="104"/>
      <c r="K57" s="104">
        <v>23</v>
      </c>
      <c r="L57" s="104">
        <v>27</v>
      </c>
      <c r="M57" s="104">
        <v>20</v>
      </c>
      <c r="N57" s="104"/>
      <c r="O57" s="49">
        <f>SUM(E57:N57)</f>
        <v>163</v>
      </c>
      <c r="P57" s="50">
        <f>COUNT(E57:N57)</f>
        <v>6</v>
      </c>
      <c r="Q57" s="17">
        <f>IF(P57&lt;6,0,+SMALL((E57:N57),1))</f>
        <v>20</v>
      </c>
      <c r="R57" s="17">
        <f>IF(P57&lt;7,0,+SMALL((E57:N57),2))</f>
        <v>0</v>
      </c>
      <c r="S57" s="17">
        <f>IF(P57&lt;8,0,+SMALL((E57:N57),3))</f>
        <v>0</v>
      </c>
      <c r="T57" s="17">
        <f>IF(P57&lt;9,0,+SMALL((E57:N57),4))</f>
        <v>0</v>
      </c>
      <c r="U57" s="17">
        <f>O57-Q57-R57-S57-T57</f>
        <v>143</v>
      </c>
      <c r="V57" s="7">
        <f>RANK(U57,$U$6:$U$165,0)</f>
        <v>51</v>
      </c>
    </row>
    <row r="58" spans="1:22">
      <c r="B58" s="89" t="s">
        <v>238</v>
      </c>
      <c r="C58" s="33"/>
      <c r="D58" s="39" t="s">
        <v>7</v>
      </c>
      <c r="E58" s="104">
        <v>32</v>
      </c>
      <c r="F58" s="104">
        <v>15</v>
      </c>
      <c r="G58" s="104">
        <v>34</v>
      </c>
      <c r="H58" s="104">
        <v>35</v>
      </c>
      <c r="I58" s="104"/>
      <c r="J58" s="104">
        <v>27</v>
      </c>
      <c r="K58" s="104"/>
      <c r="L58" s="104"/>
      <c r="M58" s="104"/>
      <c r="N58" s="104"/>
      <c r="O58" s="49">
        <f>SUM(E58:N58)</f>
        <v>143</v>
      </c>
      <c r="P58" s="50">
        <f>COUNT(E58:N58)</f>
        <v>5</v>
      </c>
      <c r="Q58" s="17">
        <f>IF(P58&lt;6,0,+SMALL((E58:N58),1))</f>
        <v>0</v>
      </c>
      <c r="R58" s="17">
        <f>IF(P58&lt;7,0,+SMALL((E58:N58),2))</f>
        <v>0</v>
      </c>
      <c r="S58" s="17">
        <f>IF(P58&lt;8,0,+SMALL((E58:N58),3))</f>
        <v>0</v>
      </c>
      <c r="T58" s="17">
        <f>IF(P58&lt;9,0,+SMALL((E58:N58),4))</f>
        <v>0</v>
      </c>
      <c r="U58" s="17">
        <f>O58-Q58-R58-S58-T58</f>
        <v>143</v>
      </c>
      <c r="V58" s="7">
        <f>RANK(U58,$U$6:$U$165,0)</f>
        <v>51</v>
      </c>
    </row>
    <row r="59" spans="1:22">
      <c r="B59" s="89" t="s">
        <v>168</v>
      </c>
      <c r="C59" s="33"/>
      <c r="D59" s="41" t="s">
        <v>35</v>
      </c>
      <c r="E59" s="104">
        <v>32</v>
      </c>
      <c r="F59" s="104">
        <v>23</v>
      </c>
      <c r="G59" s="104">
        <v>23</v>
      </c>
      <c r="H59" s="104">
        <v>31</v>
      </c>
      <c r="I59" s="104">
        <v>31</v>
      </c>
      <c r="J59" s="104"/>
      <c r="K59" s="104">
        <v>25</v>
      </c>
      <c r="L59" s="104">
        <v>0</v>
      </c>
      <c r="M59" s="104">
        <v>21</v>
      </c>
      <c r="N59" s="104"/>
      <c r="O59" s="49">
        <f>SUM(E59:N59)</f>
        <v>186</v>
      </c>
      <c r="P59" s="50">
        <f>COUNT(E59:N59)</f>
        <v>8</v>
      </c>
      <c r="Q59" s="17">
        <f>IF(P59&lt;6,0,+SMALL((E59:N59),1))</f>
        <v>0</v>
      </c>
      <c r="R59" s="17">
        <f>IF(P59&lt;7,0,+SMALL((E59:N59),2))</f>
        <v>21</v>
      </c>
      <c r="S59" s="17">
        <f>IF(P59&lt;8,0,+SMALL((E59:N59),3))</f>
        <v>23</v>
      </c>
      <c r="T59" s="17">
        <f>IF(P59&lt;9,0,+SMALL((E59:N59),4))</f>
        <v>0</v>
      </c>
      <c r="U59" s="17">
        <f>O59-Q59-R59-S59-T59</f>
        <v>142</v>
      </c>
      <c r="V59" s="7">
        <f>RANK(U59,$U$6:$U$165,0)</f>
        <v>54</v>
      </c>
    </row>
    <row r="60" spans="1:22">
      <c r="B60" s="89" t="s">
        <v>203</v>
      </c>
      <c r="C60" s="33"/>
      <c r="D60" s="39" t="s">
        <v>7</v>
      </c>
      <c r="E60" s="104">
        <v>22</v>
      </c>
      <c r="F60" s="104">
        <v>30</v>
      </c>
      <c r="G60" s="104">
        <v>24</v>
      </c>
      <c r="H60" s="104">
        <v>37</v>
      </c>
      <c r="I60" s="104">
        <v>20</v>
      </c>
      <c r="J60" s="104">
        <v>17</v>
      </c>
      <c r="K60" s="104">
        <v>29</v>
      </c>
      <c r="L60" s="104">
        <v>12</v>
      </c>
      <c r="M60" s="104">
        <v>21</v>
      </c>
      <c r="N60" s="104"/>
      <c r="O60" s="49">
        <f>SUM(E60:N60)</f>
        <v>212</v>
      </c>
      <c r="P60" s="50">
        <f>COUNT(E60:N60)</f>
        <v>9</v>
      </c>
      <c r="Q60" s="17">
        <f>IF(P60&lt;6,0,+SMALL((E60:N60),1))</f>
        <v>12</v>
      </c>
      <c r="R60" s="17">
        <f>IF(P60&lt;7,0,+SMALL((E60:N60),2))</f>
        <v>17</v>
      </c>
      <c r="S60" s="17">
        <f>IF(P60&lt;8,0,+SMALL((E60:N60),3))</f>
        <v>20</v>
      </c>
      <c r="T60" s="17">
        <f>IF(P60&lt;9,0,+SMALL((E60:N60),4))</f>
        <v>21</v>
      </c>
      <c r="U60" s="17">
        <f>O60-Q60-R60-S60-T60</f>
        <v>142</v>
      </c>
      <c r="V60" s="7">
        <f>RANK(U60,$U$6:$U$165,0)</f>
        <v>54</v>
      </c>
    </row>
    <row r="61" spans="1:22">
      <c r="B61" s="42" t="s">
        <v>291</v>
      </c>
      <c r="C61" s="33"/>
      <c r="D61" s="64" t="s">
        <v>9</v>
      </c>
      <c r="E61" s="104">
        <v>29</v>
      </c>
      <c r="F61" s="104">
        <v>22</v>
      </c>
      <c r="G61" s="104">
        <v>22</v>
      </c>
      <c r="H61" s="104">
        <v>24</v>
      </c>
      <c r="I61" s="104">
        <v>32</v>
      </c>
      <c r="J61" s="104">
        <v>21</v>
      </c>
      <c r="K61" s="104">
        <v>35</v>
      </c>
      <c r="L61" s="104"/>
      <c r="M61" s="104"/>
      <c r="N61" s="104"/>
      <c r="O61" s="49">
        <f>SUM(E61:N61)</f>
        <v>185</v>
      </c>
      <c r="P61" s="50">
        <f>COUNT(E61:N61)</f>
        <v>7</v>
      </c>
      <c r="Q61" s="17">
        <f>IF(P61&lt;6,0,+SMALL((E61:N61),1))</f>
        <v>21</v>
      </c>
      <c r="R61" s="17">
        <f>IF(P61&lt;7,0,+SMALL((E61:N61),2))</f>
        <v>22</v>
      </c>
      <c r="S61" s="17">
        <f>IF(P61&lt;8,0,+SMALL((E61:N61),3))</f>
        <v>0</v>
      </c>
      <c r="T61" s="17">
        <f>IF(P61&lt;9,0,+SMALL((E61:N61),4))</f>
        <v>0</v>
      </c>
      <c r="U61" s="17">
        <f>O61-Q61-R61-S61-T61</f>
        <v>142</v>
      </c>
      <c r="V61" s="7">
        <f>RANK(U61,$U$6:$U$165,0)</f>
        <v>54</v>
      </c>
    </row>
    <row r="62" spans="1:22">
      <c r="B62" s="89" t="s">
        <v>257</v>
      </c>
      <c r="C62" s="33"/>
      <c r="D62" s="40" t="s">
        <v>18</v>
      </c>
      <c r="E62" s="104">
        <v>0</v>
      </c>
      <c r="F62" s="104"/>
      <c r="G62" s="104">
        <v>28</v>
      </c>
      <c r="H62" s="104">
        <v>25</v>
      </c>
      <c r="I62" s="104">
        <v>35</v>
      </c>
      <c r="J62" s="104">
        <v>24</v>
      </c>
      <c r="K62" s="104"/>
      <c r="L62" s="104">
        <v>28</v>
      </c>
      <c r="M62" s="104">
        <v>23</v>
      </c>
      <c r="N62" s="104"/>
      <c r="O62" s="49">
        <f>SUM(E62:N62)</f>
        <v>163</v>
      </c>
      <c r="P62" s="50">
        <f>COUNT(E62:N62)</f>
        <v>7</v>
      </c>
      <c r="Q62" s="17">
        <f>IF(P62&lt;6,0,+SMALL((E62:N62),1))</f>
        <v>0</v>
      </c>
      <c r="R62" s="17">
        <f>IF(P62&lt;7,0,+SMALL((E62:N62),2))</f>
        <v>23</v>
      </c>
      <c r="S62" s="17">
        <f>IF(P62&lt;8,0,+SMALL((E62:N62),3))</f>
        <v>0</v>
      </c>
      <c r="T62" s="17">
        <f>IF(P62&lt;9,0,+SMALL((E62:N62),4))</f>
        <v>0</v>
      </c>
      <c r="U62" s="17">
        <f>O62-Q62-R62-S62-T62</f>
        <v>140</v>
      </c>
      <c r="V62" s="7">
        <f>RANK(U62,$U$6:$U$165,0)</f>
        <v>57</v>
      </c>
    </row>
    <row r="63" spans="1:22">
      <c r="B63" s="89" t="s">
        <v>272</v>
      </c>
      <c r="C63" s="33"/>
      <c r="D63" s="41" t="s">
        <v>35</v>
      </c>
      <c r="E63" s="104">
        <v>28</v>
      </c>
      <c r="F63" s="104"/>
      <c r="G63" s="104"/>
      <c r="H63" s="104">
        <v>31</v>
      </c>
      <c r="I63" s="104">
        <v>25</v>
      </c>
      <c r="J63" s="104">
        <v>29</v>
      </c>
      <c r="K63" s="104">
        <v>27</v>
      </c>
      <c r="L63" s="104"/>
      <c r="M63" s="104"/>
      <c r="N63" s="104"/>
      <c r="O63" s="49">
        <f>SUM(E63:N63)</f>
        <v>140</v>
      </c>
      <c r="P63" s="50">
        <f>COUNT(E63:N63)</f>
        <v>5</v>
      </c>
      <c r="Q63" s="17">
        <f>IF(P63&lt;6,0,+SMALL((E63:N63),1))</f>
        <v>0</v>
      </c>
      <c r="R63" s="17">
        <f>IF(P63&lt;7,0,+SMALL((E63:N63),2))</f>
        <v>0</v>
      </c>
      <c r="S63" s="17">
        <f>IF(P63&lt;8,0,+SMALL((E63:N63),3))</f>
        <v>0</v>
      </c>
      <c r="T63" s="17">
        <f>IF(P63&lt;9,0,+SMALL((E63:N63),4))</f>
        <v>0</v>
      </c>
      <c r="U63" s="17">
        <f>O63-Q63-R63-S63-T63</f>
        <v>140</v>
      </c>
      <c r="V63" s="7">
        <f>RANK(U63,$U$6:$U$165,0)</f>
        <v>57</v>
      </c>
    </row>
    <row r="64" spans="1:22">
      <c r="B64" s="89" t="s">
        <v>355</v>
      </c>
      <c r="C64" s="33"/>
      <c r="D64" s="62" t="s">
        <v>14</v>
      </c>
      <c r="E64" s="104">
        <v>30</v>
      </c>
      <c r="F64" s="104">
        <v>24</v>
      </c>
      <c r="G64" s="104">
        <v>25</v>
      </c>
      <c r="H64" s="104">
        <v>33</v>
      </c>
      <c r="I64" s="104"/>
      <c r="J64" s="104"/>
      <c r="K64" s="104"/>
      <c r="L64" s="104"/>
      <c r="M64" s="104">
        <v>26</v>
      </c>
      <c r="N64" s="104"/>
      <c r="O64" s="49">
        <f>SUM(E64:N64)</f>
        <v>138</v>
      </c>
      <c r="P64" s="50">
        <f>COUNT(E64:N64)</f>
        <v>5</v>
      </c>
      <c r="Q64" s="17">
        <f>IF(P64&lt;6,0,+SMALL((E64:N64),1))</f>
        <v>0</v>
      </c>
      <c r="R64" s="17">
        <f>IF(P64&lt;7,0,+SMALL((E64:N64),2))</f>
        <v>0</v>
      </c>
      <c r="S64" s="17">
        <f>IF(P64&lt;8,0,+SMALL((E64:N64),3))</f>
        <v>0</v>
      </c>
      <c r="T64" s="17">
        <f>IF(P64&lt;9,0,+SMALL((E64:N64),4))</f>
        <v>0</v>
      </c>
      <c r="U64" s="17">
        <f>O64-Q64-R64-S64-T64</f>
        <v>138</v>
      </c>
      <c r="V64" s="7">
        <f>RANK(U64,$U$6:$U$165,0)</f>
        <v>59</v>
      </c>
    </row>
    <row r="65" spans="2:22">
      <c r="B65" s="42" t="s">
        <v>347</v>
      </c>
      <c r="C65" s="33"/>
      <c r="D65" s="158" t="s">
        <v>334</v>
      </c>
      <c r="E65" s="104">
        <v>19</v>
      </c>
      <c r="F65" s="104">
        <v>19</v>
      </c>
      <c r="G65" s="104">
        <v>26</v>
      </c>
      <c r="H65" s="104"/>
      <c r="I65" s="104">
        <v>39</v>
      </c>
      <c r="J65" s="104">
        <v>26</v>
      </c>
      <c r="K65" s="104"/>
      <c r="L65" s="104">
        <v>26</v>
      </c>
      <c r="M65" s="104">
        <v>19</v>
      </c>
      <c r="N65" s="104"/>
      <c r="O65" s="49">
        <f>SUM(E65:N65)</f>
        <v>174</v>
      </c>
      <c r="P65" s="50">
        <f>COUNT(E65:N65)</f>
        <v>7</v>
      </c>
      <c r="Q65" s="17">
        <f>IF(P65&lt;6,0,+SMALL((E65:N65),1))</f>
        <v>19</v>
      </c>
      <c r="R65" s="17">
        <f>IF(P65&lt;7,0,+SMALL((E65:N65),2))</f>
        <v>19</v>
      </c>
      <c r="S65" s="17">
        <f>IF(P65&lt;8,0,+SMALL((E65:N65),3))</f>
        <v>0</v>
      </c>
      <c r="T65" s="17">
        <f>IF(P65&lt;9,0,+SMALL((E65:N65),4))</f>
        <v>0</v>
      </c>
      <c r="U65" s="17">
        <f>O65-Q65-R65-S65-T65</f>
        <v>136</v>
      </c>
      <c r="V65" s="7">
        <f>RANK(U65,$U$6:$U$163,0)</f>
        <v>60</v>
      </c>
    </row>
    <row r="66" spans="2:22">
      <c r="B66" s="89" t="s">
        <v>86</v>
      </c>
      <c r="C66" s="33"/>
      <c r="D66" s="57" t="s">
        <v>79</v>
      </c>
      <c r="E66" s="104">
        <v>28</v>
      </c>
      <c r="F66" s="104"/>
      <c r="G66" s="104">
        <v>22</v>
      </c>
      <c r="H66" s="104"/>
      <c r="I66" s="104">
        <v>24</v>
      </c>
      <c r="J66" s="104">
        <v>26</v>
      </c>
      <c r="K66" s="104"/>
      <c r="L66" s="104">
        <v>32</v>
      </c>
      <c r="M66" s="104">
        <v>25</v>
      </c>
      <c r="N66" s="104"/>
      <c r="O66" s="49">
        <f>SUM(E66:N66)</f>
        <v>157</v>
      </c>
      <c r="P66" s="50">
        <f>COUNT(E66:N66)</f>
        <v>6</v>
      </c>
      <c r="Q66" s="17">
        <f>IF(P66&lt;6,0,+SMALL((E66:N66),1))</f>
        <v>22</v>
      </c>
      <c r="R66" s="17">
        <f>IF(P66&lt;7,0,+SMALL((E66:N66),2))</f>
        <v>0</v>
      </c>
      <c r="S66" s="17">
        <f>IF(P66&lt;8,0,+SMALL((E66:N66),3))</f>
        <v>0</v>
      </c>
      <c r="T66" s="17">
        <f>IF(P66&lt;9,0,+SMALL((E66:N66),4))</f>
        <v>0</v>
      </c>
      <c r="U66" s="17">
        <f>O66-Q66-R66-S66-T66</f>
        <v>135</v>
      </c>
      <c r="V66" s="7">
        <f>RANK(U66,$U$6:$U$165,0)</f>
        <v>61</v>
      </c>
    </row>
    <row r="67" spans="2:22">
      <c r="B67" s="42" t="s">
        <v>359</v>
      </c>
      <c r="C67" s="33"/>
      <c r="D67" s="41" t="s">
        <v>35</v>
      </c>
      <c r="E67" s="104">
        <v>30</v>
      </c>
      <c r="F67" s="104"/>
      <c r="G67" s="104"/>
      <c r="H67" s="104">
        <v>37</v>
      </c>
      <c r="I67" s="104">
        <v>38</v>
      </c>
      <c r="J67" s="104"/>
      <c r="K67" s="104">
        <v>30</v>
      </c>
      <c r="L67" s="104"/>
      <c r="M67" s="104"/>
      <c r="N67" s="104"/>
      <c r="O67" s="49">
        <f>SUM(E67:N67)</f>
        <v>135</v>
      </c>
      <c r="P67" s="50">
        <f>COUNT(E67:N67)</f>
        <v>4</v>
      </c>
      <c r="Q67" s="17">
        <f>IF(P67&lt;6,0,+SMALL((E67:N67),1))</f>
        <v>0</v>
      </c>
      <c r="R67" s="17">
        <f>IF(P67&lt;7,0,+SMALL((E67:N67),2))</f>
        <v>0</v>
      </c>
      <c r="S67" s="17">
        <f>IF(P67&lt;8,0,+SMALL((E67:N67),3))</f>
        <v>0</v>
      </c>
      <c r="T67" s="17">
        <f>IF(P67&lt;9,0,+SMALL((E67:N67),4))</f>
        <v>0</v>
      </c>
      <c r="U67" s="17">
        <f>O67-Q67-R67-S67-T67</f>
        <v>135</v>
      </c>
      <c r="V67" s="7">
        <f>RANK(U67,$U$6:$U$165,0)</f>
        <v>61</v>
      </c>
    </row>
    <row r="68" spans="2:22">
      <c r="B68" s="89" t="s">
        <v>109</v>
      </c>
      <c r="C68" s="33"/>
      <c r="D68" s="38" t="s">
        <v>33</v>
      </c>
      <c r="E68" s="104">
        <v>34</v>
      </c>
      <c r="F68" s="104"/>
      <c r="G68" s="104">
        <v>24</v>
      </c>
      <c r="H68" s="104">
        <v>38</v>
      </c>
      <c r="I68" s="104"/>
      <c r="J68" s="104"/>
      <c r="K68" s="104"/>
      <c r="L68" s="104">
        <v>34</v>
      </c>
      <c r="M68" s="104"/>
      <c r="N68" s="104"/>
      <c r="O68" s="49">
        <f>SUM(E68:N68)</f>
        <v>130</v>
      </c>
      <c r="P68" s="50">
        <f>COUNT(E68:N68)</f>
        <v>4</v>
      </c>
      <c r="Q68" s="17">
        <f>IF(P68&lt;6,0,+SMALL((E68:N68),1))</f>
        <v>0</v>
      </c>
      <c r="R68" s="17">
        <f>IF(P68&lt;7,0,+SMALL((E68:N68),2))</f>
        <v>0</v>
      </c>
      <c r="S68" s="17">
        <f>IF(P68&lt;8,0,+SMALL((E68:N68),3))</f>
        <v>0</v>
      </c>
      <c r="T68" s="17">
        <f>IF(P68&lt;9,0,+SMALL((E68:N68),4))</f>
        <v>0</v>
      </c>
      <c r="U68" s="17">
        <f>O68-Q68-R68-S68-T68</f>
        <v>130</v>
      </c>
      <c r="V68" s="7">
        <f>RANK(U68,$U$6:$U$165,0)</f>
        <v>63</v>
      </c>
    </row>
    <row r="69" spans="2:22">
      <c r="B69" s="89" t="s">
        <v>155</v>
      </c>
      <c r="C69" s="33"/>
      <c r="D69" s="61" t="s">
        <v>81</v>
      </c>
      <c r="E69" s="104"/>
      <c r="F69" s="104">
        <v>29</v>
      </c>
      <c r="G69" s="104"/>
      <c r="H69" s="104"/>
      <c r="I69" s="104">
        <v>36</v>
      </c>
      <c r="J69" s="104">
        <v>34</v>
      </c>
      <c r="K69" s="104"/>
      <c r="L69" s="104">
        <v>31</v>
      </c>
      <c r="M69" s="104"/>
      <c r="N69" s="104"/>
      <c r="O69" s="49">
        <f>SUM(E69:N69)</f>
        <v>130</v>
      </c>
      <c r="P69" s="50">
        <f>COUNT(E69:N69)</f>
        <v>4</v>
      </c>
      <c r="Q69" s="17">
        <f>IF(P69&lt;6,0,+SMALL((E69:N69),1))</f>
        <v>0</v>
      </c>
      <c r="R69" s="17">
        <f>IF(P69&lt;7,0,+SMALL((E69:N69),2))</f>
        <v>0</v>
      </c>
      <c r="S69" s="17">
        <f>IF(P69&lt;8,0,+SMALL((E69:N69),3))</f>
        <v>0</v>
      </c>
      <c r="T69" s="17">
        <f>IF(P69&lt;9,0,+SMALL((E69:N69),4))</f>
        <v>0</v>
      </c>
      <c r="U69" s="17">
        <f>O69-Q69-R69-S69-T69</f>
        <v>130</v>
      </c>
      <c r="V69" s="7">
        <f>RANK(U69,$U$6:$U$165,0)</f>
        <v>63</v>
      </c>
    </row>
    <row r="70" spans="2:22">
      <c r="B70" s="89" t="s">
        <v>32</v>
      </c>
      <c r="C70" s="33"/>
      <c r="D70" s="38" t="s">
        <v>5</v>
      </c>
      <c r="E70" s="104">
        <v>27</v>
      </c>
      <c r="F70" s="104">
        <v>27</v>
      </c>
      <c r="G70" s="104"/>
      <c r="H70" s="104"/>
      <c r="I70" s="104"/>
      <c r="J70" s="104">
        <v>29</v>
      </c>
      <c r="K70" s="104"/>
      <c r="L70" s="104">
        <v>40</v>
      </c>
      <c r="M70" s="104"/>
      <c r="N70" s="104"/>
      <c r="O70" s="49">
        <f>SUM(E70:N70)</f>
        <v>123</v>
      </c>
      <c r="P70" s="50">
        <f>COUNT(E70:N70)</f>
        <v>4</v>
      </c>
      <c r="Q70" s="17">
        <f>IF(P70&lt;6,0,+SMALL((E70:N70),1))</f>
        <v>0</v>
      </c>
      <c r="R70" s="17">
        <f>IF(P70&lt;7,0,+SMALL((E70:N70),2))</f>
        <v>0</v>
      </c>
      <c r="S70" s="17">
        <f>IF(P70&lt;8,0,+SMALL((E70:N70),3))</f>
        <v>0</v>
      </c>
      <c r="T70" s="17">
        <f>IF(P70&lt;9,0,+SMALL((E70:N70),4))</f>
        <v>0</v>
      </c>
      <c r="U70" s="17">
        <f>O70-Q70-R70-S70-T70</f>
        <v>123</v>
      </c>
      <c r="V70" s="7">
        <f>RANK(U70,$U$6:$U$165,0)</f>
        <v>65</v>
      </c>
    </row>
    <row r="71" spans="2:22">
      <c r="B71" s="89" t="s">
        <v>290</v>
      </c>
      <c r="C71" s="33"/>
      <c r="D71" s="40" t="s">
        <v>18</v>
      </c>
      <c r="E71" s="104">
        <v>33</v>
      </c>
      <c r="F71" s="104"/>
      <c r="G71" s="104">
        <v>35</v>
      </c>
      <c r="H71" s="104"/>
      <c r="I71" s="104">
        <v>31</v>
      </c>
      <c r="J71" s="104">
        <v>24</v>
      </c>
      <c r="K71" s="104"/>
      <c r="L71" s="104"/>
      <c r="M71" s="104"/>
      <c r="N71" s="104"/>
      <c r="O71" s="49">
        <f>SUM(E71:N71)</f>
        <v>123</v>
      </c>
      <c r="P71" s="50">
        <f>COUNT(E71:N71)</f>
        <v>4</v>
      </c>
      <c r="Q71" s="17">
        <f>IF(P71&lt;6,0,+SMALL((E71:N71),1))</f>
        <v>0</v>
      </c>
      <c r="R71" s="17">
        <f>IF(P71&lt;7,0,+SMALL((E71:N71),2))</f>
        <v>0</v>
      </c>
      <c r="S71" s="17">
        <f>IF(P71&lt;8,0,+SMALL((E71:N71),3))</f>
        <v>0</v>
      </c>
      <c r="T71" s="17">
        <f>IF(P71&lt;9,0,+SMALL((E71:N71),4))</f>
        <v>0</v>
      </c>
      <c r="U71" s="17">
        <f>O71-Q71-R71-S71-T71</f>
        <v>123</v>
      </c>
      <c r="V71" s="7">
        <f>RANK(U71,$U$6:$U$165,0)</f>
        <v>65</v>
      </c>
    </row>
    <row r="72" spans="2:22">
      <c r="B72" s="42" t="s">
        <v>294</v>
      </c>
      <c r="C72" s="43"/>
      <c r="D72" s="61" t="s">
        <v>81</v>
      </c>
      <c r="E72" s="104">
        <v>36</v>
      </c>
      <c r="F72" s="104">
        <v>29</v>
      </c>
      <c r="G72" s="104"/>
      <c r="H72" s="104"/>
      <c r="I72" s="104">
        <v>25</v>
      </c>
      <c r="J72" s="104">
        <v>33</v>
      </c>
      <c r="K72" s="104"/>
      <c r="L72" s="104"/>
      <c r="M72" s="104"/>
      <c r="N72" s="104"/>
      <c r="O72" s="49">
        <f>SUM(E72:N72)</f>
        <v>123</v>
      </c>
      <c r="P72" s="50">
        <f>COUNT(E72:N72)</f>
        <v>4</v>
      </c>
      <c r="Q72" s="17">
        <f>IF(P72&lt;6,0,+SMALL((E72:N72),1))</f>
        <v>0</v>
      </c>
      <c r="R72" s="17">
        <f>IF(P72&lt;7,0,+SMALL((E72:N72),2))</f>
        <v>0</v>
      </c>
      <c r="S72" s="17">
        <f>IF(P72&lt;8,0,+SMALL((E72:N72),3))</f>
        <v>0</v>
      </c>
      <c r="T72" s="17">
        <f>IF(P72&lt;9,0,+SMALL((E72:N72),4))</f>
        <v>0</v>
      </c>
      <c r="U72" s="17">
        <f>O72-Q72-R72-S72-T72</f>
        <v>123</v>
      </c>
      <c r="V72" s="7">
        <f>RANK(U72,$U$6:$U$165,0)</f>
        <v>65</v>
      </c>
    </row>
    <row r="73" spans="2:22">
      <c r="B73" s="89" t="s">
        <v>160</v>
      </c>
      <c r="C73" s="33"/>
      <c r="D73" s="41" t="s">
        <v>35</v>
      </c>
      <c r="E73" s="104"/>
      <c r="F73" s="104"/>
      <c r="G73" s="104">
        <v>30</v>
      </c>
      <c r="H73" s="104">
        <v>35</v>
      </c>
      <c r="I73" s="104">
        <v>28</v>
      </c>
      <c r="J73" s="104">
        <v>27</v>
      </c>
      <c r="K73" s="104"/>
      <c r="L73" s="104"/>
      <c r="M73" s="104"/>
      <c r="N73" s="104"/>
      <c r="O73" s="49">
        <f>SUM(E73:N73)</f>
        <v>120</v>
      </c>
      <c r="P73" s="50">
        <f>COUNT(E73:N73)</f>
        <v>4</v>
      </c>
      <c r="Q73" s="17">
        <f>IF(P73&lt;6,0,+SMALL((E73:N73),1))</f>
        <v>0</v>
      </c>
      <c r="R73" s="17">
        <f>IF(P73&lt;7,0,+SMALL((E73:N73),2))</f>
        <v>0</v>
      </c>
      <c r="S73" s="17">
        <f>IF(P73&lt;8,0,+SMALL((E73:N73),3))</f>
        <v>0</v>
      </c>
      <c r="T73" s="17">
        <f>IF(P73&lt;9,0,+SMALL((E73:N73),4))</f>
        <v>0</v>
      </c>
      <c r="U73" s="17">
        <f>O73-Q73-R73-S73-T73</f>
        <v>120</v>
      </c>
      <c r="V73" s="7">
        <f>RANK(U73,$U$6:$U$165,0)</f>
        <v>68</v>
      </c>
    </row>
    <row r="74" spans="2:22">
      <c r="B74" s="89" t="s">
        <v>96</v>
      </c>
      <c r="C74" s="33"/>
      <c r="D74" s="38" t="s">
        <v>5</v>
      </c>
      <c r="E74" s="104"/>
      <c r="F74" s="104"/>
      <c r="G74" s="104">
        <v>30</v>
      </c>
      <c r="H74" s="104"/>
      <c r="I74" s="104">
        <v>33</v>
      </c>
      <c r="J74" s="104">
        <v>21</v>
      </c>
      <c r="K74" s="104"/>
      <c r="L74" s="104">
        <v>33</v>
      </c>
      <c r="M74" s="104"/>
      <c r="N74" s="104"/>
      <c r="O74" s="49">
        <f>SUM(E74:N74)</f>
        <v>117</v>
      </c>
      <c r="P74" s="50">
        <f>COUNT(E74:N74)</f>
        <v>4</v>
      </c>
      <c r="Q74" s="17">
        <f>IF(P74&lt;6,0,+SMALL((E74:N74),1))</f>
        <v>0</v>
      </c>
      <c r="R74" s="17">
        <f>IF(P74&lt;7,0,+SMALL((E74:N74),2))</f>
        <v>0</v>
      </c>
      <c r="S74" s="17">
        <f>IF(P74&lt;8,0,+SMALL((E74:N74),3))</f>
        <v>0</v>
      </c>
      <c r="T74" s="17">
        <f>IF(P74&lt;9,0,+SMALL((E74:N74),4))</f>
        <v>0</v>
      </c>
      <c r="U74" s="17">
        <f>O74-Q74-R74-S74-T74</f>
        <v>117</v>
      </c>
      <c r="V74" s="7">
        <f>RANK(U74,$U$6:$U$165,0)</f>
        <v>69</v>
      </c>
    </row>
    <row r="75" spans="2:22">
      <c r="B75" s="89" t="s">
        <v>118</v>
      </c>
      <c r="C75" s="33"/>
      <c r="D75" s="40" t="s">
        <v>18</v>
      </c>
      <c r="E75" s="104">
        <v>29</v>
      </c>
      <c r="F75" s="104"/>
      <c r="G75" s="104">
        <v>26</v>
      </c>
      <c r="H75" s="104">
        <v>31</v>
      </c>
      <c r="I75" s="104"/>
      <c r="J75" s="104">
        <v>30</v>
      </c>
      <c r="K75" s="104"/>
      <c r="L75" s="104"/>
      <c r="M75" s="104"/>
      <c r="N75" s="104"/>
      <c r="O75" s="49">
        <f>SUM(E75:N75)</f>
        <v>116</v>
      </c>
      <c r="P75" s="50">
        <f>COUNT(E75:N75)</f>
        <v>4</v>
      </c>
      <c r="Q75" s="17">
        <f>IF(P75&lt;6,0,+SMALL((E75:N75),1))</f>
        <v>0</v>
      </c>
      <c r="R75" s="17">
        <f>IF(P75&lt;7,0,+SMALL((E75:N75),2))</f>
        <v>0</v>
      </c>
      <c r="S75" s="17">
        <f>IF(P75&lt;8,0,+SMALL((E75:N75),3))</f>
        <v>0</v>
      </c>
      <c r="T75" s="17">
        <f>IF(P75&lt;9,0,+SMALL((E75:N75),4))</f>
        <v>0</v>
      </c>
      <c r="U75" s="17">
        <f>O75-Q75-R75-S75-T75</f>
        <v>116</v>
      </c>
      <c r="V75" s="7">
        <f>RANK(U75,$U$6:$U$165,0)</f>
        <v>70</v>
      </c>
    </row>
    <row r="76" spans="2:22">
      <c r="B76" s="42" t="s">
        <v>300</v>
      </c>
      <c r="C76" s="43"/>
      <c r="D76" s="61" t="s">
        <v>81</v>
      </c>
      <c r="E76" s="104"/>
      <c r="F76" s="104">
        <v>25</v>
      </c>
      <c r="G76" s="104"/>
      <c r="H76" s="104"/>
      <c r="I76" s="104"/>
      <c r="J76" s="104">
        <v>27</v>
      </c>
      <c r="K76" s="104">
        <v>29</v>
      </c>
      <c r="L76" s="104">
        <v>35</v>
      </c>
      <c r="M76" s="104"/>
      <c r="N76" s="104"/>
      <c r="O76" s="49">
        <f>SUM(E76:N76)</f>
        <v>116</v>
      </c>
      <c r="P76" s="50">
        <f>COUNT(E76:N76)</f>
        <v>4</v>
      </c>
      <c r="Q76" s="17">
        <f>IF(P76&lt;6,0,+SMALL((E76:N76),1))</f>
        <v>0</v>
      </c>
      <c r="R76" s="17">
        <f>IF(P76&lt;7,0,+SMALL((E76:N76),2))</f>
        <v>0</v>
      </c>
      <c r="S76" s="17">
        <f>IF(P76&lt;8,0,+SMALL((E76:N76),3))</f>
        <v>0</v>
      </c>
      <c r="T76" s="17">
        <f>IF(P76&lt;9,0,+SMALL((E76:N76),4))</f>
        <v>0</v>
      </c>
      <c r="U76" s="17">
        <f>O76-Q76-R76-S76-T76</f>
        <v>116</v>
      </c>
      <c r="V76" s="7">
        <f>RANK(U76,$U$6:$U$165,0)</f>
        <v>70</v>
      </c>
    </row>
    <row r="77" spans="2:22">
      <c r="B77" s="89" t="s">
        <v>102</v>
      </c>
      <c r="C77" s="33"/>
      <c r="D77" s="41" t="s">
        <v>35</v>
      </c>
      <c r="E77" s="104"/>
      <c r="F77" s="104">
        <v>32</v>
      </c>
      <c r="G77" s="104">
        <v>29</v>
      </c>
      <c r="H77" s="104">
        <v>33</v>
      </c>
      <c r="I77" s="104"/>
      <c r="J77" s="104">
        <v>21</v>
      </c>
      <c r="K77" s="104"/>
      <c r="L77" s="104"/>
      <c r="M77" s="104"/>
      <c r="N77" s="104"/>
      <c r="O77" s="49">
        <f>SUM(E77:N77)</f>
        <v>115</v>
      </c>
      <c r="P77" s="50">
        <f>COUNT(E77:N77)</f>
        <v>4</v>
      </c>
      <c r="Q77" s="17">
        <f>IF(P77&lt;6,0,+SMALL((E77:N77),1))</f>
        <v>0</v>
      </c>
      <c r="R77" s="17">
        <f>IF(P77&lt;7,0,+SMALL((E77:N77),2))</f>
        <v>0</v>
      </c>
      <c r="S77" s="17">
        <f>IF(P77&lt;8,0,+SMALL((E77:N77),3))</f>
        <v>0</v>
      </c>
      <c r="T77" s="17">
        <f>IF(P77&lt;9,0,+SMALL((E77:N77),4))</f>
        <v>0</v>
      </c>
      <c r="U77" s="17">
        <f>O77-Q77-R77-S77-T77</f>
        <v>115</v>
      </c>
      <c r="V77" s="7">
        <f>RANK(U77,$U$6:$U$165,0)</f>
        <v>72</v>
      </c>
    </row>
    <row r="78" spans="2:22">
      <c r="B78" s="42" t="s">
        <v>349</v>
      </c>
      <c r="C78" s="43"/>
      <c r="D78" s="61" t="s">
        <v>81</v>
      </c>
      <c r="E78" s="104">
        <v>29</v>
      </c>
      <c r="F78" s="104">
        <v>28</v>
      </c>
      <c r="G78" s="104">
        <v>26</v>
      </c>
      <c r="H78" s="104"/>
      <c r="I78" s="104">
        <v>28</v>
      </c>
      <c r="J78" s="104"/>
      <c r="K78" s="104"/>
      <c r="L78" s="104"/>
      <c r="M78" s="104"/>
      <c r="N78" s="104"/>
      <c r="O78" s="49">
        <f>SUM(E78:N78)</f>
        <v>111</v>
      </c>
      <c r="P78" s="50">
        <f>COUNT(E78:N78)</f>
        <v>4</v>
      </c>
      <c r="Q78" s="17">
        <f>IF(P78&lt;6,0,+SMALL((E78:N78),1))</f>
        <v>0</v>
      </c>
      <c r="R78" s="17">
        <f>IF(P78&lt;7,0,+SMALL((E78:N78),2))</f>
        <v>0</v>
      </c>
      <c r="S78" s="17">
        <f>IF(P78&lt;8,0,+SMALL((E78:N78),3))</f>
        <v>0</v>
      </c>
      <c r="T78" s="17">
        <f>IF(P78&lt;9,0,+SMALL((E78:N78),4))</f>
        <v>0</v>
      </c>
      <c r="U78" s="17">
        <f>O78-Q78-R78-S78-T78</f>
        <v>111</v>
      </c>
      <c r="V78" s="7">
        <f>RANK(U78,$U$6:$U$165,0)</f>
        <v>73</v>
      </c>
    </row>
    <row r="79" spans="2:22">
      <c r="B79" s="89" t="s">
        <v>251</v>
      </c>
      <c r="C79" s="33"/>
      <c r="D79" s="57" t="s">
        <v>79</v>
      </c>
      <c r="E79" s="104">
        <v>25</v>
      </c>
      <c r="F79" s="104"/>
      <c r="G79" s="104"/>
      <c r="H79" s="104">
        <v>31</v>
      </c>
      <c r="I79" s="104"/>
      <c r="J79" s="104">
        <v>20</v>
      </c>
      <c r="K79" s="104"/>
      <c r="L79" s="104">
        <v>31</v>
      </c>
      <c r="M79" s="104"/>
      <c r="N79" s="104"/>
      <c r="O79" s="49">
        <f>SUM(E79:N79)</f>
        <v>107</v>
      </c>
      <c r="P79" s="50">
        <f>COUNT(E79:N79)</f>
        <v>4</v>
      </c>
      <c r="Q79" s="17">
        <f>IF(P79&lt;6,0,+SMALL((E79:N79),1))</f>
        <v>0</v>
      </c>
      <c r="R79" s="17">
        <f>IF(P79&lt;7,0,+SMALL((E79:N79),2))</f>
        <v>0</v>
      </c>
      <c r="S79" s="17">
        <f>IF(P79&lt;8,0,+SMALL((E79:N79),3))</f>
        <v>0</v>
      </c>
      <c r="T79" s="17">
        <f>IF(P79&lt;9,0,+SMALL((E79:N79),4))</f>
        <v>0</v>
      </c>
      <c r="U79" s="17">
        <f>O79-Q79-R79-S79-T79</f>
        <v>107</v>
      </c>
      <c r="V79" s="7">
        <f>RANK(U79,$U$6:$U$165,0)</f>
        <v>74</v>
      </c>
    </row>
    <row r="80" spans="2:22">
      <c r="B80" s="89" t="s">
        <v>373</v>
      </c>
      <c r="C80" s="33"/>
      <c r="D80" s="57" t="s">
        <v>79</v>
      </c>
      <c r="E80" s="104">
        <v>28</v>
      </c>
      <c r="F80" s="104">
        <v>41</v>
      </c>
      <c r="G80" s="104"/>
      <c r="H80" s="104"/>
      <c r="I80" s="104"/>
      <c r="J80" s="104">
        <v>38</v>
      </c>
      <c r="K80" s="104"/>
      <c r="L80" s="104"/>
      <c r="M80" s="104"/>
      <c r="N80" s="104"/>
      <c r="O80" s="49">
        <f>SUM(E80:N80)</f>
        <v>107</v>
      </c>
      <c r="P80" s="50">
        <f>COUNT(E80:N80)</f>
        <v>3</v>
      </c>
      <c r="Q80" s="17">
        <f>IF(P80&lt;6,0,+SMALL((E80:N80),1))</f>
        <v>0</v>
      </c>
      <c r="R80" s="17">
        <f>IF(P80&lt;7,0,+SMALL((E80:N80),2))</f>
        <v>0</v>
      </c>
      <c r="S80" s="17">
        <f>IF(P80&lt;8,0,+SMALL((E80:N80),3))</f>
        <v>0</v>
      </c>
      <c r="T80" s="17">
        <f>IF(P80&lt;9,0,+SMALL((E80:N80),4))</f>
        <v>0</v>
      </c>
      <c r="U80" s="17">
        <f>O80-Q80-R80-S80-T80</f>
        <v>107</v>
      </c>
      <c r="V80" s="7">
        <f>RANK(U80,$U$6:$U$165,0)</f>
        <v>74</v>
      </c>
    </row>
    <row r="81" spans="2:22">
      <c r="B81" s="42" t="s">
        <v>308</v>
      </c>
      <c r="C81" s="33"/>
      <c r="D81" s="64" t="s">
        <v>9</v>
      </c>
      <c r="E81" s="104">
        <v>27</v>
      </c>
      <c r="F81" s="104">
        <v>24</v>
      </c>
      <c r="G81" s="104">
        <v>20</v>
      </c>
      <c r="H81" s="104"/>
      <c r="I81" s="104"/>
      <c r="J81" s="104"/>
      <c r="K81" s="104">
        <v>14</v>
      </c>
      <c r="L81" s="104">
        <v>22</v>
      </c>
      <c r="M81" s="104"/>
      <c r="N81" s="104"/>
      <c r="O81" s="49">
        <f>SUM(E81:N81)</f>
        <v>107</v>
      </c>
      <c r="P81" s="50">
        <f>COUNT(E81:N81)</f>
        <v>5</v>
      </c>
      <c r="Q81" s="17">
        <f>IF(P81&lt;6,0,+SMALL((E81:N81),1))</f>
        <v>0</v>
      </c>
      <c r="R81" s="17">
        <f>IF(P81&lt;7,0,+SMALL((E81:N81),2))</f>
        <v>0</v>
      </c>
      <c r="S81" s="17">
        <f>IF(P81&lt;8,0,+SMALL((E81:N81),3))</f>
        <v>0</v>
      </c>
      <c r="T81" s="17">
        <f>IF(P81&lt;9,0,+SMALL((E81:N81),4))</f>
        <v>0</v>
      </c>
      <c r="U81" s="17">
        <f>O81-Q81-R81-S81-T81</f>
        <v>107</v>
      </c>
      <c r="V81" s="7">
        <f>RANK(U81,$U$6:$U$165,0)</f>
        <v>74</v>
      </c>
    </row>
    <row r="82" spans="2:22">
      <c r="B82" s="89" t="s">
        <v>374</v>
      </c>
      <c r="C82" s="33"/>
      <c r="D82" s="57" t="s">
        <v>79</v>
      </c>
      <c r="E82" s="104"/>
      <c r="F82" s="104">
        <v>35</v>
      </c>
      <c r="G82" s="104">
        <v>30</v>
      </c>
      <c r="H82" s="104"/>
      <c r="I82" s="104"/>
      <c r="J82" s="104">
        <v>37</v>
      </c>
      <c r="K82" s="104"/>
      <c r="L82" s="104"/>
      <c r="M82" s="104"/>
      <c r="N82" s="104"/>
      <c r="O82" s="49">
        <f>SUM(E82:N82)</f>
        <v>102</v>
      </c>
      <c r="P82" s="50">
        <f>COUNT(E82:N82)</f>
        <v>3</v>
      </c>
      <c r="Q82" s="17">
        <f>IF(P82&lt;6,0,+SMALL((E82:N82),1))</f>
        <v>0</v>
      </c>
      <c r="R82" s="17">
        <f>IF(P82&lt;7,0,+SMALL((E82:N82),2))</f>
        <v>0</v>
      </c>
      <c r="S82" s="17">
        <f>IF(P82&lt;8,0,+SMALL((E82:N82),3))</f>
        <v>0</v>
      </c>
      <c r="T82" s="17">
        <f>IF(P82&lt;9,0,+SMALL((E82:N82),4))</f>
        <v>0</v>
      </c>
      <c r="U82" s="17">
        <f>O82-Q82-R82-S82-T82</f>
        <v>102</v>
      </c>
      <c r="V82" s="7">
        <f>RANK(U82,$U$6:$U$165,0)</f>
        <v>77</v>
      </c>
    </row>
    <row r="83" spans="2:22">
      <c r="B83" s="42" t="s">
        <v>335</v>
      </c>
      <c r="C83" s="33"/>
      <c r="D83" s="158" t="s">
        <v>334</v>
      </c>
      <c r="E83" s="104"/>
      <c r="F83" s="104">
        <v>32</v>
      </c>
      <c r="G83" s="104"/>
      <c r="H83" s="104">
        <v>32</v>
      </c>
      <c r="I83" s="104">
        <v>36</v>
      </c>
      <c r="J83" s="104"/>
      <c r="K83" s="104"/>
      <c r="L83" s="104"/>
      <c r="M83" s="104"/>
      <c r="N83" s="104"/>
      <c r="O83" s="49">
        <f>SUM(E83:N83)</f>
        <v>100</v>
      </c>
      <c r="P83" s="50">
        <f>COUNT(E83:N83)</f>
        <v>3</v>
      </c>
      <c r="Q83" s="17">
        <f>IF(P83&lt;6,0,+SMALL((E83:N83),1))</f>
        <v>0</v>
      </c>
      <c r="R83" s="17">
        <f>IF(P83&lt;7,0,+SMALL((E83:N83),2))</f>
        <v>0</v>
      </c>
      <c r="S83" s="17">
        <f>IF(P83&lt;8,0,+SMALL((E83:N83),3))</f>
        <v>0</v>
      </c>
      <c r="T83" s="17">
        <f>IF(P83&lt;9,0,+SMALL((E83:N83),4))</f>
        <v>0</v>
      </c>
      <c r="U83" s="17">
        <f>O83-Q83-R83-S83-T83</f>
        <v>100</v>
      </c>
      <c r="V83" s="7">
        <f>RANK(U83,$U$6:$U$163,0)</f>
        <v>78</v>
      </c>
    </row>
    <row r="84" spans="2:22">
      <c r="B84" s="89" t="s">
        <v>73</v>
      </c>
      <c r="C84" s="33"/>
      <c r="D84" s="40" t="s">
        <v>18</v>
      </c>
      <c r="E84" s="104"/>
      <c r="F84" s="104">
        <v>38</v>
      </c>
      <c r="G84" s="104">
        <v>29</v>
      </c>
      <c r="H84" s="104"/>
      <c r="I84" s="104"/>
      <c r="J84" s="104"/>
      <c r="K84" s="104"/>
      <c r="L84" s="104">
        <v>33</v>
      </c>
      <c r="M84" s="104"/>
      <c r="N84" s="104"/>
      <c r="O84" s="49">
        <f>SUM(E84:N84)</f>
        <v>100</v>
      </c>
      <c r="P84" s="50">
        <f>COUNT(E84:N84)</f>
        <v>3</v>
      </c>
      <c r="Q84" s="17">
        <f>IF(P84&lt;6,0,+SMALL((E84:N84),1))</f>
        <v>0</v>
      </c>
      <c r="R84" s="17">
        <f>IF(P84&lt;7,0,+SMALL((E84:N84),2))</f>
        <v>0</v>
      </c>
      <c r="S84" s="17">
        <f>IF(P84&lt;8,0,+SMALL((E84:N84),3))</f>
        <v>0</v>
      </c>
      <c r="T84" s="17">
        <f>IF(P84&lt;9,0,+SMALL((E84:N84),4))</f>
        <v>0</v>
      </c>
      <c r="U84" s="17">
        <f>O84-Q84-R84-S84-T84</f>
        <v>100</v>
      </c>
      <c r="V84" s="7">
        <f>RANK(U84,$U$6:$U$165,0)</f>
        <v>78</v>
      </c>
    </row>
    <row r="85" spans="2:22">
      <c r="B85" s="89" t="s">
        <v>6</v>
      </c>
      <c r="C85" s="33"/>
      <c r="D85" s="40" t="s">
        <v>18</v>
      </c>
      <c r="E85" s="104"/>
      <c r="F85" s="104"/>
      <c r="G85" s="104"/>
      <c r="H85" s="104">
        <v>34</v>
      </c>
      <c r="I85" s="104"/>
      <c r="J85" s="104">
        <v>21</v>
      </c>
      <c r="K85" s="104">
        <v>25</v>
      </c>
      <c r="L85" s="104">
        <v>19</v>
      </c>
      <c r="M85" s="104"/>
      <c r="N85" s="104"/>
      <c r="O85" s="49">
        <f>SUM(E85:N85)</f>
        <v>99</v>
      </c>
      <c r="P85" s="50">
        <f>COUNT(E85:N85)</f>
        <v>4</v>
      </c>
      <c r="Q85" s="17">
        <f>IF(P85&lt;6,0,+SMALL((E85:N85),1))</f>
        <v>0</v>
      </c>
      <c r="R85" s="17">
        <f>IF(P85&lt;7,0,+SMALL((E85:N85),2))</f>
        <v>0</v>
      </c>
      <c r="S85" s="17">
        <f>IF(P85&lt;8,0,+SMALL((E85:N85),3))</f>
        <v>0</v>
      </c>
      <c r="T85" s="17">
        <f>IF(P85&lt;9,0,+SMALL((E85:N85),4))</f>
        <v>0</v>
      </c>
      <c r="U85" s="17">
        <f>O85-Q85-R85-S85-T85</f>
        <v>99</v>
      </c>
      <c r="V85" s="7">
        <f>RANK(U85,$U$6:$U$165,0)</f>
        <v>80</v>
      </c>
    </row>
    <row r="86" spans="2:22">
      <c r="B86" s="89" t="s">
        <v>121</v>
      </c>
      <c r="C86" s="33"/>
      <c r="D86" s="41" t="s">
        <v>35</v>
      </c>
      <c r="E86" s="104"/>
      <c r="F86" s="104"/>
      <c r="G86" s="104">
        <v>30</v>
      </c>
      <c r="H86" s="104"/>
      <c r="I86" s="104">
        <v>28</v>
      </c>
      <c r="J86" s="104">
        <v>16</v>
      </c>
      <c r="K86" s="104"/>
      <c r="L86" s="104">
        <v>21</v>
      </c>
      <c r="M86" s="104"/>
      <c r="N86" s="104"/>
      <c r="O86" s="49">
        <f>SUM(E86:N86)</f>
        <v>95</v>
      </c>
      <c r="P86" s="50">
        <f>COUNT(E86:N86)</f>
        <v>4</v>
      </c>
      <c r="Q86" s="17">
        <f>IF(P86&lt;6,0,+SMALL((E86:N86),1))</f>
        <v>0</v>
      </c>
      <c r="R86" s="17">
        <f>IF(P86&lt;7,0,+SMALL((E86:N86),2))</f>
        <v>0</v>
      </c>
      <c r="S86" s="17">
        <f>IF(P86&lt;8,0,+SMALL((E86:N86),3))</f>
        <v>0</v>
      </c>
      <c r="T86" s="17">
        <f>IF(P86&lt;9,0,+SMALL((E86:N86),4))</f>
        <v>0</v>
      </c>
      <c r="U86" s="17">
        <f>O86-Q86-R86-S86-T86</f>
        <v>95</v>
      </c>
      <c r="V86" s="7">
        <f>RANK(U86,$U$6:$U$165,0)</f>
        <v>81</v>
      </c>
    </row>
    <row r="87" spans="2:22">
      <c r="B87" s="42" t="s">
        <v>348</v>
      </c>
      <c r="C87" s="33"/>
      <c r="D87" s="158" t="s">
        <v>334</v>
      </c>
      <c r="E87" s="104"/>
      <c r="F87" s="104">
        <v>26</v>
      </c>
      <c r="G87" s="104">
        <v>38</v>
      </c>
      <c r="H87" s="104"/>
      <c r="I87" s="104"/>
      <c r="J87" s="104"/>
      <c r="K87" s="104">
        <v>30</v>
      </c>
      <c r="L87" s="104"/>
      <c r="M87" s="104"/>
      <c r="N87" s="104"/>
      <c r="O87" s="49">
        <f>SUM(E87:N87)</f>
        <v>94</v>
      </c>
      <c r="P87" s="50">
        <f>COUNT(E87:N87)</f>
        <v>3</v>
      </c>
      <c r="Q87" s="17">
        <f>IF(P87&lt;6,0,+SMALL((E87:N87),1))</f>
        <v>0</v>
      </c>
      <c r="R87" s="17">
        <f>IF(P87&lt;7,0,+SMALL((E87:N87),2))</f>
        <v>0</v>
      </c>
      <c r="S87" s="17">
        <f>IF(P87&lt;8,0,+SMALL((E87:N87),3))</f>
        <v>0</v>
      </c>
      <c r="T87" s="17">
        <f>IF(P87&lt;9,0,+SMALL((E87:N87),4))</f>
        <v>0</v>
      </c>
      <c r="U87" s="17">
        <f>O87-Q87-R87-S87-T87</f>
        <v>94</v>
      </c>
      <c r="V87" s="7">
        <f>RANK(U87,$U$6:$U$163,0)</f>
        <v>82</v>
      </c>
    </row>
    <row r="88" spans="2:22">
      <c r="B88" s="89" t="s">
        <v>220</v>
      </c>
      <c r="C88" s="33"/>
      <c r="D88" s="40" t="s">
        <v>18</v>
      </c>
      <c r="E88" s="104"/>
      <c r="F88" s="104"/>
      <c r="G88" s="104"/>
      <c r="H88" s="104"/>
      <c r="I88" s="104">
        <v>34</v>
      </c>
      <c r="J88" s="104">
        <v>31</v>
      </c>
      <c r="K88" s="104"/>
      <c r="L88" s="104">
        <v>27</v>
      </c>
      <c r="M88" s="104"/>
      <c r="N88" s="104"/>
      <c r="O88" s="49">
        <f>SUM(E88:N88)</f>
        <v>92</v>
      </c>
      <c r="P88" s="50">
        <f>COUNT(E88:N88)</f>
        <v>3</v>
      </c>
      <c r="Q88" s="17">
        <f>IF(P88&lt;6,0,+SMALL((E88:N88),1))</f>
        <v>0</v>
      </c>
      <c r="R88" s="17">
        <f>IF(P88&lt;7,0,+SMALL((E88:N88),2))</f>
        <v>0</v>
      </c>
      <c r="S88" s="17">
        <f>IF(P88&lt;8,0,+SMALL((E88:N88),3))</f>
        <v>0</v>
      </c>
      <c r="T88" s="17">
        <f>IF(P88&lt;9,0,+SMALL((E88:N88),4))</f>
        <v>0</v>
      </c>
      <c r="U88" s="17">
        <f>O88-Q88-R88-S88-T88</f>
        <v>92</v>
      </c>
      <c r="V88" s="7">
        <f>RANK(U88,$U$6:$U$165,0)</f>
        <v>83</v>
      </c>
    </row>
    <row r="89" spans="2:22">
      <c r="B89" s="89" t="s">
        <v>116</v>
      </c>
      <c r="C89" s="33"/>
      <c r="D89" s="40" t="s">
        <v>18</v>
      </c>
      <c r="E89" s="104"/>
      <c r="F89" s="104">
        <v>33</v>
      </c>
      <c r="G89" s="104"/>
      <c r="H89" s="104"/>
      <c r="I89" s="104">
        <v>27</v>
      </c>
      <c r="J89" s="104"/>
      <c r="K89" s="104"/>
      <c r="L89" s="104">
        <v>32</v>
      </c>
      <c r="M89" s="104"/>
      <c r="N89" s="104"/>
      <c r="O89" s="49">
        <f>SUM(E89:N89)</f>
        <v>92</v>
      </c>
      <c r="P89" s="50">
        <f>COUNT(E89:N89)</f>
        <v>3</v>
      </c>
      <c r="Q89" s="17">
        <f>IF(P89&lt;6,0,+SMALL((E89:N89),1))</f>
        <v>0</v>
      </c>
      <c r="R89" s="17">
        <f>IF(P89&lt;7,0,+SMALL((E89:N89),2))</f>
        <v>0</v>
      </c>
      <c r="S89" s="17">
        <f>IF(P89&lt;8,0,+SMALL((E89:N89),3))</f>
        <v>0</v>
      </c>
      <c r="T89" s="17">
        <f>IF(P89&lt;9,0,+SMALL((E89:N89),4))</f>
        <v>0</v>
      </c>
      <c r="U89" s="17">
        <f>O89-Q89-R89-S89-T89</f>
        <v>92</v>
      </c>
      <c r="V89" s="7">
        <f>RANK(U89,$U$6:$U$165,0)</f>
        <v>83</v>
      </c>
    </row>
    <row r="90" spans="2:22">
      <c r="B90" s="42" t="s">
        <v>230</v>
      </c>
      <c r="C90" s="33"/>
      <c r="D90" s="61" t="s">
        <v>81</v>
      </c>
      <c r="E90" s="104">
        <v>30</v>
      </c>
      <c r="F90" s="104"/>
      <c r="G90" s="104"/>
      <c r="H90" s="104">
        <v>35</v>
      </c>
      <c r="I90" s="104"/>
      <c r="J90" s="104">
        <v>25</v>
      </c>
      <c r="K90" s="104"/>
      <c r="L90" s="104"/>
      <c r="M90" s="104"/>
      <c r="N90" s="104"/>
      <c r="O90" s="49">
        <f>SUM(E90:N90)</f>
        <v>90</v>
      </c>
      <c r="P90" s="50">
        <f>COUNT(E90:N90)</f>
        <v>3</v>
      </c>
      <c r="Q90" s="17">
        <f>IF(P90&lt;6,0,+SMALL((E90:N90),1))</f>
        <v>0</v>
      </c>
      <c r="R90" s="17">
        <f>IF(P90&lt;7,0,+SMALL((E90:N90),2))</f>
        <v>0</v>
      </c>
      <c r="S90" s="17">
        <f>IF(P90&lt;8,0,+SMALL((E90:N90),3))</f>
        <v>0</v>
      </c>
      <c r="T90" s="17">
        <f>IF(P90&lt;9,0,+SMALL((E90:N90),4))</f>
        <v>0</v>
      </c>
      <c r="U90" s="17">
        <f>O90-Q90-R90-S90-T90</f>
        <v>90</v>
      </c>
      <c r="V90" s="7">
        <f>RANK(U90,$U$6:$U$165,0)</f>
        <v>85</v>
      </c>
    </row>
    <row r="91" spans="2:22">
      <c r="B91" s="89" t="s">
        <v>245</v>
      </c>
      <c r="C91" s="43"/>
      <c r="D91" s="61" t="s">
        <v>81</v>
      </c>
      <c r="E91" s="104">
        <v>29</v>
      </c>
      <c r="F91" s="104"/>
      <c r="G91" s="104"/>
      <c r="H91" s="104"/>
      <c r="I91" s="104"/>
      <c r="J91" s="104">
        <v>28</v>
      </c>
      <c r="K91" s="104">
        <v>32</v>
      </c>
      <c r="L91" s="104"/>
      <c r="M91" s="104"/>
      <c r="N91" s="104"/>
      <c r="O91" s="49">
        <f>SUM(E91:N91)</f>
        <v>89</v>
      </c>
      <c r="P91" s="50">
        <f>COUNT(E91:N91)</f>
        <v>3</v>
      </c>
      <c r="Q91" s="17">
        <f>IF(P91&lt;6,0,+SMALL((E91:N91),1))</f>
        <v>0</v>
      </c>
      <c r="R91" s="17">
        <f>IF(P91&lt;7,0,+SMALL((E91:N91),2))</f>
        <v>0</v>
      </c>
      <c r="S91" s="17">
        <f>IF(P91&lt;8,0,+SMALL((E91:N91),3))</f>
        <v>0</v>
      </c>
      <c r="T91" s="17">
        <f>IF(P91&lt;9,0,+SMALL((E91:N91),4))</f>
        <v>0</v>
      </c>
      <c r="U91" s="17">
        <f>O91-Q91-R91-S91-T91</f>
        <v>89</v>
      </c>
      <c r="V91" s="7">
        <f>RANK(U91,$U$6:$U$165,0)</f>
        <v>86</v>
      </c>
    </row>
    <row r="92" spans="2:22">
      <c r="B92" s="89" t="s">
        <v>162</v>
      </c>
      <c r="C92" s="33"/>
      <c r="D92" s="39" t="s">
        <v>7</v>
      </c>
      <c r="E92" s="104"/>
      <c r="F92" s="104"/>
      <c r="G92" s="104">
        <v>28</v>
      </c>
      <c r="H92" s="104"/>
      <c r="I92" s="104">
        <v>31</v>
      </c>
      <c r="J92" s="104"/>
      <c r="K92" s="104"/>
      <c r="L92" s="104">
        <v>28</v>
      </c>
      <c r="M92" s="104"/>
      <c r="N92" s="104"/>
      <c r="O92" s="49">
        <f>SUM(E92:N92)</f>
        <v>87</v>
      </c>
      <c r="P92" s="50">
        <f>COUNT(E92:N92)</f>
        <v>3</v>
      </c>
      <c r="Q92" s="17">
        <f>IF(P92&lt;6,0,+SMALL((E92:N92),1))</f>
        <v>0</v>
      </c>
      <c r="R92" s="17">
        <f>IF(P92&lt;7,0,+SMALL((E92:N92),2))</f>
        <v>0</v>
      </c>
      <c r="S92" s="17">
        <f>IF(P92&lt;8,0,+SMALL((E92:N92),3))</f>
        <v>0</v>
      </c>
      <c r="T92" s="17">
        <f>IF(P92&lt;9,0,+SMALL((E92:N92),4))</f>
        <v>0</v>
      </c>
      <c r="U92" s="17">
        <f>O92-Q92-R92-S92-T92</f>
        <v>87</v>
      </c>
      <c r="V92" s="7">
        <f>RANK(U92,$U$6:$U$165,0)</f>
        <v>87</v>
      </c>
    </row>
    <row r="93" spans="2:22">
      <c r="B93" s="89" t="s">
        <v>173</v>
      </c>
      <c r="C93" s="33"/>
      <c r="D93" s="38" t="s">
        <v>33</v>
      </c>
      <c r="E93" s="104">
        <v>30</v>
      </c>
      <c r="F93" s="104"/>
      <c r="G93" s="104">
        <v>26</v>
      </c>
      <c r="H93" s="104"/>
      <c r="I93" s="104"/>
      <c r="J93" s="104"/>
      <c r="K93" s="104"/>
      <c r="L93" s="104">
        <v>29</v>
      </c>
      <c r="M93" s="104"/>
      <c r="N93" s="104"/>
      <c r="O93" s="49">
        <f>SUM(E93:N93)</f>
        <v>85</v>
      </c>
      <c r="P93" s="50">
        <f>COUNT(E93:N93)</f>
        <v>3</v>
      </c>
      <c r="Q93" s="17">
        <f>IF(P93&lt;6,0,+SMALL((E93:N93),1))</f>
        <v>0</v>
      </c>
      <c r="R93" s="17">
        <f>IF(P93&lt;7,0,+SMALL((E93:N93),2))</f>
        <v>0</v>
      </c>
      <c r="S93" s="17">
        <f>IF(P93&lt;8,0,+SMALL((E93:N93),3))</f>
        <v>0</v>
      </c>
      <c r="T93" s="17">
        <f>IF(P93&lt;9,0,+SMALL((E93:N93),4))</f>
        <v>0</v>
      </c>
      <c r="U93" s="17">
        <f>O93-Q93-R93-S93-T93</f>
        <v>85</v>
      </c>
      <c r="V93" s="7">
        <f>RANK(U93,$U$6:$U$165,0)</f>
        <v>88</v>
      </c>
    </row>
    <row r="94" spans="2:22">
      <c r="B94" s="89" t="s">
        <v>98</v>
      </c>
      <c r="C94" s="33"/>
      <c r="D94" s="40" t="s">
        <v>18</v>
      </c>
      <c r="E94" s="104">
        <v>28</v>
      </c>
      <c r="F94" s="104"/>
      <c r="G94" s="104">
        <v>34</v>
      </c>
      <c r="H94" s="104"/>
      <c r="I94" s="104"/>
      <c r="J94" s="104">
        <v>23</v>
      </c>
      <c r="K94" s="104"/>
      <c r="L94" s="104"/>
      <c r="M94" s="104"/>
      <c r="N94" s="104"/>
      <c r="O94" s="49">
        <f>SUM(E94:N94)</f>
        <v>85</v>
      </c>
      <c r="P94" s="50">
        <f>COUNT(E94:N94)</f>
        <v>3</v>
      </c>
      <c r="Q94" s="17">
        <f>IF(P94&lt;6,0,+SMALL((E94:N94),1))</f>
        <v>0</v>
      </c>
      <c r="R94" s="17">
        <f>IF(P94&lt;7,0,+SMALL((E94:N94),2))</f>
        <v>0</v>
      </c>
      <c r="S94" s="17">
        <f>IF(P94&lt;8,0,+SMALL((E94:N94),3))</f>
        <v>0</v>
      </c>
      <c r="T94" s="17">
        <f>IF(P94&lt;9,0,+SMALL((E94:N94),4))</f>
        <v>0</v>
      </c>
      <c r="U94" s="17">
        <f>O94-Q94-R94-S94-T94</f>
        <v>85</v>
      </c>
      <c r="V94" s="7">
        <f>RANK(U94,$U$6:$U$165,0)</f>
        <v>88</v>
      </c>
    </row>
    <row r="95" spans="2:22">
      <c r="B95" s="42" t="s">
        <v>292</v>
      </c>
      <c r="C95" s="43"/>
      <c r="D95" s="61" t="s">
        <v>81</v>
      </c>
      <c r="E95" s="104">
        <v>28</v>
      </c>
      <c r="F95" s="104">
        <v>27</v>
      </c>
      <c r="G95" s="104"/>
      <c r="H95" s="104"/>
      <c r="I95" s="104"/>
      <c r="J95" s="104">
        <v>27</v>
      </c>
      <c r="K95" s="104"/>
      <c r="L95" s="104"/>
      <c r="M95" s="104"/>
      <c r="N95" s="104"/>
      <c r="O95" s="49">
        <f>SUM(E95:N95)</f>
        <v>82</v>
      </c>
      <c r="P95" s="50">
        <f>COUNT(E95:N95)</f>
        <v>3</v>
      </c>
      <c r="Q95" s="17">
        <f>IF(P95&lt;6,0,+SMALL((E95:N95),1))</f>
        <v>0</v>
      </c>
      <c r="R95" s="17">
        <f>IF(P95&lt;7,0,+SMALL((E95:N95),2))</f>
        <v>0</v>
      </c>
      <c r="S95" s="17">
        <f>IF(P95&lt;8,0,+SMALL((E95:N95),3))</f>
        <v>0</v>
      </c>
      <c r="T95" s="17">
        <f>IF(P95&lt;9,0,+SMALL((E95:N95),4))</f>
        <v>0</v>
      </c>
      <c r="U95" s="17">
        <f>O95-Q95-R95-S95-T95</f>
        <v>82</v>
      </c>
      <c r="V95" s="7">
        <f>RANK(U95,$U$6:$U$165,0)</f>
        <v>90</v>
      </c>
    </row>
    <row r="96" spans="2:22">
      <c r="B96" s="42" t="s">
        <v>265</v>
      </c>
      <c r="C96" s="43"/>
      <c r="D96" s="61" t="s">
        <v>81</v>
      </c>
      <c r="E96" s="104"/>
      <c r="F96" s="104">
        <v>30</v>
      </c>
      <c r="G96" s="104"/>
      <c r="H96" s="104"/>
      <c r="I96" s="104">
        <v>31</v>
      </c>
      <c r="J96" s="104">
        <v>21</v>
      </c>
      <c r="K96" s="104"/>
      <c r="L96" s="104"/>
      <c r="M96" s="104"/>
      <c r="N96" s="104"/>
      <c r="O96" s="49">
        <f>SUM(E96:N96)</f>
        <v>82</v>
      </c>
      <c r="P96" s="50">
        <f>COUNT(E96:N96)</f>
        <v>3</v>
      </c>
      <c r="Q96" s="17">
        <f>IF(P96&lt;6,0,+SMALL((E96:N96),1))</f>
        <v>0</v>
      </c>
      <c r="R96" s="17">
        <f>IF(P96&lt;7,0,+SMALL((E96:N96),2))</f>
        <v>0</v>
      </c>
      <c r="S96" s="17">
        <f>IF(P96&lt;8,0,+SMALL((E96:N96),3))</f>
        <v>0</v>
      </c>
      <c r="T96" s="17">
        <f>IF(P96&lt;9,0,+SMALL((E96:N96),4))</f>
        <v>0</v>
      </c>
      <c r="U96" s="17">
        <f>O96-Q96-R96-S96-T96</f>
        <v>82</v>
      </c>
      <c r="V96" s="7">
        <f>RANK(U96,$U$6:$U$165,0)</f>
        <v>90</v>
      </c>
    </row>
    <row r="97" spans="2:22">
      <c r="B97" s="89" t="s">
        <v>241</v>
      </c>
      <c r="C97" s="33"/>
      <c r="D97" s="62" t="s">
        <v>14</v>
      </c>
      <c r="E97" s="104"/>
      <c r="F97" s="104">
        <v>30</v>
      </c>
      <c r="G97" s="104"/>
      <c r="H97" s="104">
        <v>26</v>
      </c>
      <c r="I97" s="104"/>
      <c r="J97" s="104"/>
      <c r="K97" s="104"/>
      <c r="L97" s="104"/>
      <c r="M97" s="104">
        <v>24</v>
      </c>
      <c r="N97" s="104"/>
      <c r="O97" s="49">
        <f>SUM(E97:N97)</f>
        <v>80</v>
      </c>
      <c r="P97" s="50">
        <f>COUNT(E97:N97)</f>
        <v>3</v>
      </c>
      <c r="Q97" s="17">
        <f>IF(P97&lt;6,0,+SMALL((E97:N97),1))</f>
        <v>0</v>
      </c>
      <c r="R97" s="17">
        <f>IF(P97&lt;7,0,+SMALL((E97:N97),2))</f>
        <v>0</v>
      </c>
      <c r="S97" s="17">
        <f>IF(P97&lt;8,0,+SMALL((E97:N97),3))</f>
        <v>0</v>
      </c>
      <c r="T97" s="17">
        <f>IF(P97&lt;9,0,+SMALL((E97:N97),4))</f>
        <v>0</v>
      </c>
      <c r="U97" s="17">
        <f>O97-Q97-R97-S97-T97</f>
        <v>80</v>
      </c>
      <c r="V97" s="7">
        <f>RANK(U97,$U$6:$U$165,0)</f>
        <v>92</v>
      </c>
    </row>
    <row r="98" spans="2:22">
      <c r="B98" s="89" t="s">
        <v>252</v>
      </c>
      <c r="C98" s="43"/>
      <c r="D98" s="90" t="s">
        <v>146</v>
      </c>
      <c r="E98" s="104"/>
      <c r="F98" s="104">
        <v>33</v>
      </c>
      <c r="G98" s="104"/>
      <c r="H98" s="104"/>
      <c r="I98" s="104"/>
      <c r="J98" s="104">
        <v>20</v>
      </c>
      <c r="K98" s="104"/>
      <c r="L98" s="104">
        <v>27</v>
      </c>
      <c r="M98" s="104"/>
      <c r="N98" s="104"/>
      <c r="O98" s="49">
        <f>SUM(E98:N98)</f>
        <v>80</v>
      </c>
      <c r="P98" s="50">
        <f>COUNT(E98:N98)</f>
        <v>3</v>
      </c>
      <c r="Q98" s="17">
        <f>IF(P98&lt;6,0,+SMALL((E98:N98),1))</f>
        <v>0</v>
      </c>
      <c r="R98" s="17">
        <f>IF(P98&lt;7,0,+SMALL((E98:N98),2))</f>
        <v>0</v>
      </c>
      <c r="S98" s="17">
        <f>IF(P98&lt;8,0,+SMALL((E98:N98),3))</f>
        <v>0</v>
      </c>
      <c r="T98" s="17">
        <f>IF(P98&lt;9,0,+SMALL((E98:N98),4))</f>
        <v>0</v>
      </c>
      <c r="U98" s="17">
        <f>O98-Q98-R98-S98-T98</f>
        <v>80</v>
      </c>
      <c r="V98" s="7">
        <f>RANK(U98,$U$6:$U$165,0)</f>
        <v>92</v>
      </c>
    </row>
    <row r="99" spans="2:22">
      <c r="B99" s="89" t="s">
        <v>24</v>
      </c>
      <c r="C99" s="33"/>
      <c r="D99" s="61" t="s">
        <v>81</v>
      </c>
      <c r="E99" s="104"/>
      <c r="F99" s="104">
        <v>21</v>
      </c>
      <c r="G99" s="104"/>
      <c r="H99" s="104"/>
      <c r="I99" s="104">
        <v>34</v>
      </c>
      <c r="J99" s="104"/>
      <c r="K99" s="104"/>
      <c r="L99" s="104">
        <v>24</v>
      </c>
      <c r="M99" s="104"/>
      <c r="N99" s="104"/>
      <c r="O99" s="49">
        <f>SUM(E99:N99)</f>
        <v>79</v>
      </c>
      <c r="P99" s="50">
        <f>COUNT(E99:N99)</f>
        <v>3</v>
      </c>
      <c r="Q99" s="17">
        <f>IF(P99&lt;6,0,+SMALL((E99:N99),1))</f>
        <v>0</v>
      </c>
      <c r="R99" s="17">
        <f>IF(P99&lt;7,0,+SMALL((E99:N99),2))</f>
        <v>0</v>
      </c>
      <c r="S99" s="17">
        <f>IF(P99&lt;8,0,+SMALL((E99:N99),3))</f>
        <v>0</v>
      </c>
      <c r="T99" s="17">
        <f>IF(P99&lt;9,0,+SMALL((E99:N99),4))</f>
        <v>0</v>
      </c>
      <c r="U99" s="17">
        <f>O99-Q99-R99-S99-T99</f>
        <v>79</v>
      </c>
      <c r="V99" s="7">
        <f>RANK(U99,$U$6:$U$165,0)</f>
        <v>94</v>
      </c>
    </row>
    <row r="100" spans="2:22">
      <c r="B100" s="89" t="s">
        <v>289</v>
      </c>
      <c r="C100" s="33"/>
      <c r="D100" s="40" t="s">
        <v>18</v>
      </c>
      <c r="E100" s="104">
        <v>24</v>
      </c>
      <c r="F100" s="104"/>
      <c r="G100" s="104">
        <v>28</v>
      </c>
      <c r="H100" s="104"/>
      <c r="I100" s="104"/>
      <c r="J100" s="104">
        <v>22</v>
      </c>
      <c r="K100" s="104"/>
      <c r="L100" s="104"/>
      <c r="M100" s="104"/>
      <c r="N100" s="104"/>
      <c r="O100" s="49">
        <f>SUM(E100:N100)</f>
        <v>74</v>
      </c>
      <c r="P100" s="50">
        <f>COUNT(E100:N100)</f>
        <v>3</v>
      </c>
      <c r="Q100" s="17">
        <f>IF(P100&lt;6,0,+SMALL((E100:N100),1))</f>
        <v>0</v>
      </c>
      <c r="R100" s="17">
        <f>IF(P100&lt;7,0,+SMALL((E100:N100),2))</f>
        <v>0</v>
      </c>
      <c r="S100" s="17">
        <f>IF(P100&lt;8,0,+SMALL((E100:N100),3))</f>
        <v>0</v>
      </c>
      <c r="T100" s="17">
        <f>IF(P100&lt;9,0,+SMALL((E100:N100),4))</f>
        <v>0</v>
      </c>
      <c r="U100" s="17">
        <f>O100-Q100-R100-S100-T100</f>
        <v>74</v>
      </c>
      <c r="V100" s="7">
        <f>RANK(U100,$U$6:$U$165,0)</f>
        <v>95</v>
      </c>
    </row>
    <row r="101" spans="2:22">
      <c r="B101" s="89" t="s">
        <v>236</v>
      </c>
      <c r="C101" s="33"/>
      <c r="D101" s="57" t="s">
        <v>79</v>
      </c>
      <c r="E101" s="104">
        <v>38</v>
      </c>
      <c r="F101" s="104"/>
      <c r="G101" s="104"/>
      <c r="H101" s="104">
        <v>34</v>
      </c>
      <c r="I101" s="104"/>
      <c r="J101" s="104"/>
      <c r="K101" s="104"/>
      <c r="L101" s="104"/>
      <c r="M101" s="104"/>
      <c r="N101" s="104"/>
      <c r="O101" s="49">
        <f>SUM(E101:N101)</f>
        <v>72</v>
      </c>
      <c r="P101" s="50">
        <f>COUNT(E101:N101)</f>
        <v>2</v>
      </c>
      <c r="Q101" s="17">
        <f>IF(P101&lt;6,0,+SMALL((E101:N101),1))</f>
        <v>0</v>
      </c>
      <c r="R101" s="17">
        <f>IF(P101&lt;7,0,+SMALL((E101:N101),2))</f>
        <v>0</v>
      </c>
      <c r="S101" s="17">
        <f>IF(P101&lt;8,0,+SMALL((E101:N101),3))</f>
        <v>0</v>
      </c>
      <c r="T101" s="17">
        <f>IF(P101&lt;9,0,+SMALL((E101:N101),4))</f>
        <v>0</v>
      </c>
      <c r="U101" s="17">
        <f>O101-Q101-R101-S101-T101</f>
        <v>72</v>
      </c>
      <c r="V101" s="7">
        <f>RANK(U101,$U$6:$U$165,0)</f>
        <v>96</v>
      </c>
    </row>
    <row r="102" spans="2:22">
      <c r="B102" s="89" t="s">
        <v>74</v>
      </c>
      <c r="C102" s="33"/>
      <c r="D102" s="38" t="s">
        <v>5</v>
      </c>
      <c r="E102" s="104">
        <v>25</v>
      </c>
      <c r="F102" s="104">
        <v>26</v>
      </c>
      <c r="G102" s="104">
        <v>19</v>
      </c>
      <c r="H102" s="104"/>
      <c r="I102" s="104"/>
      <c r="J102" s="104"/>
      <c r="K102" s="104"/>
      <c r="L102" s="104"/>
      <c r="M102" s="104"/>
      <c r="N102" s="104"/>
      <c r="O102" s="49">
        <f>SUM(E102:N102)</f>
        <v>70</v>
      </c>
      <c r="P102" s="50">
        <f>COUNT(E102:N102)</f>
        <v>3</v>
      </c>
      <c r="Q102" s="17">
        <f>IF(P102&lt;6,0,+SMALL((E102:N102),1))</f>
        <v>0</v>
      </c>
      <c r="R102" s="17">
        <f>IF(P102&lt;7,0,+SMALL((E102:N102),2))</f>
        <v>0</v>
      </c>
      <c r="S102" s="17">
        <f>IF(P102&lt;8,0,+SMALL((E102:N102),3))</f>
        <v>0</v>
      </c>
      <c r="T102" s="17">
        <f>IF(P102&lt;9,0,+SMALL((E102:N102),4))</f>
        <v>0</v>
      </c>
      <c r="U102" s="17">
        <f>O102-Q102-R102-S102-T102</f>
        <v>70</v>
      </c>
      <c r="V102" s="7">
        <f>RANK(U102,$U$6:$U$165,0)</f>
        <v>97</v>
      </c>
    </row>
    <row r="103" spans="2:22">
      <c r="B103" s="42" t="s">
        <v>226</v>
      </c>
      <c r="C103" s="43"/>
      <c r="D103" s="61" t="s">
        <v>81</v>
      </c>
      <c r="E103" s="104">
        <v>35</v>
      </c>
      <c r="F103" s="104"/>
      <c r="G103" s="104"/>
      <c r="H103" s="104"/>
      <c r="I103" s="104"/>
      <c r="J103" s="104">
        <v>35</v>
      </c>
      <c r="K103" s="104"/>
      <c r="L103" s="104"/>
      <c r="M103" s="104"/>
      <c r="N103" s="104"/>
      <c r="O103" s="49">
        <f>SUM(E103:N103)</f>
        <v>70</v>
      </c>
      <c r="P103" s="50">
        <f>COUNT(E103:N103)</f>
        <v>2</v>
      </c>
      <c r="Q103" s="17">
        <f>IF(P103&lt;6,0,+SMALL((E103:N103),1))</f>
        <v>0</v>
      </c>
      <c r="R103" s="17">
        <f>IF(P103&lt;7,0,+SMALL((E103:N103),2))</f>
        <v>0</v>
      </c>
      <c r="S103" s="17">
        <f>IF(P103&lt;8,0,+SMALL((E103:N103),3))</f>
        <v>0</v>
      </c>
      <c r="T103" s="17">
        <f>IF(P103&lt;9,0,+SMALL((E103:N103),4))</f>
        <v>0</v>
      </c>
      <c r="U103" s="17">
        <f>O103-Q103-R103-S103-T103</f>
        <v>70</v>
      </c>
      <c r="V103" s="7">
        <f>RANK(U103,$U$6:$U$165,0)</f>
        <v>97</v>
      </c>
    </row>
    <row r="104" spans="2:22">
      <c r="B104" s="89" t="s">
        <v>154</v>
      </c>
      <c r="C104" s="33"/>
      <c r="D104" s="40" t="s">
        <v>18</v>
      </c>
      <c r="E104" s="104"/>
      <c r="F104" s="104">
        <v>23</v>
      </c>
      <c r="G104" s="104">
        <v>18</v>
      </c>
      <c r="H104" s="104"/>
      <c r="I104" s="104"/>
      <c r="J104" s="104"/>
      <c r="K104" s="104"/>
      <c r="L104" s="104">
        <v>28</v>
      </c>
      <c r="M104" s="104"/>
      <c r="N104" s="104"/>
      <c r="O104" s="49">
        <f>SUM(E104:N104)</f>
        <v>69</v>
      </c>
      <c r="P104" s="50">
        <f>COUNT(E104:N104)</f>
        <v>3</v>
      </c>
      <c r="Q104" s="17">
        <f>IF(P104&lt;6,0,+SMALL((E104:N104),1))</f>
        <v>0</v>
      </c>
      <c r="R104" s="17">
        <f>IF(P104&lt;7,0,+SMALL((E104:N104),2))</f>
        <v>0</v>
      </c>
      <c r="S104" s="17">
        <f>IF(P104&lt;8,0,+SMALL((E104:N104),3))</f>
        <v>0</v>
      </c>
      <c r="T104" s="17">
        <f>IF(P104&lt;9,0,+SMALL((E104:N104),4))</f>
        <v>0</v>
      </c>
      <c r="U104" s="17">
        <f>O104-Q104-R104-S104-T104</f>
        <v>69</v>
      </c>
      <c r="V104" s="7">
        <f>RANK(U104,$U$6:$U$165,0)</f>
        <v>99</v>
      </c>
    </row>
    <row r="105" spans="2:22">
      <c r="B105" s="42" t="s">
        <v>231</v>
      </c>
      <c r="C105" s="43"/>
      <c r="D105" s="61" t="s">
        <v>81</v>
      </c>
      <c r="E105" s="104"/>
      <c r="F105" s="104"/>
      <c r="G105" s="104"/>
      <c r="H105" s="104"/>
      <c r="I105" s="104">
        <v>39</v>
      </c>
      <c r="J105" s="104">
        <v>30</v>
      </c>
      <c r="K105" s="104"/>
      <c r="L105" s="104"/>
      <c r="M105" s="104"/>
      <c r="N105" s="104"/>
      <c r="O105" s="49">
        <f>SUM(E105:N105)</f>
        <v>69</v>
      </c>
      <c r="P105" s="50">
        <f>COUNT(E105:N105)</f>
        <v>2</v>
      </c>
      <c r="Q105" s="17">
        <f>IF(P105&lt;6,0,+SMALL((E105:N105),1))</f>
        <v>0</v>
      </c>
      <c r="R105" s="17">
        <f>IF(P105&lt;7,0,+SMALL((E105:N105),2))</f>
        <v>0</v>
      </c>
      <c r="S105" s="17">
        <f>IF(P105&lt;8,0,+SMALL((E105:N105),3))</f>
        <v>0</v>
      </c>
      <c r="T105" s="17">
        <f>IF(P105&lt;9,0,+SMALL((E105:N105),4))</f>
        <v>0</v>
      </c>
      <c r="U105" s="17">
        <f>O105-Q105-R105-S105-T105</f>
        <v>69</v>
      </c>
      <c r="V105" s="7">
        <f>RANK(U105,$U$6:$U$165,0)</f>
        <v>99</v>
      </c>
    </row>
    <row r="106" spans="2:22">
      <c r="B106" s="42" t="s">
        <v>404</v>
      </c>
      <c r="C106" s="33"/>
      <c r="D106" s="158" t="s">
        <v>334</v>
      </c>
      <c r="E106" s="104">
        <v>35</v>
      </c>
      <c r="F106" s="104"/>
      <c r="G106" s="104"/>
      <c r="H106" s="104"/>
      <c r="I106" s="104">
        <v>33</v>
      </c>
      <c r="J106" s="104"/>
      <c r="K106" s="104"/>
      <c r="L106" s="104"/>
      <c r="M106" s="104"/>
      <c r="N106" s="104"/>
      <c r="O106" s="49">
        <f>SUM(E106:N106)</f>
        <v>68</v>
      </c>
      <c r="P106" s="50">
        <f>COUNT(E106:N106)</f>
        <v>2</v>
      </c>
      <c r="Q106" s="17">
        <f>IF(P106&lt;6,0,+SMALL((E106:N106),1))</f>
        <v>0</v>
      </c>
      <c r="R106" s="17">
        <f>IF(P106&lt;7,0,+SMALL((E106:N106),2))</f>
        <v>0</v>
      </c>
      <c r="S106" s="17">
        <f>IF(P106&lt;8,0,+SMALL((E106:N106),3))</f>
        <v>0</v>
      </c>
      <c r="T106" s="17">
        <f>IF(P106&lt;9,0,+SMALL((E106:N106),4))</f>
        <v>0</v>
      </c>
      <c r="U106" s="17">
        <f>O106-Q106-R106-S106-T106</f>
        <v>68</v>
      </c>
      <c r="V106" s="7">
        <f>RANK(U106,$U$6:$U$163,0)</f>
        <v>101</v>
      </c>
    </row>
    <row r="107" spans="2:22">
      <c r="B107" s="89" t="s">
        <v>119</v>
      </c>
      <c r="C107" s="33"/>
      <c r="D107" s="62" t="s">
        <v>14</v>
      </c>
      <c r="E107" s="104">
        <v>39</v>
      </c>
      <c r="F107" s="104"/>
      <c r="G107" s="104">
        <v>29</v>
      </c>
      <c r="H107" s="104"/>
      <c r="I107" s="104"/>
      <c r="J107" s="104"/>
      <c r="K107" s="104"/>
      <c r="L107" s="104"/>
      <c r="M107" s="104"/>
      <c r="N107" s="104"/>
      <c r="O107" s="49">
        <f>SUM(E107:N107)</f>
        <v>68</v>
      </c>
      <c r="P107" s="50">
        <f>COUNT(E107:N107)</f>
        <v>2</v>
      </c>
      <c r="Q107" s="17">
        <f>IF(P107&lt;6,0,+SMALL((E107:N107),1))</f>
        <v>0</v>
      </c>
      <c r="R107" s="17">
        <f>IF(P107&lt;7,0,+SMALL((E107:N107),2))</f>
        <v>0</v>
      </c>
      <c r="S107" s="17">
        <f>IF(P107&lt;8,0,+SMALL((E107:N107),3))</f>
        <v>0</v>
      </c>
      <c r="T107" s="17">
        <f>IF(P107&lt;9,0,+SMALL((E107:N107),4))</f>
        <v>0</v>
      </c>
      <c r="U107" s="17">
        <f>O107-Q107-R107-S107-T107</f>
        <v>68</v>
      </c>
      <c r="V107" s="7">
        <f>RANK(U107,$U$6:$U$165,0)</f>
        <v>101</v>
      </c>
    </row>
    <row r="108" spans="2:22">
      <c r="B108" s="89" t="s">
        <v>221</v>
      </c>
      <c r="C108" s="33"/>
      <c r="D108" s="40" t="s">
        <v>18</v>
      </c>
      <c r="E108" s="104"/>
      <c r="F108" s="104">
        <v>36</v>
      </c>
      <c r="G108" s="104"/>
      <c r="H108" s="104"/>
      <c r="I108" s="104"/>
      <c r="J108" s="104"/>
      <c r="K108" s="104"/>
      <c r="L108" s="104">
        <v>31</v>
      </c>
      <c r="M108" s="104"/>
      <c r="N108" s="104"/>
      <c r="O108" s="49">
        <f>SUM(E108:N108)</f>
        <v>67</v>
      </c>
      <c r="P108" s="50">
        <f>COUNT(E108:N108)</f>
        <v>2</v>
      </c>
      <c r="Q108" s="17">
        <f>IF(P108&lt;6,0,+SMALL((E108:N108),1))</f>
        <v>0</v>
      </c>
      <c r="R108" s="17">
        <f>IF(P108&lt;7,0,+SMALL((E108:N108),2))</f>
        <v>0</v>
      </c>
      <c r="S108" s="17">
        <f>IF(P108&lt;8,0,+SMALL((E108:N108),3))</f>
        <v>0</v>
      </c>
      <c r="T108" s="17">
        <f>IF(P108&lt;9,0,+SMALL((E108:N108),4))</f>
        <v>0</v>
      </c>
      <c r="U108" s="17">
        <f>O108-Q108-R108-S108-T108</f>
        <v>67</v>
      </c>
      <c r="V108" s="7">
        <f>RANK(U108,$U$6:$U$165,0)</f>
        <v>103</v>
      </c>
    </row>
    <row r="109" spans="2:22">
      <c r="B109" s="42" t="s">
        <v>336</v>
      </c>
      <c r="C109" s="33"/>
      <c r="D109" s="158" t="s">
        <v>334</v>
      </c>
      <c r="E109" s="104"/>
      <c r="F109" s="104">
        <v>29</v>
      </c>
      <c r="G109" s="104"/>
      <c r="H109" s="104">
        <v>37</v>
      </c>
      <c r="I109" s="104"/>
      <c r="J109" s="104"/>
      <c r="K109" s="104"/>
      <c r="L109" s="104"/>
      <c r="M109" s="104"/>
      <c r="N109" s="104"/>
      <c r="O109" s="49">
        <f>SUM(E109:N109)</f>
        <v>66</v>
      </c>
      <c r="P109" s="50">
        <f>COUNT(E109:N109)</f>
        <v>2</v>
      </c>
      <c r="Q109" s="17">
        <f>IF(P109&lt;6,0,+SMALL((E109:N109),1))</f>
        <v>0</v>
      </c>
      <c r="R109" s="17">
        <f>IF(P109&lt;7,0,+SMALL((E109:N109),2))</f>
        <v>0</v>
      </c>
      <c r="S109" s="17">
        <f>IF(P109&lt;8,0,+SMALL((E109:N109),3))</f>
        <v>0</v>
      </c>
      <c r="T109" s="17">
        <f>IF(P109&lt;9,0,+SMALL((E109:N109),4))</f>
        <v>0</v>
      </c>
      <c r="U109" s="17">
        <f>O109-Q109-R109-S109-T109</f>
        <v>66</v>
      </c>
      <c r="V109" s="7">
        <f>RANK(U109,$U$6:$U$163,0)</f>
        <v>104</v>
      </c>
    </row>
    <row r="110" spans="2:22">
      <c r="B110" s="89" t="s">
        <v>358</v>
      </c>
      <c r="C110" s="33"/>
      <c r="D110" s="40" t="s">
        <v>18</v>
      </c>
      <c r="E110" s="104">
        <v>39</v>
      </c>
      <c r="F110" s="104"/>
      <c r="G110" s="104"/>
      <c r="H110" s="104"/>
      <c r="I110" s="104"/>
      <c r="J110" s="104"/>
      <c r="K110" s="104"/>
      <c r="L110" s="104">
        <v>24</v>
      </c>
      <c r="M110" s="104"/>
      <c r="N110" s="104"/>
      <c r="O110" s="49">
        <f>SUM(E110:N110)</f>
        <v>63</v>
      </c>
      <c r="P110" s="50">
        <f>COUNT(E110:N110)</f>
        <v>2</v>
      </c>
      <c r="Q110" s="17">
        <f>IF(P110&lt;6,0,+SMALL((E110:N110),1))</f>
        <v>0</v>
      </c>
      <c r="R110" s="17">
        <f>IF(P110&lt;7,0,+SMALL((E110:N110),2))</f>
        <v>0</v>
      </c>
      <c r="S110" s="17">
        <f>IF(P110&lt;8,0,+SMALL((E110:N110),3))</f>
        <v>0</v>
      </c>
      <c r="T110" s="17">
        <f>IF(P110&lt;9,0,+SMALL((E110:N110),4))</f>
        <v>0</v>
      </c>
      <c r="U110" s="17">
        <f>O110-Q110-R110-S110-T110</f>
        <v>63</v>
      </c>
      <c r="V110" s="7">
        <f>RANK(U110,$U$6:$U$165,0)</f>
        <v>105</v>
      </c>
    </row>
    <row r="111" spans="2:22">
      <c r="B111" s="89" t="s">
        <v>224</v>
      </c>
      <c r="C111" s="33"/>
      <c r="D111" s="40" t="s">
        <v>18</v>
      </c>
      <c r="E111" s="104"/>
      <c r="F111" s="104"/>
      <c r="G111" s="104"/>
      <c r="H111" s="104">
        <v>29</v>
      </c>
      <c r="I111" s="104"/>
      <c r="J111" s="104"/>
      <c r="K111" s="104"/>
      <c r="L111" s="104">
        <v>34</v>
      </c>
      <c r="M111" s="104"/>
      <c r="N111" s="104"/>
      <c r="O111" s="49">
        <f>SUM(E111:N111)</f>
        <v>63</v>
      </c>
      <c r="P111" s="50">
        <f>COUNT(E111:N111)</f>
        <v>2</v>
      </c>
      <c r="Q111" s="17">
        <f>IF(P111&lt;6,0,+SMALL((E111:N111),1))</f>
        <v>0</v>
      </c>
      <c r="R111" s="17">
        <f>IF(P111&lt;7,0,+SMALL((E111:N111),2))</f>
        <v>0</v>
      </c>
      <c r="S111" s="17">
        <f>IF(P111&lt;8,0,+SMALL((E111:N111),3))</f>
        <v>0</v>
      </c>
      <c r="T111" s="17">
        <f>IF(P111&lt;9,0,+SMALL((E111:N111),4))</f>
        <v>0</v>
      </c>
      <c r="U111" s="17">
        <f>O111-Q111-R111-S111-T111</f>
        <v>63</v>
      </c>
      <c r="V111" s="7">
        <f>RANK(U111,$U$6:$U$165,0)</f>
        <v>105</v>
      </c>
    </row>
    <row r="112" spans="2:22">
      <c r="B112" s="42" t="s">
        <v>258</v>
      </c>
      <c r="C112" s="33"/>
      <c r="D112" s="90" t="s">
        <v>146</v>
      </c>
      <c r="E112" s="104"/>
      <c r="F112" s="104"/>
      <c r="G112" s="104">
        <v>33</v>
      </c>
      <c r="H112" s="104"/>
      <c r="I112" s="104"/>
      <c r="J112" s="104"/>
      <c r="K112" s="104"/>
      <c r="L112" s="104"/>
      <c r="M112" s="104">
        <v>30</v>
      </c>
      <c r="N112" s="104"/>
      <c r="O112" s="49">
        <f>SUM(E112:N112)</f>
        <v>63</v>
      </c>
      <c r="P112" s="50">
        <f>COUNT(E112:N112)</f>
        <v>2</v>
      </c>
      <c r="Q112" s="17">
        <f>IF(P112&lt;6,0,+SMALL((E112:N112),1))</f>
        <v>0</v>
      </c>
      <c r="R112" s="17">
        <f>IF(P112&lt;7,0,+SMALL((E112:N112),2))</f>
        <v>0</v>
      </c>
      <c r="S112" s="17">
        <f>IF(P112&lt;8,0,+SMALL((E112:N112),3))</f>
        <v>0</v>
      </c>
      <c r="T112" s="17">
        <f>IF(P112&lt;9,0,+SMALL((E112:N112),4))</f>
        <v>0</v>
      </c>
      <c r="U112" s="17">
        <f>O112-Q112-R112-S112-T112</f>
        <v>63</v>
      </c>
      <c r="V112" s="7">
        <f>RANK(U112,$U$6:$U$165,0)</f>
        <v>105</v>
      </c>
    </row>
    <row r="113" spans="1:22">
      <c r="B113" s="42" t="s">
        <v>205</v>
      </c>
      <c r="C113" s="33"/>
      <c r="D113" s="57" t="s">
        <v>79</v>
      </c>
      <c r="E113" s="104"/>
      <c r="F113" s="104"/>
      <c r="G113" s="104"/>
      <c r="H113" s="104">
        <v>30</v>
      </c>
      <c r="I113" s="104">
        <v>31</v>
      </c>
      <c r="J113" s="104">
        <v>0</v>
      </c>
      <c r="K113" s="104"/>
      <c r="L113" s="104"/>
      <c r="M113" s="104"/>
      <c r="N113" s="104"/>
      <c r="O113" s="49">
        <f>SUM(E113:N113)</f>
        <v>61</v>
      </c>
      <c r="P113" s="50">
        <f>COUNT(E113:N113)</f>
        <v>3</v>
      </c>
      <c r="Q113" s="17">
        <f>IF(P113&lt;6,0,+SMALL((E113:N113),1))</f>
        <v>0</v>
      </c>
      <c r="R113" s="17">
        <f>IF(P113&lt;7,0,+SMALL((E113:N113),2))</f>
        <v>0</v>
      </c>
      <c r="S113" s="17">
        <f>IF(P113&lt;8,0,+SMALL((E113:N113),3))</f>
        <v>0</v>
      </c>
      <c r="T113" s="17">
        <f>IF(P113&lt;9,0,+SMALL((E113:N113),4))</f>
        <v>0</v>
      </c>
      <c r="U113" s="17">
        <f>O113-Q113-R113-S113-T113</f>
        <v>61</v>
      </c>
      <c r="V113" s="7">
        <f>RANK(U113,$U$6:$U$165,0)</f>
        <v>108</v>
      </c>
    </row>
    <row r="114" spans="1:22">
      <c r="B114" s="89" t="s">
        <v>376</v>
      </c>
      <c r="C114" s="33"/>
      <c r="D114" s="38" t="s">
        <v>33</v>
      </c>
      <c r="E114" s="104"/>
      <c r="F114" s="104">
        <v>29</v>
      </c>
      <c r="G114" s="104"/>
      <c r="H114" s="104"/>
      <c r="I114" s="104"/>
      <c r="J114" s="104">
        <v>32</v>
      </c>
      <c r="K114" s="104"/>
      <c r="L114" s="104"/>
      <c r="M114" s="104"/>
      <c r="N114" s="104"/>
      <c r="O114" s="49">
        <f>SUM(E114:N114)</f>
        <v>61</v>
      </c>
      <c r="P114" s="50">
        <f>COUNT(E114:N114)</f>
        <v>2</v>
      </c>
      <c r="Q114" s="17">
        <f>IF(P114&lt;6,0,+SMALL((E114:N114),1))</f>
        <v>0</v>
      </c>
      <c r="R114" s="17">
        <f>IF(P114&lt;7,0,+SMALL((E114:N114),2))</f>
        <v>0</v>
      </c>
      <c r="S114" s="17">
        <f>IF(P114&lt;8,0,+SMALL((E114:N114),3))</f>
        <v>0</v>
      </c>
      <c r="T114" s="17">
        <f>IF(P114&lt;9,0,+SMALL((E114:N114),4))</f>
        <v>0</v>
      </c>
      <c r="U114" s="17">
        <f>O114-Q114-R114-S114-T114</f>
        <v>61</v>
      </c>
      <c r="V114" s="7">
        <f>RANK(U114,$U$6:$U$165,0)</f>
        <v>108</v>
      </c>
    </row>
    <row r="115" spans="1:22">
      <c r="B115" s="89" t="s">
        <v>254</v>
      </c>
      <c r="C115" s="33"/>
      <c r="D115" s="61" t="s">
        <v>81</v>
      </c>
      <c r="E115" s="104">
        <v>26</v>
      </c>
      <c r="F115" s="104">
        <v>35</v>
      </c>
      <c r="G115" s="104"/>
      <c r="H115" s="104"/>
      <c r="I115" s="104"/>
      <c r="J115" s="104"/>
      <c r="K115" s="104"/>
      <c r="L115" s="104"/>
      <c r="M115" s="104"/>
      <c r="N115" s="104"/>
      <c r="O115" s="49">
        <f>SUM(E115:N115)</f>
        <v>61</v>
      </c>
      <c r="P115" s="50">
        <f>COUNT(E115:N115)</f>
        <v>2</v>
      </c>
      <c r="Q115" s="17">
        <f>IF(P115&lt;6,0,+SMALL((E115:N115),1))</f>
        <v>0</v>
      </c>
      <c r="R115" s="17">
        <f>IF(P115&lt;7,0,+SMALL((E115:N115),2))</f>
        <v>0</v>
      </c>
      <c r="S115" s="17">
        <f>IF(P115&lt;8,0,+SMALL((E115:N115),3))</f>
        <v>0</v>
      </c>
      <c r="T115" s="17">
        <f>IF(P115&lt;9,0,+SMALL((E115:N115),4))</f>
        <v>0</v>
      </c>
      <c r="U115" s="17">
        <f>O115-Q115-R115-S115-T115</f>
        <v>61</v>
      </c>
      <c r="V115" s="7">
        <f>RANK(U115,$U$6:$U$165,0)</f>
        <v>108</v>
      </c>
    </row>
    <row r="116" spans="1:22">
      <c r="B116" s="89" t="s">
        <v>297</v>
      </c>
      <c r="C116" s="33"/>
      <c r="D116" s="82" t="s">
        <v>125</v>
      </c>
      <c r="E116" s="104"/>
      <c r="F116" s="104"/>
      <c r="G116" s="104">
        <v>27</v>
      </c>
      <c r="H116" s="104"/>
      <c r="I116" s="104"/>
      <c r="J116" s="104">
        <v>34</v>
      </c>
      <c r="K116" s="104"/>
      <c r="L116" s="104"/>
      <c r="M116" s="104"/>
      <c r="N116" s="104"/>
      <c r="O116" s="49">
        <f>SUM(E116:N116)</f>
        <v>61</v>
      </c>
      <c r="P116" s="50">
        <f>COUNT(E116:N116)</f>
        <v>2</v>
      </c>
      <c r="Q116" s="17">
        <f>IF(P116&lt;6,0,+SMALL((E116:N116),1))</f>
        <v>0</v>
      </c>
      <c r="R116" s="17">
        <f>IF(P116&lt;7,0,+SMALL((E116:N116),2))</f>
        <v>0</v>
      </c>
      <c r="S116" s="17">
        <f>IF(P116&lt;8,0,+SMALL((E116:N116),3))</f>
        <v>0</v>
      </c>
      <c r="T116" s="17">
        <f>IF(P116&lt;9,0,+SMALL((E116:N116),4))</f>
        <v>0</v>
      </c>
      <c r="U116" s="17">
        <f>O116-Q116-R116-S116-T116</f>
        <v>61</v>
      </c>
      <c r="V116" s="7">
        <f>RANK(U116,$U$6:$U$165,0)</f>
        <v>108</v>
      </c>
    </row>
    <row r="117" spans="1:22">
      <c r="B117" s="89" t="s">
        <v>235</v>
      </c>
      <c r="C117" s="33"/>
      <c r="D117" s="57" t="s">
        <v>79</v>
      </c>
      <c r="E117" s="104"/>
      <c r="F117" s="104">
        <v>27</v>
      </c>
      <c r="G117" s="104"/>
      <c r="H117" s="104"/>
      <c r="I117" s="104"/>
      <c r="J117" s="104">
        <v>33</v>
      </c>
      <c r="K117" s="104"/>
      <c r="L117" s="104"/>
      <c r="M117" s="104"/>
      <c r="N117" s="104"/>
      <c r="O117" s="49">
        <f>SUM(E117:N117)</f>
        <v>60</v>
      </c>
      <c r="P117" s="50">
        <f>COUNT(E117:N117)</f>
        <v>2</v>
      </c>
      <c r="Q117" s="17">
        <f>IF(P117&lt;6,0,+SMALL((E117:N117),1))</f>
        <v>0</v>
      </c>
      <c r="R117" s="17">
        <f>IF(P117&lt;7,0,+SMALL((E117:N117),2))</f>
        <v>0</v>
      </c>
      <c r="S117" s="17">
        <f>IF(P117&lt;8,0,+SMALL((E117:N117),3))</f>
        <v>0</v>
      </c>
      <c r="T117" s="17">
        <f>IF(P117&lt;9,0,+SMALL((E117:N117),4))</f>
        <v>0</v>
      </c>
      <c r="U117" s="17">
        <f>O117-Q117-R117-S117-T117</f>
        <v>60</v>
      </c>
      <c r="V117" s="7">
        <f>RANK(U117,$U$6:$U$165,0)</f>
        <v>112</v>
      </c>
    </row>
    <row r="118" spans="1:22">
      <c r="B118" s="89" t="s">
        <v>80</v>
      </c>
      <c r="C118" s="33"/>
      <c r="D118" s="57" t="s">
        <v>79</v>
      </c>
      <c r="E118" s="104"/>
      <c r="F118" s="104">
        <v>28</v>
      </c>
      <c r="G118" s="104"/>
      <c r="H118" s="104"/>
      <c r="I118" s="104"/>
      <c r="J118" s="104">
        <v>32</v>
      </c>
      <c r="K118" s="104"/>
      <c r="L118" s="104"/>
      <c r="M118" s="104"/>
      <c r="N118" s="104"/>
      <c r="O118" s="49">
        <f>SUM(E118:N118)</f>
        <v>60</v>
      </c>
      <c r="P118" s="50">
        <f>COUNT(E118:N118)</f>
        <v>2</v>
      </c>
      <c r="Q118" s="17">
        <f>IF(P118&lt;6,0,+SMALL((E118:N118),1))</f>
        <v>0</v>
      </c>
      <c r="R118" s="17">
        <f>IF(P118&lt;7,0,+SMALL((E118:N118),2))</f>
        <v>0</v>
      </c>
      <c r="S118" s="17">
        <f>IF(P118&lt;8,0,+SMALL((E118:N118),3))</f>
        <v>0</v>
      </c>
      <c r="T118" s="17">
        <f>IF(P118&lt;9,0,+SMALL((E118:N118),4))</f>
        <v>0</v>
      </c>
      <c r="U118" s="17">
        <f>O118-Q118-R118-S118-T118</f>
        <v>60</v>
      </c>
      <c r="V118" s="7">
        <f>RANK(U118,$U$6:$U$165,0)</f>
        <v>112</v>
      </c>
    </row>
    <row r="119" spans="1:22">
      <c r="B119" s="42" t="s">
        <v>229</v>
      </c>
      <c r="C119" s="43"/>
      <c r="D119" s="61" t="s">
        <v>81</v>
      </c>
      <c r="E119" s="104"/>
      <c r="F119" s="104">
        <v>24</v>
      </c>
      <c r="G119" s="104"/>
      <c r="H119" s="104"/>
      <c r="I119" s="104"/>
      <c r="J119" s="104">
        <v>36</v>
      </c>
      <c r="K119" s="104"/>
      <c r="L119" s="104"/>
      <c r="M119" s="104"/>
      <c r="N119" s="104"/>
      <c r="O119" s="49">
        <f>SUM(E119:N119)</f>
        <v>60</v>
      </c>
      <c r="P119" s="50">
        <f>COUNT(E119:N119)</f>
        <v>2</v>
      </c>
      <c r="Q119" s="17">
        <f>IF(P119&lt;6,0,+SMALL((E119:N119),1))</f>
        <v>0</v>
      </c>
      <c r="R119" s="17">
        <f>IF(P119&lt;7,0,+SMALL((E119:N119),2))</f>
        <v>0</v>
      </c>
      <c r="S119" s="17">
        <f>IF(P119&lt;8,0,+SMALL((E119:N119),3))</f>
        <v>0</v>
      </c>
      <c r="T119" s="17">
        <f>IF(P119&lt;9,0,+SMALL((E119:N119),4))</f>
        <v>0</v>
      </c>
      <c r="U119" s="17">
        <f>O119-Q119-R119-S119-T119</f>
        <v>60</v>
      </c>
      <c r="V119" s="7">
        <f>RANK(U119,$U$6:$U$165,0)</f>
        <v>112</v>
      </c>
    </row>
    <row r="120" spans="1:22">
      <c r="B120" s="89" t="s">
        <v>353</v>
      </c>
      <c r="C120" s="33"/>
      <c r="D120" s="62" t="s">
        <v>14</v>
      </c>
      <c r="E120" s="104">
        <v>30</v>
      </c>
      <c r="F120" s="104">
        <v>29</v>
      </c>
      <c r="G120" s="104"/>
      <c r="H120" s="104"/>
      <c r="I120" s="104"/>
      <c r="J120" s="104"/>
      <c r="K120" s="104"/>
      <c r="L120" s="104"/>
      <c r="M120" s="104"/>
      <c r="N120" s="104"/>
      <c r="O120" s="49">
        <f>SUM(E120:N120)</f>
        <v>59</v>
      </c>
      <c r="P120" s="50">
        <f>COUNT(E120:N120)</f>
        <v>2</v>
      </c>
      <c r="Q120" s="17">
        <f>IF(P120&lt;6,0,+SMALL((E120:N120),1))</f>
        <v>0</v>
      </c>
      <c r="R120" s="17">
        <f>IF(P120&lt;7,0,+SMALL((E120:N120),2))</f>
        <v>0</v>
      </c>
      <c r="S120" s="17">
        <f>IF(P120&lt;8,0,+SMALL((E120:N120),3))</f>
        <v>0</v>
      </c>
      <c r="T120" s="17">
        <f>IF(P120&lt;9,0,+SMALL((E120:N120),4))</f>
        <v>0</v>
      </c>
      <c r="U120" s="17">
        <f>O120-Q120-R120-S120-T120</f>
        <v>59</v>
      </c>
      <c r="V120" s="7">
        <f>RANK(U120,$U$6:$U$165,0)</f>
        <v>115</v>
      </c>
    </row>
    <row r="121" spans="1:22">
      <c r="B121" s="89" t="s">
        <v>151</v>
      </c>
      <c r="C121" s="33"/>
      <c r="D121" s="40" t="s">
        <v>18</v>
      </c>
      <c r="E121" s="104">
        <v>30</v>
      </c>
      <c r="F121" s="104"/>
      <c r="G121" s="104"/>
      <c r="H121" s="104"/>
      <c r="I121" s="104"/>
      <c r="J121" s="104">
        <v>29</v>
      </c>
      <c r="K121" s="104"/>
      <c r="L121" s="104"/>
      <c r="M121" s="104"/>
      <c r="N121" s="104"/>
      <c r="O121" s="49">
        <f>SUM(E121:N121)</f>
        <v>59</v>
      </c>
      <c r="P121" s="50">
        <f>COUNT(E121:N121)</f>
        <v>2</v>
      </c>
      <c r="Q121" s="17">
        <f>IF(P121&lt;6,0,+SMALL((E121:N121),1))</f>
        <v>0</v>
      </c>
      <c r="R121" s="17">
        <f>IF(P121&lt;7,0,+SMALL((E121:N121),2))</f>
        <v>0</v>
      </c>
      <c r="S121" s="17">
        <f>IF(P121&lt;8,0,+SMALL((E121:N121),3))</f>
        <v>0</v>
      </c>
      <c r="T121" s="17">
        <f>IF(P121&lt;9,0,+SMALL((E121:N121),4))</f>
        <v>0</v>
      </c>
      <c r="U121" s="17">
        <f>O121-Q121-R121-S121-T121</f>
        <v>59</v>
      </c>
      <c r="V121" s="7">
        <f>RANK(U121,$U$6:$U$165,0)</f>
        <v>115</v>
      </c>
    </row>
    <row r="122" spans="1:22">
      <c r="B122" s="89" t="s">
        <v>351</v>
      </c>
      <c r="C122" s="33"/>
      <c r="D122" s="62" t="s">
        <v>14</v>
      </c>
      <c r="E122" s="104"/>
      <c r="F122" s="104">
        <v>25</v>
      </c>
      <c r="G122" s="104"/>
      <c r="H122" s="104"/>
      <c r="I122" s="104"/>
      <c r="J122" s="104">
        <v>33</v>
      </c>
      <c r="K122" s="104"/>
      <c r="L122" s="104"/>
      <c r="M122" s="104"/>
      <c r="N122" s="104"/>
      <c r="O122" s="49">
        <f>SUM(E122:N122)</f>
        <v>58</v>
      </c>
      <c r="P122" s="50">
        <f>COUNT(E122:N122)</f>
        <v>2</v>
      </c>
      <c r="Q122" s="17">
        <f>IF(P122&lt;6,0,+SMALL((E122:N122),1))</f>
        <v>0</v>
      </c>
      <c r="R122" s="17">
        <f>IF(P122&lt;7,0,+SMALL((E122:N122),2))</f>
        <v>0</v>
      </c>
      <c r="S122" s="17">
        <f>IF(P122&lt;8,0,+SMALL((E122:N122),3))</f>
        <v>0</v>
      </c>
      <c r="T122" s="17">
        <f>IF(P122&lt;9,0,+SMALL((E122:N122),4))</f>
        <v>0</v>
      </c>
      <c r="U122" s="17">
        <f>O122-Q122-R122-S122-T122</f>
        <v>58</v>
      </c>
      <c r="V122" s="7">
        <f>RANK(U122,$U$6:$U$165,0)</f>
        <v>117</v>
      </c>
    </row>
    <row r="123" spans="1:22">
      <c r="B123" s="89" t="s">
        <v>413</v>
      </c>
      <c r="C123" s="33"/>
      <c r="D123" s="62" t="s">
        <v>14</v>
      </c>
      <c r="E123" s="104">
        <v>27</v>
      </c>
      <c r="F123" s="104"/>
      <c r="G123" s="104"/>
      <c r="H123" s="104"/>
      <c r="I123" s="104">
        <v>31</v>
      </c>
      <c r="J123" s="104"/>
      <c r="K123" s="104"/>
      <c r="L123" s="104"/>
      <c r="M123" s="104"/>
      <c r="N123" s="104"/>
      <c r="O123" s="49">
        <f>SUM(E123:N123)</f>
        <v>58</v>
      </c>
      <c r="P123" s="50">
        <f>COUNT(E123:N123)</f>
        <v>2</v>
      </c>
      <c r="Q123" s="17">
        <f>IF(P123&lt;6,0,+SMALL((E123:N123),1))</f>
        <v>0</v>
      </c>
      <c r="R123" s="17">
        <f>IF(P123&lt;7,0,+SMALL((E123:N123),2))</f>
        <v>0</v>
      </c>
      <c r="S123" s="17">
        <f>IF(P123&lt;8,0,+SMALL((E123:N123),3))</f>
        <v>0</v>
      </c>
      <c r="T123" s="17">
        <f>IF(P123&lt;9,0,+SMALL((E123:N123),4))</f>
        <v>0</v>
      </c>
      <c r="U123" s="17">
        <f>O123-Q123-R123-S123-T123</f>
        <v>58</v>
      </c>
      <c r="V123" s="7">
        <f>RANK(U123,$U$6:$U$165,0)</f>
        <v>117</v>
      </c>
    </row>
    <row r="124" spans="1:22">
      <c r="B124" s="89" t="s">
        <v>288</v>
      </c>
      <c r="C124" s="33"/>
      <c r="D124" s="40" t="s">
        <v>18</v>
      </c>
      <c r="E124" s="104"/>
      <c r="F124" s="104"/>
      <c r="G124" s="104"/>
      <c r="H124" s="104"/>
      <c r="I124" s="104"/>
      <c r="J124" s="104">
        <v>32</v>
      </c>
      <c r="K124" s="104"/>
      <c r="L124" s="104">
        <v>26</v>
      </c>
      <c r="M124" s="104"/>
      <c r="N124" s="104"/>
      <c r="O124" s="49">
        <f>SUM(E124:N124)</f>
        <v>58</v>
      </c>
      <c r="P124" s="50">
        <f>COUNT(E124:N124)</f>
        <v>2</v>
      </c>
      <c r="Q124" s="17">
        <f>IF(P124&lt;6,0,+SMALL((E124:N124),1))</f>
        <v>0</v>
      </c>
      <c r="R124" s="17">
        <f>IF(P124&lt;7,0,+SMALL((E124:N124),2))</f>
        <v>0</v>
      </c>
      <c r="S124" s="17">
        <f>IF(P124&lt;8,0,+SMALL((E124:N124),3))</f>
        <v>0</v>
      </c>
      <c r="T124" s="17">
        <f>IF(P124&lt;9,0,+SMALL((E124:N124),4))</f>
        <v>0</v>
      </c>
      <c r="U124" s="17">
        <f>O124-Q124-R124-S124-T124</f>
        <v>58</v>
      </c>
      <c r="V124" s="7">
        <f>RANK(U124,$U$6:$U$165,0)</f>
        <v>117</v>
      </c>
    </row>
    <row r="125" spans="1:22">
      <c r="B125" s="42" t="s">
        <v>344</v>
      </c>
      <c r="C125" s="33"/>
      <c r="D125" s="158" t="s">
        <v>334</v>
      </c>
      <c r="E125" s="163">
        <v>24</v>
      </c>
      <c r="F125" s="104">
        <v>32</v>
      </c>
      <c r="G125" s="104"/>
      <c r="H125" s="104"/>
      <c r="I125" s="104"/>
      <c r="J125" s="104"/>
      <c r="K125" s="104"/>
      <c r="L125" s="104"/>
      <c r="M125" s="104"/>
      <c r="N125" s="104"/>
      <c r="O125" s="49">
        <f>SUM(E125:N125)</f>
        <v>56</v>
      </c>
      <c r="P125" s="50">
        <f>COUNT(E125:N125)</f>
        <v>2</v>
      </c>
      <c r="Q125" s="17">
        <f>IF(P125&lt;6,0,+SMALL((E125:N125),1))</f>
        <v>0</v>
      </c>
      <c r="R125" s="17">
        <f>IF(P125&lt;7,0,+SMALL((E125:N125),2))</f>
        <v>0</v>
      </c>
      <c r="S125" s="17">
        <f>IF(P125&lt;8,0,+SMALL((E125:N125),3))</f>
        <v>0</v>
      </c>
      <c r="T125" s="17">
        <f>IF(P125&lt;9,0,+SMALL((E125:N125),4))</f>
        <v>0</v>
      </c>
      <c r="U125" s="17">
        <f>O125-Q125-R125-S125-T125</f>
        <v>56</v>
      </c>
      <c r="V125" s="7">
        <f>RANK(U125,$U$6:$U$163,0)</f>
        <v>120</v>
      </c>
    </row>
    <row r="126" spans="1:22">
      <c r="B126" s="89" t="s">
        <v>110</v>
      </c>
      <c r="C126" s="33"/>
      <c r="D126" s="61" t="s">
        <v>81</v>
      </c>
      <c r="E126" s="104"/>
      <c r="F126" s="104"/>
      <c r="G126" s="104"/>
      <c r="H126" s="104"/>
      <c r="I126" s="104">
        <v>27</v>
      </c>
      <c r="J126" s="104"/>
      <c r="K126" s="104">
        <v>27</v>
      </c>
      <c r="L126" s="104"/>
      <c r="M126" s="104"/>
      <c r="N126" s="104"/>
      <c r="O126" s="49">
        <f>SUM(E126:N126)</f>
        <v>54</v>
      </c>
      <c r="P126" s="50">
        <f>COUNT(E126:N126)</f>
        <v>2</v>
      </c>
      <c r="Q126" s="17">
        <f>IF(P126&lt;6,0,+SMALL((E126:N126),1))</f>
        <v>0</v>
      </c>
      <c r="R126" s="17">
        <f>IF(P126&lt;7,0,+SMALL((E126:N126),2))</f>
        <v>0</v>
      </c>
      <c r="S126" s="17">
        <f>IF(P126&lt;8,0,+SMALL((E126:N126),3))</f>
        <v>0</v>
      </c>
      <c r="T126" s="17">
        <f>IF(P126&lt;9,0,+SMALL((E126:N126),4))</f>
        <v>0</v>
      </c>
      <c r="U126" s="17">
        <f>O126-Q126-R126-S126-T126</f>
        <v>54</v>
      </c>
      <c r="V126" s="7">
        <f>RANK(U126,$U$6:$U$165,0)</f>
        <v>121</v>
      </c>
    </row>
    <row r="127" spans="1:22">
      <c r="B127" s="42" t="s">
        <v>406</v>
      </c>
      <c r="C127" s="33"/>
      <c r="D127" s="158" t="s">
        <v>334</v>
      </c>
      <c r="E127" s="163">
        <v>23</v>
      </c>
      <c r="F127" s="104"/>
      <c r="G127" s="104"/>
      <c r="H127" s="104"/>
      <c r="I127" s="104">
        <v>30</v>
      </c>
      <c r="J127" s="104"/>
      <c r="K127" s="104"/>
      <c r="L127" s="104"/>
      <c r="M127" s="104"/>
      <c r="N127" s="104"/>
      <c r="O127" s="49">
        <f>SUM(E127:N127)</f>
        <v>53</v>
      </c>
      <c r="P127" s="50">
        <f>COUNT(E127:N127)</f>
        <v>2</v>
      </c>
      <c r="Q127" s="17">
        <f>IF(P127&lt;6,0,+SMALL((E127:N127),1))</f>
        <v>0</v>
      </c>
      <c r="R127" s="17">
        <f>IF(P127&lt;7,0,+SMALL((E127:N127),2))</f>
        <v>0</v>
      </c>
      <c r="S127" s="17">
        <f>IF(P127&lt;8,0,+SMALL((E127:N127),3))</f>
        <v>0</v>
      </c>
      <c r="T127" s="17">
        <f>IF(P127&lt;9,0,+SMALL((E127:N127),4))</f>
        <v>0</v>
      </c>
      <c r="U127" s="17">
        <f>O127-Q127-R127-S127-T127</f>
        <v>53</v>
      </c>
      <c r="V127" s="7">
        <f>RANK(U127,$U$6:$U$163,0)</f>
        <v>122</v>
      </c>
    </row>
    <row r="128" spans="1:22">
      <c r="A128" s="3"/>
      <c r="B128" s="89" t="s">
        <v>287</v>
      </c>
      <c r="C128" s="33"/>
      <c r="D128" s="40" t="s">
        <v>18</v>
      </c>
      <c r="E128" s="104">
        <v>25</v>
      </c>
      <c r="F128" s="104"/>
      <c r="G128" s="104"/>
      <c r="H128" s="104"/>
      <c r="I128" s="104"/>
      <c r="J128" s="104">
        <v>27</v>
      </c>
      <c r="K128" s="104"/>
      <c r="L128" s="104"/>
      <c r="M128" s="104"/>
      <c r="N128" s="104"/>
      <c r="O128" s="49">
        <f>SUM(E128:N128)</f>
        <v>52</v>
      </c>
      <c r="P128" s="50">
        <f>COUNT(E128:N128)</f>
        <v>2</v>
      </c>
      <c r="Q128" s="17">
        <f>IF(P128&lt;6,0,+SMALL((E128:N128),1))</f>
        <v>0</v>
      </c>
      <c r="R128" s="17">
        <f>IF(P128&lt;7,0,+SMALL((E128:N128),2))</f>
        <v>0</v>
      </c>
      <c r="S128" s="17">
        <f>IF(P128&lt;8,0,+SMALL((E128:N128),3))</f>
        <v>0</v>
      </c>
      <c r="T128" s="17">
        <f>IF(P128&lt;9,0,+SMALL((E128:N128),4))</f>
        <v>0</v>
      </c>
      <c r="U128" s="17">
        <f>O128-Q128-R128-S128-T128</f>
        <v>52</v>
      </c>
      <c r="V128" s="7">
        <f>RANK(U128,$U$6:$U$165,0)</f>
        <v>123</v>
      </c>
    </row>
    <row r="129" spans="1:22">
      <c r="A129" s="3"/>
      <c r="B129" s="42" t="s">
        <v>405</v>
      </c>
      <c r="C129" s="33"/>
      <c r="D129" s="158" t="s">
        <v>334</v>
      </c>
      <c r="E129" s="104">
        <v>27</v>
      </c>
      <c r="F129" s="104"/>
      <c r="G129" s="104"/>
      <c r="H129" s="104"/>
      <c r="I129" s="104">
        <v>24</v>
      </c>
      <c r="J129" s="104"/>
      <c r="K129" s="104"/>
      <c r="L129" s="104"/>
      <c r="M129" s="104"/>
      <c r="N129" s="104"/>
      <c r="O129" s="49">
        <f>SUM(E129:N129)</f>
        <v>51</v>
      </c>
      <c r="P129" s="50">
        <f>COUNT(E129:N129)</f>
        <v>2</v>
      </c>
      <c r="Q129" s="17">
        <f>IF(P129&lt;6,0,+SMALL((E129:N129),1))</f>
        <v>0</v>
      </c>
      <c r="R129" s="17">
        <f>IF(P129&lt;7,0,+SMALL((E129:N129),2))</f>
        <v>0</v>
      </c>
      <c r="S129" s="17">
        <f>IF(P129&lt;8,0,+SMALL((E129:N129),3))</f>
        <v>0</v>
      </c>
      <c r="T129" s="17">
        <f>IF(P129&lt;9,0,+SMALL((E129:N129),4))</f>
        <v>0</v>
      </c>
      <c r="U129" s="17">
        <f>O129-Q129-R129-S129-T129</f>
        <v>51</v>
      </c>
      <c r="V129" s="7">
        <f>RANK(U129,$U$6:$U$163,0)</f>
        <v>124</v>
      </c>
    </row>
    <row r="130" spans="1:22">
      <c r="A130" s="3"/>
      <c r="B130" s="42" t="s">
        <v>398</v>
      </c>
      <c r="C130" s="33"/>
      <c r="D130" s="64" t="s">
        <v>9</v>
      </c>
      <c r="E130" s="104"/>
      <c r="F130" s="104"/>
      <c r="G130" s="104"/>
      <c r="H130" s="104"/>
      <c r="I130" s="104">
        <v>32</v>
      </c>
      <c r="J130" s="104"/>
      <c r="K130" s="104">
        <v>16</v>
      </c>
      <c r="L130" s="104"/>
      <c r="M130" s="104"/>
      <c r="N130" s="104"/>
      <c r="O130" s="49">
        <f>SUM(E130:N130)</f>
        <v>48</v>
      </c>
      <c r="P130" s="50">
        <f>COUNT(E130:N130)</f>
        <v>2</v>
      </c>
      <c r="Q130" s="17">
        <f>IF(P130&lt;6,0,+SMALL((E130:N130),1))</f>
        <v>0</v>
      </c>
      <c r="R130" s="17">
        <f>IF(P130&lt;7,0,+SMALL((E130:N130),2))</f>
        <v>0</v>
      </c>
      <c r="S130" s="17">
        <f>IF(P130&lt;8,0,+SMALL((E130:N130),3))</f>
        <v>0</v>
      </c>
      <c r="T130" s="17">
        <f>IF(P130&lt;9,0,+SMALL((E130:N130),4))</f>
        <v>0</v>
      </c>
      <c r="U130" s="17">
        <f>O130-Q130-R130-S130-T130</f>
        <v>48</v>
      </c>
      <c r="V130" s="7">
        <f>RANK(U130,$U$6:$U$165,0)</f>
        <v>125</v>
      </c>
    </row>
    <row r="131" spans="1:22">
      <c r="A131" s="3"/>
      <c r="B131" s="89" t="s">
        <v>223</v>
      </c>
      <c r="C131" s="33"/>
      <c r="D131" s="40" t="s">
        <v>18</v>
      </c>
      <c r="E131" s="104"/>
      <c r="F131" s="104"/>
      <c r="G131" s="104"/>
      <c r="H131" s="104"/>
      <c r="I131" s="104"/>
      <c r="J131" s="104">
        <v>25</v>
      </c>
      <c r="K131" s="104"/>
      <c r="L131" s="104">
        <v>20</v>
      </c>
      <c r="M131" s="104"/>
      <c r="N131" s="104"/>
      <c r="O131" s="49">
        <f>SUM(E131:N131)</f>
        <v>45</v>
      </c>
      <c r="P131" s="50">
        <f>COUNT(E131:N131)</f>
        <v>2</v>
      </c>
      <c r="Q131" s="17">
        <f>IF(P131&lt;6,0,+SMALL((E131:N131),1))</f>
        <v>0</v>
      </c>
      <c r="R131" s="17">
        <f>IF(P131&lt;7,0,+SMALL((E131:N131),2))</f>
        <v>0</v>
      </c>
      <c r="S131" s="17">
        <f>IF(P131&lt;8,0,+SMALL((E131:N131),3))</f>
        <v>0</v>
      </c>
      <c r="T131" s="17">
        <f>IF(P131&lt;9,0,+SMALL((E131:N131),4))</f>
        <v>0</v>
      </c>
      <c r="U131" s="17">
        <f>O131-Q131-R131-S131-T131</f>
        <v>45</v>
      </c>
      <c r="V131" s="7">
        <f>RANK(U131,$U$6:$U$165,0)</f>
        <v>126</v>
      </c>
    </row>
    <row r="132" spans="1:22">
      <c r="B132" s="89" t="s">
        <v>371</v>
      </c>
      <c r="C132" s="33"/>
      <c r="D132" s="57" t="s">
        <v>79</v>
      </c>
      <c r="E132" s="104"/>
      <c r="F132" s="104"/>
      <c r="G132" s="104"/>
      <c r="H132" s="104"/>
      <c r="I132" s="104"/>
      <c r="J132" s="104">
        <v>38</v>
      </c>
      <c r="K132" s="104"/>
      <c r="L132" s="104"/>
      <c r="M132" s="104"/>
      <c r="N132" s="104"/>
      <c r="O132" s="49">
        <f>SUM(E132:N132)</f>
        <v>38</v>
      </c>
      <c r="P132" s="50">
        <f>COUNT(E132:N132)</f>
        <v>1</v>
      </c>
      <c r="Q132" s="17">
        <f>IF(P132&lt;6,0,+SMALL((E132:N132),1))</f>
        <v>0</v>
      </c>
      <c r="R132" s="17">
        <f>IF(P132&lt;7,0,+SMALL((E132:N132),2))</f>
        <v>0</v>
      </c>
      <c r="S132" s="17">
        <f>IF(P132&lt;8,0,+SMALL((E132:N132),3))</f>
        <v>0</v>
      </c>
      <c r="T132" s="17">
        <f>IF(P132&lt;9,0,+SMALL((E132:N132),4))</f>
        <v>0</v>
      </c>
      <c r="U132" s="17">
        <f>O132-Q132-R132-S132-T132</f>
        <v>38</v>
      </c>
      <c r="V132" s="7">
        <f>RANK(U132,$U$6:$U$165,0)</f>
        <v>127</v>
      </c>
    </row>
    <row r="133" spans="1:22">
      <c r="B133" s="42" t="s">
        <v>187</v>
      </c>
      <c r="C133" s="43"/>
      <c r="D133" s="61" t="s">
        <v>81</v>
      </c>
      <c r="E133" s="104">
        <v>38</v>
      </c>
      <c r="F133" s="104"/>
      <c r="G133" s="104"/>
      <c r="H133" s="104"/>
      <c r="I133" s="104"/>
      <c r="J133" s="104"/>
      <c r="K133" s="104"/>
      <c r="L133" s="104"/>
      <c r="M133" s="104"/>
      <c r="N133" s="104"/>
      <c r="O133" s="49">
        <f>SUM(E133:N133)</f>
        <v>38</v>
      </c>
      <c r="P133" s="50">
        <f>COUNT(E133:N133)</f>
        <v>1</v>
      </c>
      <c r="Q133" s="17">
        <f>IF(P133&lt;6,0,+SMALL((E133:N133),1))</f>
        <v>0</v>
      </c>
      <c r="R133" s="17">
        <f>IF(P133&lt;7,0,+SMALL((E133:N133),2))</f>
        <v>0</v>
      </c>
      <c r="S133" s="17">
        <f>IF(P133&lt;8,0,+SMALL((E133:N133),3))</f>
        <v>0</v>
      </c>
      <c r="T133" s="17">
        <f>IF(P133&lt;9,0,+SMALL((E133:N133),4))</f>
        <v>0</v>
      </c>
      <c r="U133" s="17">
        <f>O133-Q133-R133-S133-T133</f>
        <v>38</v>
      </c>
      <c r="V133" s="7">
        <f>RANK(U133,$U$6:$U$165,0)</f>
        <v>127</v>
      </c>
    </row>
    <row r="134" spans="1:22">
      <c r="B134" s="89" t="s">
        <v>204</v>
      </c>
      <c r="C134" s="33"/>
      <c r="D134" s="39" t="s">
        <v>7</v>
      </c>
      <c r="E134" s="104"/>
      <c r="F134" s="104"/>
      <c r="G134" s="104">
        <v>38</v>
      </c>
      <c r="H134" s="104"/>
      <c r="I134" s="104"/>
      <c r="J134" s="104"/>
      <c r="K134" s="104"/>
      <c r="L134" s="104"/>
      <c r="M134" s="104"/>
      <c r="N134" s="104"/>
      <c r="O134" s="49">
        <f>SUM(E134:N134)</f>
        <v>38</v>
      </c>
      <c r="P134" s="50">
        <f>COUNT(E134:N134)</f>
        <v>1</v>
      </c>
      <c r="Q134" s="17">
        <f>IF(P134&lt;6,0,+SMALL((E134:N134),1))</f>
        <v>0</v>
      </c>
      <c r="R134" s="17">
        <f>IF(P134&lt;7,0,+SMALL((E134:N134),2))</f>
        <v>0</v>
      </c>
      <c r="S134" s="17">
        <f>IF(P134&lt;8,0,+SMALL((E134:N134),3))</f>
        <v>0</v>
      </c>
      <c r="T134" s="17">
        <f>IF(P134&lt;9,0,+SMALL((E134:N134),4))</f>
        <v>0</v>
      </c>
      <c r="U134" s="17">
        <f>O134-Q134-R134-S134-T134</f>
        <v>38</v>
      </c>
      <c r="V134" s="7">
        <f>RANK(U134,$U$6:$U$165,0)</f>
        <v>127</v>
      </c>
    </row>
    <row r="135" spans="1:22">
      <c r="B135" s="89" t="s">
        <v>375</v>
      </c>
      <c r="C135" s="33"/>
      <c r="D135" s="57" t="s">
        <v>79</v>
      </c>
      <c r="E135" s="104"/>
      <c r="F135" s="104"/>
      <c r="G135" s="104"/>
      <c r="H135" s="104"/>
      <c r="I135" s="104"/>
      <c r="J135" s="104">
        <v>37</v>
      </c>
      <c r="K135" s="104"/>
      <c r="L135" s="104"/>
      <c r="M135" s="104"/>
      <c r="N135" s="104"/>
      <c r="O135" s="49">
        <f>SUM(E135:N135)</f>
        <v>37</v>
      </c>
      <c r="P135" s="50">
        <f>COUNT(E135:N135)</f>
        <v>1</v>
      </c>
      <c r="Q135" s="17">
        <f>IF(P135&lt;6,0,+SMALL((E135:N135),1))</f>
        <v>0</v>
      </c>
      <c r="R135" s="17">
        <f>IF(P135&lt;7,0,+SMALL((E135:N135),2))</f>
        <v>0</v>
      </c>
      <c r="S135" s="17">
        <f>IF(P135&lt;8,0,+SMALL((E135:N135),3))</f>
        <v>0</v>
      </c>
      <c r="T135" s="17">
        <f>IF(P135&lt;9,0,+SMALL((E135:N135),4))</f>
        <v>0</v>
      </c>
      <c r="U135" s="17">
        <f>O135-Q135-R135-S135-T135</f>
        <v>37</v>
      </c>
      <c r="V135" s="7">
        <f>RANK(U135,$U$6:$U$165,0)</f>
        <v>130</v>
      </c>
    </row>
    <row r="136" spans="1:22">
      <c r="B136" s="89" t="s">
        <v>397</v>
      </c>
      <c r="C136" s="33"/>
      <c r="D136" s="38" t="s">
        <v>5</v>
      </c>
      <c r="E136" s="104"/>
      <c r="F136" s="104">
        <v>37</v>
      </c>
      <c r="G136" s="104"/>
      <c r="H136" s="104"/>
      <c r="I136" s="104"/>
      <c r="J136" s="104"/>
      <c r="K136" s="104"/>
      <c r="L136" s="104"/>
      <c r="M136" s="104"/>
      <c r="N136" s="104"/>
      <c r="O136" s="49">
        <f>SUM(E136:N136)</f>
        <v>37</v>
      </c>
      <c r="P136" s="50">
        <f>COUNT(E136:N136)</f>
        <v>1</v>
      </c>
      <c r="Q136" s="17">
        <f>IF(P136&lt;6,0,+SMALL((E136:N136),1))</f>
        <v>0</v>
      </c>
      <c r="R136" s="17">
        <f>IF(P136&lt;7,0,+SMALL((E136:N136),2))</f>
        <v>0</v>
      </c>
      <c r="S136" s="17">
        <f>IF(P136&lt;8,0,+SMALL((E136:N136),3))</f>
        <v>0</v>
      </c>
      <c r="T136" s="17">
        <f>IF(P136&lt;9,0,+SMALL((E136:N136),4))</f>
        <v>0</v>
      </c>
      <c r="U136" s="17">
        <f>O136-Q136-R136-S136-T136</f>
        <v>37</v>
      </c>
      <c r="V136" s="7">
        <f>RANK(U136,$U$6:$U$165,0)</f>
        <v>130</v>
      </c>
    </row>
    <row r="137" spans="1:22">
      <c r="B137" s="89" t="s">
        <v>261</v>
      </c>
      <c r="C137" s="33"/>
      <c r="D137" s="62" t="s">
        <v>14</v>
      </c>
      <c r="E137" s="104">
        <v>35</v>
      </c>
      <c r="F137" s="104"/>
      <c r="G137" s="104"/>
      <c r="H137" s="104"/>
      <c r="I137" s="104"/>
      <c r="J137" s="104"/>
      <c r="K137" s="104"/>
      <c r="L137" s="104"/>
      <c r="M137" s="104"/>
      <c r="N137" s="104"/>
      <c r="O137" s="49">
        <f>SUM(E137:N137)</f>
        <v>35</v>
      </c>
      <c r="P137" s="50">
        <f>COUNT(E137:N137)</f>
        <v>1</v>
      </c>
      <c r="Q137" s="17">
        <f>IF(P137&lt;6,0,+SMALL((E137:N137),1))</f>
        <v>0</v>
      </c>
      <c r="R137" s="17">
        <f>IF(P137&lt;7,0,+SMALL((E137:N137),2))</f>
        <v>0</v>
      </c>
      <c r="S137" s="17">
        <f>IF(P137&lt;8,0,+SMALL((E137:N137),3))</f>
        <v>0</v>
      </c>
      <c r="T137" s="17">
        <f>IF(P137&lt;9,0,+SMALL((E137:N137),4))</f>
        <v>0</v>
      </c>
      <c r="U137" s="17">
        <f>O137-Q137-R137-S137-T137</f>
        <v>35</v>
      </c>
      <c r="V137" s="7">
        <f>RANK(U137,$U$6:$U$165,0)</f>
        <v>132</v>
      </c>
    </row>
    <row r="138" spans="1:22">
      <c r="B138" s="89" t="s">
        <v>411</v>
      </c>
      <c r="C138" s="33"/>
      <c r="D138" s="62" t="s">
        <v>14</v>
      </c>
      <c r="E138" s="104">
        <v>34</v>
      </c>
      <c r="F138" s="104"/>
      <c r="G138" s="104"/>
      <c r="H138" s="104"/>
      <c r="I138" s="104"/>
      <c r="J138" s="104"/>
      <c r="K138" s="104"/>
      <c r="L138" s="104"/>
      <c r="M138" s="104"/>
      <c r="N138" s="104"/>
      <c r="O138" s="49">
        <f>SUM(E138:N138)</f>
        <v>34</v>
      </c>
      <c r="P138" s="50">
        <f>COUNT(E138:N138)</f>
        <v>1</v>
      </c>
      <c r="Q138" s="17">
        <f>IF(P138&lt;6,0,+SMALL((E138:N138),1))</f>
        <v>0</v>
      </c>
      <c r="R138" s="17">
        <f>IF(P138&lt;7,0,+SMALL((E138:N138),2))</f>
        <v>0</v>
      </c>
      <c r="S138" s="17">
        <f>IF(P138&lt;8,0,+SMALL((E138:N138),3))</f>
        <v>0</v>
      </c>
      <c r="T138" s="17">
        <f>IF(P138&lt;9,0,+SMALL((E138:N138),4))</f>
        <v>0</v>
      </c>
      <c r="U138" s="17">
        <f>O138-Q138-R138-S138-T138</f>
        <v>34</v>
      </c>
      <c r="V138" s="7">
        <f>RANK(U138,$U$6:$U$165,0)</f>
        <v>133</v>
      </c>
    </row>
    <row r="139" spans="1:22">
      <c r="B139" s="89" t="s">
        <v>412</v>
      </c>
      <c r="C139" s="33"/>
      <c r="D139" s="62" t="s">
        <v>14</v>
      </c>
      <c r="E139" s="104">
        <v>34</v>
      </c>
      <c r="F139" s="104"/>
      <c r="G139" s="104"/>
      <c r="H139" s="104"/>
      <c r="I139" s="104"/>
      <c r="J139" s="104"/>
      <c r="K139" s="104"/>
      <c r="L139" s="104"/>
      <c r="M139" s="104"/>
      <c r="N139" s="104"/>
      <c r="O139" s="49">
        <f>SUM(E139:N139)</f>
        <v>34</v>
      </c>
      <c r="P139" s="50">
        <f>COUNT(E139:N139)</f>
        <v>1</v>
      </c>
      <c r="Q139" s="17">
        <f>IF(P139&lt;6,0,+SMALL((E139:N139),1))</f>
        <v>0</v>
      </c>
      <c r="R139" s="17">
        <f>IF(P139&lt;7,0,+SMALL((E139:N139),2))</f>
        <v>0</v>
      </c>
      <c r="S139" s="17">
        <f>IF(P139&lt;8,0,+SMALL((E139:N139),3))</f>
        <v>0</v>
      </c>
      <c r="T139" s="17">
        <f>IF(P139&lt;9,0,+SMALL((E139:N139),4))</f>
        <v>0</v>
      </c>
      <c r="U139" s="17">
        <f>O139-Q139-R139-S139-T139</f>
        <v>34</v>
      </c>
      <c r="V139" s="7">
        <f>RANK(U139,$U$6:$U$165,0)</f>
        <v>133</v>
      </c>
    </row>
    <row r="140" spans="1:22">
      <c r="B140" s="89" t="s">
        <v>410</v>
      </c>
      <c r="C140" s="33"/>
      <c r="D140" s="38" t="s">
        <v>33</v>
      </c>
      <c r="E140" s="104">
        <v>33</v>
      </c>
      <c r="F140" s="104"/>
      <c r="G140" s="104"/>
      <c r="H140" s="104"/>
      <c r="I140" s="104"/>
      <c r="J140" s="104"/>
      <c r="K140" s="104"/>
      <c r="L140" s="104"/>
      <c r="M140" s="104"/>
      <c r="N140" s="104"/>
      <c r="O140" s="49">
        <f>SUM(E140:N140)</f>
        <v>33</v>
      </c>
      <c r="P140" s="50">
        <f>COUNT(E140:N140)</f>
        <v>1</v>
      </c>
      <c r="Q140" s="17">
        <f>IF(P140&lt;6,0,+SMALL((E140:N140),1))</f>
        <v>0</v>
      </c>
      <c r="R140" s="17">
        <f>IF(P140&lt;7,0,+SMALL((E140:N140),2))</f>
        <v>0</v>
      </c>
      <c r="S140" s="17">
        <f>IF(P140&lt;8,0,+SMALL((E140:N140),3))</f>
        <v>0</v>
      </c>
      <c r="T140" s="17">
        <f>IF(P140&lt;9,0,+SMALL((E140:N140),4))</f>
        <v>0</v>
      </c>
      <c r="U140" s="17">
        <f>O140-Q140-R140-S140-T140</f>
        <v>33</v>
      </c>
      <c r="V140" s="7">
        <f>RANK(U140,$U$6:$U$165,0)</f>
        <v>135</v>
      </c>
    </row>
    <row r="141" spans="1:22">
      <c r="B141" s="89" t="s">
        <v>384</v>
      </c>
      <c r="C141" s="33"/>
      <c r="D141" s="62" t="s">
        <v>14</v>
      </c>
      <c r="E141" s="104"/>
      <c r="F141" s="104"/>
      <c r="G141" s="104"/>
      <c r="H141" s="104"/>
      <c r="I141" s="104"/>
      <c r="J141" s="104"/>
      <c r="K141" s="104"/>
      <c r="L141" s="104">
        <v>33</v>
      </c>
      <c r="M141" s="104"/>
      <c r="N141" s="104"/>
      <c r="O141" s="49">
        <f>SUM(E141:N141)</f>
        <v>33</v>
      </c>
      <c r="P141" s="50">
        <f>COUNT(E141:N141)</f>
        <v>1</v>
      </c>
      <c r="Q141" s="17">
        <f>IF(P141&lt;6,0,+SMALL((E141:N141),1))</f>
        <v>0</v>
      </c>
      <c r="R141" s="17">
        <f>IF(P141&lt;7,0,+SMALL((E141:N141),2))</f>
        <v>0</v>
      </c>
      <c r="S141" s="17">
        <f>IF(P141&lt;8,0,+SMALL((E141:N141),3))</f>
        <v>0</v>
      </c>
      <c r="T141" s="17">
        <f>IF(P141&lt;9,0,+SMALL((E141:N141),4))</f>
        <v>0</v>
      </c>
      <c r="U141" s="17">
        <f>O141-Q141-R141-S141-T141</f>
        <v>33</v>
      </c>
      <c r="V141" s="7">
        <f>RANK(U141,$U$6:$U$165,0)</f>
        <v>135</v>
      </c>
    </row>
    <row r="142" spans="1:22">
      <c r="B142" s="89" t="s">
        <v>26</v>
      </c>
      <c r="C142" s="33"/>
      <c r="D142" s="40" t="s">
        <v>18</v>
      </c>
      <c r="E142" s="104"/>
      <c r="F142" s="104"/>
      <c r="G142" s="104"/>
      <c r="H142" s="104"/>
      <c r="I142" s="104"/>
      <c r="J142" s="104">
        <v>33</v>
      </c>
      <c r="K142" s="104"/>
      <c r="L142" s="104"/>
      <c r="M142" s="104"/>
      <c r="N142" s="104"/>
      <c r="O142" s="49">
        <f>SUM(E142:N142)</f>
        <v>33</v>
      </c>
      <c r="P142" s="50">
        <f>COUNT(E142:N142)</f>
        <v>1</v>
      </c>
      <c r="Q142" s="17">
        <f>IF(P142&lt;6,0,+SMALL((E142:N142),1))</f>
        <v>0</v>
      </c>
      <c r="R142" s="17">
        <f>IF(P142&lt;7,0,+SMALL((E142:N142),2))</f>
        <v>0</v>
      </c>
      <c r="S142" s="17">
        <f>IF(P142&lt;8,0,+SMALL((E142:N142),3))</f>
        <v>0</v>
      </c>
      <c r="T142" s="17">
        <f>IF(P142&lt;9,0,+SMALL((E142:N142),4))</f>
        <v>0</v>
      </c>
      <c r="U142" s="17">
        <f>O142-Q142-R142-S142-T142</f>
        <v>33</v>
      </c>
      <c r="V142" s="7">
        <f>RANK(U142,$U$6:$U$165,0)</f>
        <v>135</v>
      </c>
    </row>
    <row r="143" spans="1:22">
      <c r="B143" s="89" t="s">
        <v>97</v>
      </c>
      <c r="C143" s="33"/>
      <c r="D143" s="40" t="s">
        <v>18</v>
      </c>
      <c r="E143" s="104"/>
      <c r="F143" s="104">
        <v>33</v>
      </c>
      <c r="G143" s="104"/>
      <c r="H143" s="104"/>
      <c r="I143" s="104"/>
      <c r="J143" s="104"/>
      <c r="K143" s="104"/>
      <c r="L143" s="104"/>
      <c r="M143" s="104"/>
      <c r="N143" s="104"/>
      <c r="O143" s="49">
        <f>SUM(E143:N143)</f>
        <v>33</v>
      </c>
      <c r="P143" s="50">
        <f>COUNT(E143:N143)</f>
        <v>1</v>
      </c>
      <c r="Q143" s="17">
        <f>IF(P143&lt;6,0,+SMALL((E143:N143),1))</f>
        <v>0</v>
      </c>
      <c r="R143" s="17">
        <f>IF(P143&lt;7,0,+SMALL((E143:N143),2))</f>
        <v>0</v>
      </c>
      <c r="S143" s="17">
        <f>IF(P143&lt;8,0,+SMALL((E143:N143),3))</f>
        <v>0</v>
      </c>
      <c r="T143" s="17">
        <f>IF(P143&lt;9,0,+SMALL((E143:N143),4))</f>
        <v>0</v>
      </c>
      <c r="U143" s="17">
        <f>O143-Q143-R143-S143-T143</f>
        <v>33</v>
      </c>
      <c r="V143" s="7">
        <f>RANK(U143,$U$6:$U$165,0)</f>
        <v>135</v>
      </c>
    </row>
    <row r="144" spans="1:22">
      <c r="B144" s="89" t="s">
        <v>372</v>
      </c>
      <c r="C144" s="33"/>
      <c r="D144" s="57" t="s">
        <v>79</v>
      </c>
      <c r="E144" s="104"/>
      <c r="F144" s="104"/>
      <c r="G144" s="104"/>
      <c r="H144" s="104"/>
      <c r="I144" s="104"/>
      <c r="J144" s="104">
        <v>32</v>
      </c>
      <c r="K144" s="104"/>
      <c r="L144" s="104"/>
      <c r="M144" s="104"/>
      <c r="N144" s="104"/>
      <c r="O144" s="49">
        <f>SUM(E144:N144)</f>
        <v>32</v>
      </c>
      <c r="P144" s="50">
        <f>COUNT(E144:N144)</f>
        <v>1</v>
      </c>
      <c r="Q144" s="17">
        <f>IF(P144&lt;6,0,+SMALL((E144:N144),1))</f>
        <v>0</v>
      </c>
      <c r="R144" s="17">
        <f>IF(P144&lt;7,0,+SMALL((E144:N144),2))</f>
        <v>0</v>
      </c>
      <c r="S144" s="17">
        <f>IF(P144&lt;8,0,+SMALL((E144:N144),3))</f>
        <v>0</v>
      </c>
      <c r="T144" s="17">
        <f>IF(P144&lt;9,0,+SMALL((E144:N144),4))</f>
        <v>0</v>
      </c>
      <c r="U144" s="17">
        <f>O144-Q144-R144-S144-T144</f>
        <v>32</v>
      </c>
      <c r="V144" s="7">
        <f>RANK(U144,$U$6:$U$165,0)</f>
        <v>139</v>
      </c>
    </row>
    <row r="145" spans="2:22">
      <c r="B145" s="89" t="s">
        <v>418</v>
      </c>
      <c r="C145" s="33"/>
      <c r="D145" s="39" t="s">
        <v>7</v>
      </c>
      <c r="E145" s="104"/>
      <c r="F145" s="104"/>
      <c r="G145" s="104"/>
      <c r="H145" s="104">
        <v>32</v>
      </c>
      <c r="I145" s="104"/>
      <c r="J145" s="104"/>
      <c r="K145" s="104"/>
      <c r="L145" s="104"/>
      <c r="M145" s="104"/>
      <c r="N145" s="104"/>
      <c r="O145" s="37">
        <f>SUM(E145:N145)</f>
        <v>32</v>
      </c>
      <c r="P145" s="43">
        <f>COUNT(E145:N145)</f>
        <v>1</v>
      </c>
      <c r="Q145" s="17">
        <f>IF(P145&lt;6,0,+SMALL((E145:N145),1))</f>
        <v>0</v>
      </c>
      <c r="R145" s="17">
        <f>IF(P145&lt;7,0,+SMALL((E145:N145),2))</f>
        <v>0</v>
      </c>
      <c r="S145" s="17">
        <f>IF(P145&lt;8,0,+SMALL((E145:N145),3))</f>
        <v>0</v>
      </c>
      <c r="T145" s="17">
        <f>IF(P145&lt;9,0,+SMALL((E145:N145),4))</f>
        <v>0</v>
      </c>
      <c r="U145" s="17">
        <f>O145-Q145-R145-S145-T145</f>
        <v>32</v>
      </c>
      <c r="V145" s="7">
        <f>RANK(U145,$U$6:$U$165,0)</f>
        <v>139</v>
      </c>
    </row>
    <row r="146" spans="2:22">
      <c r="B146" s="89" t="s">
        <v>267</v>
      </c>
      <c r="C146" s="33"/>
      <c r="D146" s="57" t="s">
        <v>79</v>
      </c>
      <c r="E146" s="104"/>
      <c r="F146" s="104"/>
      <c r="G146" s="104"/>
      <c r="H146" s="104"/>
      <c r="I146" s="104"/>
      <c r="J146" s="104"/>
      <c r="K146" s="104"/>
      <c r="L146" s="104">
        <v>31</v>
      </c>
      <c r="M146" s="104"/>
      <c r="N146" s="104"/>
      <c r="O146" s="37">
        <f>SUM(E146:N146)</f>
        <v>31</v>
      </c>
      <c r="P146" s="43">
        <f>COUNT(E146:N146)</f>
        <v>1</v>
      </c>
      <c r="Q146" s="17">
        <f>IF(P146&lt;6,0,+SMALL((E146:N146),1))</f>
        <v>0</v>
      </c>
      <c r="R146" s="17">
        <f>IF(P146&lt;7,0,+SMALL((E146:N146),2))</f>
        <v>0</v>
      </c>
      <c r="S146" s="17">
        <f>IF(P146&lt;8,0,+SMALL((E146:N146),3))</f>
        <v>0</v>
      </c>
      <c r="T146" s="17">
        <f>IF(P146&lt;9,0,+SMALL((E146:N146),4))</f>
        <v>0</v>
      </c>
      <c r="U146" s="17">
        <f>O146-Q146-R146-S146-T146</f>
        <v>31</v>
      </c>
      <c r="V146" s="7">
        <f>RANK(U146,$U$6:$U$165,0)</f>
        <v>141</v>
      </c>
    </row>
    <row r="147" spans="2:22">
      <c r="B147" s="42" t="s">
        <v>225</v>
      </c>
      <c r="C147" s="33"/>
      <c r="D147" s="61" t="s">
        <v>81</v>
      </c>
      <c r="E147" s="104">
        <v>30</v>
      </c>
      <c r="F147" s="104"/>
      <c r="G147" s="104"/>
      <c r="H147" s="104"/>
      <c r="I147" s="104"/>
      <c r="J147" s="104"/>
      <c r="K147" s="104"/>
      <c r="L147" s="104"/>
      <c r="M147" s="104"/>
      <c r="N147" s="104"/>
      <c r="O147" s="37">
        <f>SUM(E147:N147)</f>
        <v>30</v>
      </c>
      <c r="P147" s="43">
        <f>COUNT(E147:N147)</f>
        <v>1</v>
      </c>
      <c r="Q147" s="17">
        <f>IF(P147&lt;6,0,+SMALL((E147:N147),1))</f>
        <v>0</v>
      </c>
      <c r="R147" s="17">
        <f>IF(P147&lt;7,0,+SMALL((E147:N147),2))</f>
        <v>0</v>
      </c>
      <c r="S147" s="17">
        <f>IF(P147&lt;8,0,+SMALL((E147:N147),3))</f>
        <v>0</v>
      </c>
      <c r="T147" s="17">
        <f>IF(P147&lt;9,0,+SMALL((E147:N147),4))</f>
        <v>0</v>
      </c>
      <c r="U147" s="17">
        <f>O147-Q147-R147-S147-T147</f>
        <v>30</v>
      </c>
      <c r="V147" s="7">
        <f>RANK(U147,$U$6:$U$165,0)</f>
        <v>142</v>
      </c>
    </row>
    <row r="148" spans="2:22">
      <c r="B148" s="89" t="s">
        <v>271</v>
      </c>
      <c r="C148" s="33"/>
      <c r="D148" s="41" t="s">
        <v>35</v>
      </c>
      <c r="E148" s="104"/>
      <c r="F148" s="104"/>
      <c r="G148" s="104"/>
      <c r="H148" s="104">
        <v>29</v>
      </c>
      <c r="I148" s="104"/>
      <c r="J148" s="104"/>
      <c r="K148" s="104"/>
      <c r="L148" s="104"/>
      <c r="M148" s="104"/>
      <c r="N148" s="104"/>
      <c r="O148" s="37">
        <f>SUM(E148:N148)</f>
        <v>29</v>
      </c>
      <c r="P148" s="43">
        <f>COUNT(E148:N148)</f>
        <v>1</v>
      </c>
      <c r="Q148" s="17">
        <f>IF(P148&lt;6,0,+SMALL((E148:N148),1))</f>
        <v>0</v>
      </c>
      <c r="R148" s="17">
        <f>IF(P148&lt;7,0,+SMALL((E148:N148),2))</f>
        <v>0</v>
      </c>
      <c r="S148" s="17">
        <f>IF(P148&lt;8,0,+SMALL((E148:N148),3))</f>
        <v>0</v>
      </c>
      <c r="T148" s="17">
        <f>IF(P148&lt;9,0,+SMALL((E148:N148),4))</f>
        <v>0</v>
      </c>
      <c r="U148" s="17">
        <f>O148-Q148-R148-S148-T148</f>
        <v>29</v>
      </c>
      <c r="V148" s="7">
        <f>RANK(U148,$U$6:$U$165,0)</f>
        <v>143</v>
      </c>
    </row>
    <row r="149" spans="2:22">
      <c r="B149" s="89" t="s">
        <v>409</v>
      </c>
      <c r="C149" s="43"/>
      <c r="D149" s="90" t="s">
        <v>146</v>
      </c>
      <c r="E149" s="104">
        <v>29</v>
      </c>
      <c r="F149" s="104"/>
      <c r="G149" s="104"/>
      <c r="H149" s="104"/>
      <c r="I149" s="104"/>
      <c r="J149" s="104"/>
      <c r="K149" s="104"/>
      <c r="L149" s="104"/>
      <c r="M149" s="104"/>
      <c r="N149" s="104"/>
      <c r="O149" s="37">
        <f>SUM(E149:N149)</f>
        <v>29</v>
      </c>
      <c r="P149" s="43">
        <f>COUNT(E149:N149)</f>
        <v>1</v>
      </c>
      <c r="Q149" s="17">
        <f>IF(P149&lt;6,0,+SMALL((E149:N149),1))</f>
        <v>0</v>
      </c>
      <c r="R149" s="17">
        <f>IF(P149&lt;7,0,+SMALL((E149:N149),2))</f>
        <v>0</v>
      </c>
      <c r="S149" s="17">
        <f>IF(P149&lt;8,0,+SMALL((E149:N149),3))</f>
        <v>0</v>
      </c>
      <c r="T149" s="17">
        <f>IF(P149&lt;9,0,+SMALL((E149:N149),4))</f>
        <v>0</v>
      </c>
      <c r="U149" s="17">
        <f>O149-Q149-R149-S149-T149</f>
        <v>29</v>
      </c>
      <c r="V149" s="7">
        <f>RANK(U149,$U$6:$U$165,0)</f>
        <v>143</v>
      </c>
    </row>
    <row r="150" spans="2:22">
      <c r="B150" s="89" t="s">
        <v>370</v>
      </c>
      <c r="C150" s="33"/>
      <c r="D150" s="57" t="s">
        <v>79</v>
      </c>
      <c r="E150" s="104"/>
      <c r="F150" s="104"/>
      <c r="G150" s="104"/>
      <c r="H150" s="104"/>
      <c r="I150" s="104"/>
      <c r="J150" s="104">
        <v>28</v>
      </c>
      <c r="K150" s="104"/>
      <c r="L150" s="104"/>
      <c r="M150" s="104"/>
      <c r="N150" s="104"/>
      <c r="O150" s="37">
        <f>SUM(E150:N150)</f>
        <v>28</v>
      </c>
      <c r="P150" s="43">
        <f>COUNT(E150:N150)</f>
        <v>1</v>
      </c>
      <c r="Q150" s="17">
        <f>IF(P150&lt;6,0,+SMALL((E150:N150),1))</f>
        <v>0</v>
      </c>
      <c r="R150" s="17">
        <f>IF(P150&lt;7,0,+SMALL((E150:N150),2))</f>
        <v>0</v>
      </c>
      <c r="S150" s="17">
        <f>IF(P150&lt;8,0,+SMALL((E150:N150),3))</f>
        <v>0</v>
      </c>
      <c r="T150" s="17">
        <f>IF(P150&lt;9,0,+SMALL((E150:N150),4))</f>
        <v>0</v>
      </c>
      <c r="U150" s="17">
        <f>O150-Q150-R150-S150-T150</f>
        <v>28</v>
      </c>
      <c r="V150" s="7">
        <f>RANK(U150,$U$6:$U$165,0)</f>
        <v>145</v>
      </c>
    </row>
    <row r="151" spans="2:22">
      <c r="B151" s="89" t="s">
        <v>417</v>
      </c>
      <c r="C151" s="33"/>
      <c r="D151" s="62" t="s">
        <v>14</v>
      </c>
      <c r="E151" s="104"/>
      <c r="F151" s="104"/>
      <c r="G151" s="104"/>
      <c r="H151" s="104">
        <v>28</v>
      </c>
      <c r="I151" s="104"/>
      <c r="J151" s="104"/>
      <c r="K151" s="104"/>
      <c r="L151" s="104"/>
      <c r="M151" s="104"/>
      <c r="N151" s="104"/>
      <c r="O151" s="37">
        <f>SUM(E151:N151)</f>
        <v>28</v>
      </c>
      <c r="P151" s="43">
        <f>COUNT(E151:N151)</f>
        <v>1</v>
      </c>
      <c r="Q151" s="17">
        <f>IF(P151&lt;6,0,+SMALL((E151:N151),1))</f>
        <v>0</v>
      </c>
      <c r="R151" s="17">
        <f>IF(P151&lt;7,0,+SMALL((E151:N151),2))</f>
        <v>0</v>
      </c>
      <c r="S151" s="17">
        <f>IF(P151&lt;8,0,+SMALL((E151:N151),3))</f>
        <v>0</v>
      </c>
      <c r="T151" s="17">
        <f>IF(P151&lt;9,0,+SMALL((E151:N151),4))</f>
        <v>0</v>
      </c>
      <c r="U151" s="17">
        <f>O151-Q151-R151-S151-T151</f>
        <v>28</v>
      </c>
      <c r="V151" s="7">
        <f>RANK(U151,$U$6:$U$165,0)</f>
        <v>145</v>
      </c>
    </row>
    <row r="152" spans="2:22">
      <c r="B152" s="89" t="s">
        <v>333</v>
      </c>
      <c r="C152" s="33"/>
      <c r="D152" s="40" t="s">
        <v>18</v>
      </c>
      <c r="E152" s="104"/>
      <c r="F152" s="104">
        <v>28</v>
      </c>
      <c r="G152" s="104"/>
      <c r="H152" s="104"/>
      <c r="I152" s="104"/>
      <c r="J152" s="104"/>
      <c r="K152" s="104"/>
      <c r="L152" s="104"/>
      <c r="M152" s="104"/>
      <c r="N152" s="104"/>
      <c r="O152" s="37">
        <f>SUM(E152:N152)</f>
        <v>28</v>
      </c>
      <c r="P152" s="43">
        <f>COUNT(E152:N152)</f>
        <v>1</v>
      </c>
      <c r="Q152" s="17">
        <f>IF(P152&lt;6,0,+SMALL((E152:N152),1))</f>
        <v>0</v>
      </c>
      <c r="R152" s="17">
        <f>IF(P152&lt;7,0,+SMALL((E152:N152),2))</f>
        <v>0</v>
      </c>
      <c r="S152" s="17">
        <f>IF(P152&lt;8,0,+SMALL((E152:N152),3))</f>
        <v>0</v>
      </c>
      <c r="T152" s="17">
        <f>IF(P152&lt;9,0,+SMALL((E152:N152),4))</f>
        <v>0</v>
      </c>
      <c r="U152" s="17">
        <f>O152-Q152-R152-S152-T152</f>
        <v>28</v>
      </c>
      <c r="V152" s="7">
        <f>RANK(U152,$U$6:$U$165,0)</f>
        <v>145</v>
      </c>
    </row>
    <row r="153" spans="2:22">
      <c r="B153" s="89" t="s">
        <v>352</v>
      </c>
      <c r="C153" s="33"/>
      <c r="D153" s="62" t="s">
        <v>14</v>
      </c>
      <c r="E153" s="104"/>
      <c r="F153" s="104">
        <v>27</v>
      </c>
      <c r="G153" s="104"/>
      <c r="H153" s="104"/>
      <c r="I153" s="104"/>
      <c r="J153" s="104"/>
      <c r="K153" s="104"/>
      <c r="L153" s="104"/>
      <c r="M153" s="104"/>
      <c r="N153" s="104"/>
      <c r="O153" s="37">
        <f>SUM(E153:N153)</f>
        <v>27</v>
      </c>
      <c r="P153" s="43">
        <f>COUNT(E153:N153)</f>
        <v>1</v>
      </c>
      <c r="Q153" s="17">
        <f>IF(P153&lt;6,0,+SMALL((E153:N153),1))</f>
        <v>0</v>
      </c>
      <c r="R153" s="17">
        <f>IF(P153&lt;7,0,+SMALL((E153:N153),2))</f>
        <v>0</v>
      </c>
      <c r="S153" s="17">
        <f>IF(P153&lt;8,0,+SMALL((E153:N153),3))</f>
        <v>0</v>
      </c>
      <c r="T153" s="17">
        <f>IF(P153&lt;9,0,+SMALL((E153:N153),4))</f>
        <v>0</v>
      </c>
      <c r="U153" s="17">
        <f>O153-Q153-R153-S153-T153</f>
        <v>27</v>
      </c>
      <c r="V153" s="7">
        <f>RANK(U153,$U$6:$U$165,0)</f>
        <v>148</v>
      </c>
    </row>
    <row r="154" spans="2:22">
      <c r="B154" s="89" t="s">
        <v>256</v>
      </c>
      <c r="C154" s="33"/>
      <c r="D154" s="39" t="s">
        <v>7</v>
      </c>
      <c r="E154" s="104"/>
      <c r="F154" s="104"/>
      <c r="G154" s="104"/>
      <c r="H154" s="104"/>
      <c r="I154" s="104"/>
      <c r="J154" s="104">
        <v>27</v>
      </c>
      <c r="K154" s="104"/>
      <c r="L154" s="104"/>
      <c r="M154" s="104"/>
      <c r="N154" s="104"/>
      <c r="O154" s="37">
        <f>SUM(E154:N154)</f>
        <v>27</v>
      </c>
      <c r="P154" s="43">
        <f>COUNT(E154:N154)</f>
        <v>1</v>
      </c>
      <c r="Q154" s="17">
        <f>IF(P154&lt;6,0,+SMALL((E154:N154),1))</f>
        <v>0</v>
      </c>
      <c r="R154" s="17">
        <f>IF(P154&lt;7,0,+SMALL((E154:N154),2))</f>
        <v>0</v>
      </c>
      <c r="S154" s="17">
        <f>IF(P154&lt;8,0,+SMALL((E154:N154),3))</f>
        <v>0</v>
      </c>
      <c r="T154" s="17">
        <f>IF(P154&lt;9,0,+SMALL((E154:N154),4))</f>
        <v>0</v>
      </c>
      <c r="U154" s="17">
        <f>O154-Q154-R154-S154-T154</f>
        <v>27</v>
      </c>
      <c r="V154" s="7">
        <f>RANK(U154,$U$6:$U$165,0)</f>
        <v>148</v>
      </c>
    </row>
    <row r="155" spans="2:22">
      <c r="B155" s="89" t="s">
        <v>123</v>
      </c>
      <c r="C155" s="33"/>
      <c r="D155" s="38" t="s">
        <v>33</v>
      </c>
      <c r="E155" s="104"/>
      <c r="F155" s="104"/>
      <c r="G155" s="104"/>
      <c r="H155" s="104"/>
      <c r="I155" s="104"/>
      <c r="J155" s="104"/>
      <c r="K155" s="104"/>
      <c r="L155" s="104">
        <v>26</v>
      </c>
      <c r="M155" s="104"/>
      <c r="N155" s="104"/>
      <c r="O155" s="37">
        <f>SUM(E155:N155)</f>
        <v>26</v>
      </c>
      <c r="P155" s="43">
        <f>COUNT(E155:N155)</f>
        <v>1</v>
      </c>
      <c r="Q155" s="17">
        <f>IF(P155&lt;6,0,+SMALL((E155:N155),1))</f>
        <v>0</v>
      </c>
      <c r="R155" s="17">
        <f>IF(P155&lt;7,0,+SMALL((E155:N155),2))</f>
        <v>0</v>
      </c>
      <c r="S155" s="17">
        <f>IF(P155&lt;8,0,+SMALL((E155:N155),3))</f>
        <v>0</v>
      </c>
      <c r="T155" s="17">
        <f>IF(P155&lt;9,0,+SMALL((E155:N155),4))</f>
        <v>0</v>
      </c>
      <c r="U155" s="17">
        <f>O155-Q155-R155-S155-T155</f>
        <v>26</v>
      </c>
      <c r="V155" s="7">
        <f>RANK(U155,$U$6:$U$165,0)</f>
        <v>150</v>
      </c>
    </row>
    <row r="156" spans="2:22">
      <c r="B156" s="42" t="s">
        <v>295</v>
      </c>
      <c r="C156" s="43"/>
      <c r="D156" s="61" t="s">
        <v>81</v>
      </c>
      <c r="E156" s="104"/>
      <c r="F156" s="104"/>
      <c r="G156" s="104"/>
      <c r="H156" s="104"/>
      <c r="I156" s="104"/>
      <c r="J156" s="104">
        <v>25</v>
      </c>
      <c r="K156" s="104"/>
      <c r="L156" s="104"/>
      <c r="M156" s="104"/>
      <c r="N156" s="104"/>
      <c r="O156" s="37">
        <f>SUM(E156:N156)</f>
        <v>25</v>
      </c>
      <c r="P156" s="43">
        <f>COUNT(E156:N156)</f>
        <v>1</v>
      </c>
      <c r="Q156" s="17">
        <f>IF(P156&lt;6,0,+SMALL((E156:N156),1))</f>
        <v>0</v>
      </c>
      <c r="R156" s="17">
        <f>IF(P156&lt;7,0,+SMALL((E156:N156),2))</f>
        <v>0</v>
      </c>
      <c r="S156" s="17">
        <f>IF(P156&lt;8,0,+SMALL((E156:N156),3))</f>
        <v>0</v>
      </c>
      <c r="T156" s="17">
        <f>IF(P156&lt;9,0,+SMALL((E156:N156),4))</f>
        <v>0</v>
      </c>
      <c r="U156" s="17">
        <f>O156-Q156-R156-S156-T156</f>
        <v>25</v>
      </c>
      <c r="V156" s="7">
        <f>RANK(U156,$U$6:$U$165,0)</f>
        <v>151</v>
      </c>
    </row>
    <row r="157" spans="2:22">
      <c r="B157" s="89" t="s">
        <v>305</v>
      </c>
      <c r="C157" s="33"/>
      <c r="D157" s="38" t="s">
        <v>33</v>
      </c>
      <c r="E157" s="104"/>
      <c r="F157" s="104"/>
      <c r="G157" s="104"/>
      <c r="H157" s="104"/>
      <c r="I157" s="104"/>
      <c r="J157" s="104"/>
      <c r="K157" s="104"/>
      <c r="L157" s="104">
        <v>24</v>
      </c>
      <c r="M157" s="104"/>
      <c r="N157" s="104"/>
      <c r="O157" s="37">
        <f>SUM(E157:N157)</f>
        <v>24</v>
      </c>
      <c r="P157" s="43">
        <f>COUNT(E157:N157)</f>
        <v>1</v>
      </c>
      <c r="Q157" s="17">
        <f>IF(P157&lt;6,0,+SMALL((E157:N157),1))</f>
        <v>0</v>
      </c>
      <c r="R157" s="17">
        <f>IF(P157&lt;7,0,+SMALL((E157:N157),2))</f>
        <v>0</v>
      </c>
      <c r="S157" s="17">
        <f>IF(P157&lt;8,0,+SMALL((E157:N157),3))</f>
        <v>0</v>
      </c>
      <c r="T157" s="17">
        <f>IF(P157&lt;9,0,+SMALL((E157:N157),4))</f>
        <v>0</v>
      </c>
      <c r="U157" s="17">
        <f>O157-Q157-R157-S157-T157</f>
        <v>24</v>
      </c>
      <c r="V157" s="7">
        <f>RANK(U157,$U$6:$U$165,0)</f>
        <v>152</v>
      </c>
    </row>
    <row r="158" spans="2:22">
      <c r="B158" s="42" t="s">
        <v>296</v>
      </c>
      <c r="C158" s="43"/>
      <c r="D158" s="61" t="s">
        <v>81</v>
      </c>
      <c r="E158" s="104"/>
      <c r="F158" s="104"/>
      <c r="G158" s="104"/>
      <c r="H158" s="104"/>
      <c r="I158" s="104"/>
      <c r="J158" s="104">
        <v>23</v>
      </c>
      <c r="K158" s="104"/>
      <c r="L158" s="104"/>
      <c r="M158" s="104"/>
      <c r="N158" s="104"/>
      <c r="O158" s="49">
        <f>SUM(E158:N158)</f>
        <v>23</v>
      </c>
      <c r="P158" s="50">
        <f>COUNT(E158:N158)</f>
        <v>1</v>
      </c>
      <c r="Q158" s="17">
        <f>IF(P158&lt;6,0,+SMALL((E158:N158),1))</f>
        <v>0</v>
      </c>
      <c r="R158" s="17">
        <f>IF(P158&lt;7,0,+SMALL((E158:N158),2))</f>
        <v>0</v>
      </c>
      <c r="S158" s="17">
        <f>IF(P158&lt;8,0,+SMALL((E158:N158),3))</f>
        <v>0</v>
      </c>
      <c r="T158" s="17">
        <f>IF(P158&lt;9,0,+SMALL((E158:N158),4))</f>
        <v>0</v>
      </c>
      <c r="U158" s="17">
        <f>O158-Q158-R158-S158-T158</f>
        <v>23</v>
      </c>
      <c r="V158" s="7">
        <f>RANK(U158,$U$6:$U$165,0)</f>
        <v>153</v>
      </c>
    </row>
    <row r="159" spans="2:22">
      <c r="B159" s="89" t="s">
        <v>399</v>
      </c>
      <c r="C159" s="43"/>
      <c r="D159" s="90" t="s">
        <v>146</v>
      </c>
      <c r="E159" s="104"/>
      <c r="F159" s="104">
        <v>21</v>
      </c>
      <c r="G159" s="104"/>
      <c r="H159" s="104"/>
      <c r="I159" s="104"/>
      <c r="J159" s="104"/>
      <c r="K159" s="104"/>
      <c r="L159" s="104"/>
      <c r="M159" s="104"/>
      <c r="N159" s="104"/>
      <c r="O159" s="49">
        <f>SUM(E159:N159)</f>
        <v>21</v>
      </c>
      <c r="P159" s="50">
        <f>COUNT(E159:N159)</f>
        <v>1</v>
      </c>
      <c r="Q159" s="17">
        <f>IF(P159&lt;6,0,+SMALL((E159:N159),1))</f>
        <v>0</v>
      </c>
      <c r="R159" s="17">
        <f>IF(P159&lt;7,0,+SMALL((E159:N159),2))</f>
        <v>0</v>
      </c>
      <c r="S159" s="17">
        <f>IF(P159&lt;8,0,+SMALL((E159:N159),3))</f>
        <v>0</v>
      </c>
      <c r="T159" s="17">
        <f>IF(P159&lt;9,0,+SMALL((E159:N159),4))</f>
        <v>0</v>
      </c>
      <c r="U159" s="17">
        <f>O159-Q159-R159-S159-T159</f>
        <v>21</v>
      </c>
      <c r="V159" s="7">
        <f>RANK(U159,$U$6:$U$165,0)</f>
        <v>154</v>
      </c>
    </row>
    <row r="160" spans="2:22">
      <c r="B160" s="42" t="s">
        <v>299</v>
      </c>
      <c r="C160" s="33"/>
      <c r="D160" s="41" t="s">
        <v>35</v>
      </c>
      <c r="E160" s="104"/>
      <c r="F160" s="104"/>
      <c r="G160" s="104"/>
      <c r="H160" s="104"/>
      <c r="I160" s="104"/>
      <c r="J160" s="104">
        <v>20</v>
      </c>
      <c r="K160" s="104"/>
      <c r="L160" s="104"/>
      <c r="M160" s="104"/>
      <c r="N160" s="104"/>
      <c r="O160" s="49">
        <f>SUM(E160:N160)</f>
        <v>20</v>
      </c>
      <c r="P160" s="50">
        <f>COUNT(E160:N160)</f>
        <v>1</v>
      </c>
      <c r="Q160" s="17">
        <f>IF(P160&lt;6,0,+SMALL((E160:N160),1))</f>
        <v>0</v>
      </c>
      <c r="R160" s="17">
        <f>IF(P160&lt;7,0,+SMALL((E160:N160),2))</f>
        <v>0</v>
      </c>
      <c r="S160" s="17">
        <f>IF(P160&lt;8,0,+SMALL((E160:N160),3))</f>
        <v>0</v>
      </c>
      <c r="T160" s="17">
        <f>IF(P160&lt;9,0,+SMALL((E160:N160),4))</f>
        <v>0</v>
      </c>
      <c r="U160" s="17">
        <f>O160-Q160-R160-S160-T160</f>
        <v>20</v>
      </c>
      <c r="V160" s="7">
        <f>RANK(U160,$U$6:$U$165,0)</f>
        <v>155</v>
      </c>
    </row>
    <row r="161" spans="2:22">
      <c r="B161" s="42" t="s">
        <v>383</v>
      </c>
      <c r="C161" s="43"/>
      <c r="D161" s="61" t="s">
        <v>81</v>
      </c>
      <c r="E161" s="104"/>
      <c r="F161" s="104"/>
      <c r="G161" s="104"/>
      <c r="H161" s="104"/>
      <c r="I161" s="104"/>
      <c r="J161" s="104"/>
      <c r="K161" s="104"/>
      <c r="L161" s="104">
        <v>20</v>
      </c>
      <c r="M161" s="104"/>
      <c r="N161" s="104"/>
      <c r="O161" s="49">
        <f>SUM(E161:N161)</f>
        <v>20</v>
      </c>
      <c r="P161" s="50">
        <f>COUNT(E161:N161)</f>
        <v>1</v>
      </c>
      <c r="Q161" s="17">
        <f>IF(P161&lt;6,0,+SMALL((E161:N161),1))</f>
        <v>0</v>
      </c>
      <c r="R161" s="17">
        <f>IF(P161&lt;7,0,+SMALL((E161:N161),2))</f>
        <v>0</v>
      </c>
      <c r="S161" s="17">
        <f>IF(P161&lt;8,0,+SMALL((E161:N161),3))</f>
        <v>0</v>
      </c>
      <c r="T161" s="17">
        <f>IF(P161&lt;9,0,+SMALL((E161:N161),4))</f>
        <v>0</v>
      </c>
      <c r="U161" s="17">
        <f>O161-Q161-R161-S161-T161</f>
        <v>20</v>
      </c>
      <c r="V161" s="7">
        <f>RANK(U161,$U$6:$U$165,0)</f>
        <v>155</v>
      </c>
    </row>
    <row r="162" spans="2:22">
      <c r="B162" s="42" t="s">
        <v>338</v>
      </c>
      <c r="C162" s="33"/>
      <c r="D162" s="158" t="s">
        <v>334</v>
      </c>
      <c r="E162" s="104"/>
      <c r="F162" s="104">
        <v>19</v>
      </c>
      <c r="G162" s="104"/>
      <c r="H162" s="104"/>
      <c r="I162" s="104"/>
      <c r="J162" s="104"/>
      <c r="K162" s="104"/>
      <c r="L162" s="104"/>
      <c r="M162" s="104"/>
      <c r="N162" s="104"/>
      <c r="O162" s="49">
        <f>SUM(E162:N162)</f>
        <v>19</v>
      </c>
      <c r="P162" s="50">
        <f>COUNT(E162:N162)</f>
        <v>1</v>
      </c>
      <c r="Q162" s="17">
        <f>IF(P162&lt;6,0,+SMALL((E162:N162),1))</f>
        <v>0</v>
      </c>
      <c r="R162" s="17">
        <f>IF(P162&lt;7,0,+SMALL((E162:N162),2))</f>
        <v>0</v>
      </c>
      <c r="S162" s="17">
        <f>IF(P162&lt;8,0,+SMALL((E162:N162),3))</f>
        <v>0</v>
      </c>
      <c r="T162" s="17">
        <f>IF(P162&lt;9,0,+SMALL((E162:N162),4))</f>
        <v>0</v>
      </c>
      <c r="U162" s="17">
        <f>O162-Q162-R162-S162-T162</f>
        <v>19</v>
      </c>
      <c r="V162" s="7">
        <f>RANK(U162,$U$6:$U$163,0)</f>
        <v>157</v>
      </c>
    </row>
    <row r="163" spans="2:22">
      <c r="B163" s="89" t="s">
        <v>377</v>
      </c>
      <c r="C163" s="33"/>
      <c r="D163" s="38" t="s">
        <v>33</v>
      </c>
      <c r="E163" s="104"/>
      <c r="F163" s="104"/>
      <c r="G163" s="104"/>
      <c r="H163" s="104"/>
      <c r="I163" s="104"/>
      <c r="J163" s="104">
        <v>15</v>
      </c>
      <c r="K163" s="104"/>
      <c r="L163" s="104"/>
      <c r="M163" s="104"/>
      <c r="N163" s="104"/>
      <c r="O163" s="49">
        <f>SUM(E163:N163)</f>
        <v>15</v>
      </c>
      <c r="P163" s="50">
        <f>COUNT(E163:N163)</f>
        <v>1</v>
      </c>
      <c r="Q163" s="17">
        <f>IF(P163&lt;6,0,+SMALL((E163:N163),1))</f>
        <v>0</v>
      </c>
      <c r="R163" s="17">
        <f>IF(P163&lt;7,0,+SMALL((E163:N163),2))</f>
        <v>0</v>
      </c>
      <c r="S163" s="17">
        <f>IF(P163&lt;8,0,+SMALL((E163:N163),3))</f>
        <v>0</v>
      </c>
      <c r="T163" s="17">
        <f>IF(P163&lt;9,0,+SMALL((E163:N163),4))</f>
        <v>0</v>
      </c>
      <c r="U163" s="17">
        <f>O163-Q163-R163-S163-T163</f>
        <v>15</v>
      </c>
      <c r="V163" s="7">
        <f>RANK(U163,$U$6:$U$165,0)</f>
        <v>158</v>
      </c>
    </row>
    <row r="164" spans="2:22">
      <c r="B164" s="89" t="s">
        <v>262</v>
      </c>
      <c r="C164" s="33"/>
      <c r="D164" s="62" t="s">
        <v>14</v>
      </c>
      <c r="E164" s="104"/>
      <c r="F164" s="104">
        <v>14</v>
      </c>
      <c r="G164" s="104"/>
      <c r="H164" s="104"/>
      <c r="I164" s="104"/>
      <c r="J164" s="104"/>
      <c r="K164" s="104"/>
      <c r="L164" s="104"/>
      <c r="M164" s="104"/>
      <c r="N164" s="104"/>
      <c r="O164" s="49">
        <f>SUM(E164:N164)</f>
        <v>14</v>
      </c>
      <c r="P164" s="50">
        <f>COUNT(E164:N164)</f>
        <v>1</v>
      </c>
      <c r="Q164" s="17">
        <f>IF(P164&lt;6,0,+SMALL((E164:N164),1))</f>
        <v>0</v>
      </c>
      <c r="R164" s="17">
        <f>IF(P164&lt;7,0,+SMALL((E164:N164),2))</f>
        <v>0</v>
      </c>
      <c r="S164" s="17">
        <f>IF(P164&lt;8,0,+SMALL((E164:N164),3))</f>
        <v>0</v>
      </c>
      <c r="T164" s="17">
        <f>IF(P164&lt;9,0,+SMALL((E164:N164),4))</f>
        <v>0</v>
      </c>
      <c r="U164" s="17">
        <f>O164-Q164-R164-S164-T164</f>
        <v>14</v>
      </c>
      <c r="V164" s="7">
        <f>RANK(U164,$U$6:$U$165,0)</f>
        <v>159</v>
      </c>
    </row>
    <row r="165" spans="2:22">
      <c r="B165" s="42" t="s">
        <v>227</v>
      </c>
      <c r="C165" s="43"/>
      <c r="D165" s="61" t="s">
        <v>81</v>
      </c>
      <c r="E165" s="104"/>
      <c r="F165" s="104"/>
      <c r="G165" s="104"/>
      <c r="H165" s="104"/>
      <c r="I165" s="104"/>
      <c r="J165" s="104">
        <v>2</v>
      </c>
      <c r="K165" s="104"/>
      <c r="L165" s="104"/>
      <c r="M165" s="104"/>
      <c r="N165" s="104"/>
      <c r="O165" s="49">
        <f>SUM(E165:N165)</f>
        <v>2</v>
      </c>
      <c r="P165" s="50">
        <f>COUNT(E165:N165)</f>
        <v>1</v>
      </c>
      <c r="Q165" s="17">
        <f>IF(P165&lt;6,0,+SMALL((E165:N165),1))</f>
        <v>0</v>
      </c>
      <c r="R165" s="17">
        <f>IF(P165&lt;7,0,+SMALL((E165:N165),2))</f>
        <v>0</v>
      </c>
      <c r="S165" s="17">
        <f>IF(P165&lt;8,0,+SMALL((E165:N165),3))</f>
        <v>0</v>
      </c>
      <c r="T165" s="17">
        <f>IF(P165&lt;9,0,+SMALL((E165:N165),4))</f>
        <v>0</v>
      </c>
      <c r="U165" s="17">
        <f>O165-Q165-R165-S165-T165</f>
        <v>2</v>
      </c>
      <c r="V165" s="7">
        <f>RANK(U165,$U$6:$U$165,0)</f>
        <v>160</v>
      </c>
    </row>
    <row r="166" spans="2:22">
      <c r="B166" s="192"/>
      <c r="C166" s="192"/>
      <c r="D166" s="192"/>
      <c r="E166" s="22"/>
      <c r="F166" s="22"/>
      <c r="G166" s="22"/>
      <c r="H166" s="22"/>
      <c r="I166" s="22"/>
      <c r="J166" s="22"/>
      <c r="K166" s="22"/>
      <c r="L166" s="22"/>
      <c r="M166" s="22"/>
      <c r="N166" s="22"/>
    </row>
    <row r="168" spans="2:22">
      <c r="O168" s="22"/>
    </row>
  </sheetData>
  <sortState xmlns:xlrd2="http://schemas.microsoft.com/office/spreadsheetml/2017/richdata2" ref="B6:V165">
    <sortCondition ref="V6:V165"/>
  </sortState>
  <mergeCells count="24">
    <mergeCell ref="U2:V2"/>
    <mergeCell ref="B2:C2"/>
    <mergeCell ref="B166:D166"/>
    <mergeCell ref="B4:B5"/>
    <mergeCell ref="C4:C5"/>
    <mergeCell ref="D4:D5"/>
    <mergeCell ref="P4:P5"/>
    <mergeCell ref="E4:E5"/>
    <mergeCell ref="F4:F5"/>
    <mergeCell ref="G4:G5"/>
    <mergeCell ref="H4:H5"/>
    <mergeCell ref="I4:I5"/>
    <mergeCell ref="J4:J5"/>
    <mergeCell ref="K4:K5"/>
    <mergeCell ref="L4:L5"/>
    <mergeCell ref="S4:S5"/>
    <mergeCell ref="U4:U5"/>
    <mergeCell ref="V4:V5"/>
    <mergeCell ref="M4:M5"/>
    <mergeCell ref="N4:N5"/>
    <mergeCell ref="O4:O5"/>
    <mergeCell ref="Q4:Q5"/>
    <mergeCell ref="R4:R5"/>
    <mergeCell ref="T4:T5"/>
  </mergeCells>
  <conditionalFormatting sqref="V6:V144 V158:V165">
    <cfRule type="cellIs" dxfId="35" priority="65" operator="equal">
      <formula>3</formula>
    </cfRule>
    <cfRule type="cellIs" dxfId="34" priority="66" operator="equal">
      <formula>2</formula>
    </cfRule>
    <cfRule type="cellIs" dxfId="33" priority="67" operator="equal">
      <formula>1</formula>
    </cfRule>
    <cfRule type="cellIs" dxfId="32" priority="68" operator="between">
      <formula>1</formula>
      <formula>3</formula>
    </cfRule>
  </conditionalFormatting>
  <conditionalFormatting sqref="V145:V157">
    <cfRule type="cellIs" dxfId="31" priority="1" operator="equal">
      <formula>3</formula>
    </cfRule>
    <cfRule type="cellIs" dxfId="30" priority="2" operator="equal">
      <formula>2</formula>
    </cfRule>
    <cfRule type="cellIs" dxfId="29" priority="3" operator="equal">
      <formula>1</formula>
    </cfRule>
    <cfRule type="cellIs" dxfId="28" priority="4" operator="between">
      <formula>1</formula>
      <formula>3</formula>
    </cfRule>
  </conditionalFormatting>
  <pageMargins left="0" right="0" top="0" bottom="0" header="0" footer="0"/>
  <pageSetup paperSize="9" scale="80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P94"/>
  <sheetViews>
    <sheetView zoomScale="130" zoomScaleNormal="13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4" sqref="B4:B5"/>
    </sheetView>
  </sheetViews>
  <sheetFormatPr baseColWidth="10" defaultRowHeight="14.4"/>
  <cols>
    <col min="1" max="1" width="3.44140625" style="3" customWidth="1"/>
    <col min="2" max="2" width="23.5546875" style="94" customWidth="1"/>
    <col min="3" max="3" width="5.33203125" style="4" customWidth="1"/>
    <col min="4" max="4" width="16" style="3" customWidth="1"/>
    <col min="5" max="5" width="6" style="4" customWidth="1"/>
    <col min="6" max="6" width="6" style="3" customWidth="1"/>
    <col min="7" max="14" width="6" style="4" customWidth="1"/>
    <col min="15" max="15" width="5" style="4" customWidth="1"/>
    <col min="16" max="20" width="4.44140625" style="3" customWidth="1"/>
    <col min="21" max="21" width="15.109375" style="3" customWidth="1"/>
    <col min="22" max="22" width="4.44140625" style="10" customWidth="1"/>
    <col min="23" max="23" width="4.44140625" style="11" customWidth="1"/>
  </cols>
  <sheetData>
    <row r="1" spans="1:42" s="11" customFormat="1" ht="15" thickBot="1">
      <c r="A1" s="3"/>
      <c r="B1" s="94"/>
      <c r="C1" s="4"/>
      <c r="D1" s="3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42" s="11" customFormat="1" ht="22.5" customHeight="1" thickBot="1">
      <c r="A2" s="3"/>
      <c r="B2" s="215" t="s">
        <v>137</v>
      </c>
      <c r="C2" s="216"/>
      <c r="D2" s="86">
        <v>2025</v>
      </c>
      <c r="E2" s="10"/>
      <c r="F2" s="10"/>
      <c r="G2" s="10"/>
      <c r="H2" s="10"/>
      <c r="I2" s="10"/>
      <c r="J2" s="10"/>
      <c r="K2" s="12"/>
      <c r="L2" s="12"/>
      <c r="M2" s="12"/>
      <c r="N2" s="12"/>
      <c r="O2" s="12"/>
      <c r="P2" s="12"/>
      <c r="Q2" s="10"/>
      <c r="R2" s="10"/>
      <c r="S2" s="10"/>
      <c r="T2" s="10"/>
      <c r="U2" s="215" t="s">
        <v>43</v>
      </c>
      <c r="V2" s="216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P2" s="15"/>
    </row>
    <row r="3" spans="1:42" s="11" customFormat="1" ht="15" thickBot="1">
      <c r="A3" s="3"/>
      <c r="B3" s="94"/>
      <c r="C3" s="4"/>
      <c r="D3" s="3"/>
      <c r="E3" s="10"/>
      <c r="F3" s="10"/>
      <c r="G3" s="10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0"/>
    </row>
    <row r="4" spans="1:42" s="11" customFormat="1" ht="32.25" customHeight="1">
      <c r="B4" s="193" t="s">
        <v>48</v>
      </c>
      <c r="C4" s="195" t="s">
        <v>1</v>
      </c>
      <c r="D4" s="184" t="s">
        <v>0</v>
      </c>
      <c r="E4" s="199" t="s">
        <v>65</v>
      </c>
      <c r="F4" s="201" t="s">
        <v>67</v>
      </c>
      <c r="G4" s="203" t="s">
        <v>64</v>
      </c>
      <c r="H4" s="205" t="s">
        <v>88</v>
      </c>
      <c r="I4" s="207" t="s">
        <v>89</v>
      </c>
      <c r="J4" s="213" t="s">
        <v>69</v>
      </c>
      <c r="K4" s="209" t="s">
        <v>68</v>
      </c>
      <c r="L4" s="211" t="s">
        <v>129</v>
      </c>
      <c r="M4" s="180" t="s">
        <v>141</v>
      </c>
      <c r="N4" s="182"/>
      <c r="O4" s="184" t="s">
        <v>44</v>
      </c>
      <c r="P4" s="197" t="s">
        <v>36</v>
      </c>
      <c r="Q4" s="186" t="s">
        <v>47</v>
      </c>
      <c r="R4" s="186" t="s">
        <v>46</v>
      </c>
      <c r="S4" s="186" t="s">
        <v>132</v>
      </c>
      <c r="T4" s="186" t="s">
        <v>133</v>
      </c>
      <c r="U4" s="176" t="s">
        <v>134</v>
      </c>
      <c r="V4" s="178" t="s">
        <v>34</v>
      </c>
    </row>
    <row r="5" spans="1:42" s="11" customFormat="1" ht="58.5" customHeight="1" thickBot="1">
      <c r="B5" s="194"/>
      <c r="C5" s="196"/>
      <c r="D5" s="185"/>
      <c r="E5" s="200"/>
      <c r="F5" s="202"/>
      <c r="G5" s="204"/>
      <c r="H5" s="206"/>
      <c r="I5" s="208"/>
      <c r="J5" s="214"/>
      <c r="K5" s="210"/>
      <c r="L5" s="212"/>
      <c r="M5" s="181"/>
      <c r="N5" s="183"/>
      <c r="O5" s="185"/>
      <c r="P5" s="198"/>
      <c r="Q5" s="187"/>
      <c r="R5" s="187"/>
      <c r="S5" s="187"/>
      <c r="T5" s="187"/>
      <c r="U5" s="177"/>
      <c r="V5" s="179"/>
    </row>
    <row r="6" spans="1:42">
      <c r="B6" s="91" t="s">
        <v>8</v>
      </c>
      <c r="C6" s="7"/>
      <c r="D6" s="312" t="s">
        <v>7</v>
      </c>
      <c r="E6" s="105">
        <v>23</v>
      </c>
      <c r="F6" s="105">
        <v>24</v>
      </c>
      <c r="G6" s="105">
        <v>31</v>
      </c>
      <c r="H6" s="105">
        <v>24</v>
      </c>
      <c r="I6" s="105"/>
      <c r="J6" s="105">
        <v>17</v>
      </c>
      <c r="K6" s="105">
        <v>23</v>
      </c>
      <c r="L6" s="105">
        <v>18</v>
      </c>
      <c r="M6" s="105"/>
      <c r="N6" s="105"/>
      <c r="O6" s="17">
        <f>SUM(E6:N6)</f>
        <v>160</v>
      </c>
      <c r="P6" s="50">
        <f>COUNT(E6:N6)</f>
        <v>7</v>
      </c>
      <c r="Q6" s="17">
        <f>IF(P6&lt;6,0,+SMALL((E6:N6),1))</f>
        <v>17</v>
      </c>
      <c r="R6" s="17">
        <f>IF(P6&lt;7,0,+SMALL((E6:N6),2))</f>
        <v>18</v>
      </c>
      <c r="S6" s="17">
        <f>IF(P6&lt;8,0,+SMALL((E6:N6),3))</f>
        <v>0</v>
      </c>
      <c r="T6" s="17">
        <f>IF(P6&lt;9,0,+SMALL((E6:N6),4))</f>
        <v>0</v>
      </c>
      <c r="U6" s="17">
        <f>O6-Q6-R6-S6-T6</f>
        <v>125</v>
      </c>
      <c r="V6" s="7">
        <f>RANK(U6,$U$6:$U$88,0)</f>
        <v>1</v>
      </c>
    </row>
    <row r="7" spans="1:42" s="11" customFormat="1">
      <c r="A7" s="3"/>
      <c r="B7" s="89" t="s">
        <v>127</v>
      </c>
      <c r="C7" s="33"/>
      <c r="D7" s="313" t="s">
        <v>81</v>
      </c>
      <c r="E7" s="104"/>
      <c r="F7" s="104">
        <v>16</v>
      </c>
      <c r="G7" s="104">
        <v>21</v>
      </c>
      <c r="H7" s="104">
        <v>15</v>
      </c>
      <c r="I7" s="104">
        <v>25</v>
      </c>
      <c r="J7" s="104">
        <v>16</v>
      </c>
      <c r="K7" s="104"/>
      <c r="L7" s="104">
        <v>24</v>
      </c>
      <c r="M7" s="104">
        <v>21</v>
      </c>
      <c r="N7" s="104"/>
      <c r="O7" s="17">
        <f>SUM(E7:N7)</f>
        <v>138</v>
      </c>
      <c r="P7" s="50">
        <f>COUNT(E7:N7)</f>
        <v>7</v>
      </c>
      <c r="Q7" s="17">
        <f>IF(P7&lt;6,0,+SMALL((E7:N7),1))</f>
        <v>15</v>
      </c>
      <c r="R7" s="17">
        <f>IF(P7&lt;7,0,+SMALL((E7:N7),2))</f>
        <v>16</v>
      </c>
      <c r="S7" s="17">
        <f>IF(P7&lt;8,0,+SMALL((E7:N7),3))</f>
        <v>0</v>
      </c>
      <c r="T7" s="17">
        <f>IF(P7&lt;9,0,+SMALL((E7:N7),4))</f>
        <v>0</v>
      </c>
      <c r="U7" s="17">
        <f>O7-Q7-R7-S7-T7</f>
        <v>107</v>
      </c>
      <c r="V7" s="7">
        <f>RANK(U7,$U$6:$U$88,0)</f>
        <v>2</v>
      </c>
    </row>
    <row r="8" spans="1:42" s="11" customFormat="1">
      <c r="A8" s="3"/>
      <c r="B8" s="89" t="s">
        <v>25</v>
      </c>
      <c r="C8" s="33"/>
      <c r="D8" s="61" t="s">
        <v>81</v>
      </c>
      <c r="E8" s="104">
        <v>23</v>
      </c>
      <c r="F8" s="104">
        <v>14</v>
      </c>
      <c r="G8" s="104">
        <v>17</v>
      </c>
      <c r="H8" s="104"/>
      <c r="I8" s="104">
        <v>24</v>
      </c>
      <c r="J8" s="104">
        <v>16</v>
      </c>
      <c r="K8" s="104"/>
      <c r="L8" s="104"/>
      <c r="M8" s="104">
        <v>19</v>
      </c>
      <c r="N8" s="104"/>
      <c r="O8" s="17">
        <f>SUM(E8:N8)</f>
        <v>113</v>
      </c>
      <c r="P8" s="50">
        <f>COUNT(E8:N8)</f>
        <v>6</v>
      </c>
      <c r="Q8" s="17">
        <f>IF(P8&lt;6,0,+SMALL((E8:N8),1))</f>
        <v>14</v>
      </c>
      <c r="R8" s="17">
        <f>IF(P8&lt;7,0,+SMALL((E8:N8),2))</f>
        <v>0</v>
      </c>
      <c r="S8" s="17">
        <f>IF(P8&lt;8,0,+SMALL((E8:N8),3))</f>
        <v>0</v>
      </c>
      <c r="T8" s="17">
        <f>IF(P8&lt;9,0,+SMALL((E8:N8),4))</f>
        <v>0</v>
      </c>
      <c r="U8" s="17">
        <f>O8-Q8-R8-S8-T8</f>
        <v>99</v>
      </c>
      <c r="V8" s="7">
        <f>RANK(U8,$U$6:$U$88,0)</f>
        <v>3</v>
      </c>
    </row>
    <row r="9" spans="1:42" s="11" customFormat="1">
      <c r="B9" s="89" t="s">
        <v>286</v>
      </c>
      <c r="C9" s="33"/>
      <c r="D9" s="41" t="s">
        <v>35</v>
      </c>
      <c r="E9" s="104">
        <v>14</v>
      </c>
      <c r="F9" s="104">
        <v>14</v>
      </c>
      <c r="G9" s="104">
        <v>20</v>
      </c>
      <c r="H9" s="104">
        <v>18</v>
      </c>
      <c r="I9" s="104">
        <v>17</v>
      </c>
      <c r="J9" s="104">
        <v>12</v>
      </c>
      <c r="K9" s="104">
        <v>17</v>
      </c>
      <c r="L9" s="104">
        <v>13</v>
      </c>
      <c r="M9" s="104">
        <v>20</v>
      </c>
      <c r="N9" s="104"/>
      <c r="O9" s="17">
        <f>SUM(E9:N9)</f>
        <v>145</v>
      </c>
      <c r="P9" s="50">
        <f>COUNT(E9:N9)</f>
        <v>9</v>
      </c>
      <c r="Q9" s="17">
        <f>IF(P9&lt;6,0,+SMALL((E9:N9),1))</f>
        <v>12</v>
      </c>
      <c r="R9" s="17">
        <f>IF(P9&lt;7,0,+SMALL((E9:N9),2))</f>
        <v>13</v>
      </c>
      <c r="S9" s="17">
        <f>IF(P9&lt;8,0,+SMALL((E9:N9),3))</f>
        <v>14</v>
      </c>
      <c r="T9" s="17">
        <f>IF(P9&lt;9,0,+SMALL((E9:N9),4))</f>
        <v>14</v>
      </c>
      <c r="U9" s="17">
        <f>O9-Q9-R9-S9-T9</f>
        <v>92</v>
      </c>
      <c r="V9" s="7">
        <f>RANK(U9,$U$6:$U$88,0)</f>
        <v>4</v>
      </c>
    </row>
    <row r="10" spans="1:42">
      <c r="A10" s="11"/>
      <c r="B10" s="89" t="s">
        <v>4</v>
      </c>
      <c r="C10" s="33"/>
      <c r="D10" s="38" t="s">
        <v>5</v>
      </c>
      <c r="E10" s="104"/>
      <c r="F10" s="104">
        <v>8</v>
      </c>
      <c r="G10" s="104">
        <v>13</v>
      </c>
      <c r="H10" s="104">
        <v>20</v>
      </c>
      <c r="I10" s="104">
        <v>21</v>
      </c>
      <c r="J10" s="104">
        <v>12</v>
      </c>
      <c r="K10" s="104">
        <v>13</v>
      </c>
      <c r="L10" s="104">
        <v>14</v>
      </c>
      <c r="M10" s="104">
        <v>15</v>
      </c>
      <c r="N10" s="104"/>
      <c r="O10" s="17">
        <f>SUM(E10:N10)</f>
        <v>116</v>
      </c>
      <c r="P10" s="50">
        <f>COUNT(E10:N10)</f>
        <v>8</v>
      </c>
      <c r="Q10" s="17">
        <f>IF(P10&lt;6,0,+SMALL((E10:N10),1))</f>
        <v>8</v>
      </c>
      <c r="R10" s="17">
        <f>IF(P10&lt;7,0,+SMALL((E10:N10),2))</f>
        <v>12</v>
      </c>
      <c r="S10" s="17">
        <f>IF(P10&lt;8,0,+SMALL((E10:N10),3))</f>
        <v>13</v>
      </c>
      <c r="T10" s="17">
        <f>IF(P10&lt;9,0,+SMALL((E10:N10),4))</f>
        <v>0</v>
      </c>
      <c r="U10" s="17">
        <f>O10-Q10-R10-S10-T10</f>
        <v>83</v>
      </c>
      <c r="V10" s="7">
        <f>RANK(U10,$U$6:$U$88,0)</f>
        <v>5</v>
      </c>
    </row>
    <row r="11" spans="1:42" s="11" customFormat="1">
      <c r="B11" s="89" t="s">
        <v>152</v>
      </c>
      <c r="C11" s="33"/>
      <c r="D11" s="40" t="s">
        <v>18</v>
      </c>
      <c r="E11" s="104"/>
      <c r="F11" s="104">
        <v>18</v>
      </c>
      <c r="G11" s="104">
        <v>15</v>
      </c>
      <c r="H11" s="104">
        <v>13</v>
      </c>
      <c r="I11" s="104">
        <v>22</v>
      </c>
      <c r="J11" s="104"/>
      <c r="K11" s="104"/>
      <c r="L11" s="104">
        <v>14</v>
      </c>
      <c r="M11" s="104">
        <v>12</v>
      </c>
      <c r="N11" s="104"/>
      <c r="O11" s="17">
        <f>SUM(E11:N11)</f>
        <v>94</v>
      </c>
      <c r="P11" s="50">
        <f>COUNT(E11:N11)</f>
        <v>6</v>
      </c>
      <c r="Q11" s="17">
        <f>IF(P11&lt;6,0,+SMALL((E11:N11),1))</f>
        <v>12</v>
      </c>
      <c r="R11" s="17">
        <f>IF(P11&lt;7,0,+SMALL((E11:N11),2))</f>
        <v>0</v>
      </c>
      <c r="S11" s="17">
        <f>IF(P11&lt;8,0,+SMALL((E11:N11),3))</f>
        <v>0</v>
      </c>
      <c r="T11" s="17">
        <f>IF(P11&lt;9,0,+SMALL((E11:N11),4))</f>
        <v>0</v>
      </c>
      <c r="U11" s="17">
        <f>O11-Q11-R11-S11-T11</f>
        <v>82</v>
      </c>
      <c r="V11" s="7">
        <f>RANK(U11,$U$6:$U$88,0)</f>
        <v>6</v>
      </c>
    </row>
    <row r="12" spans="1:42" s="11" customFormat="1">
      <c r="B12" s="89" t="s">
        <v>12</v>
      </c>
      <c r="C12" s="33"/>
      <c r="D12" s="40" t="s">
        <v>18</v>
      </c>
      <c r="E12" s="104">
        <v>16</v>
      </c>
      <c r="F12" s="104"/>
      <c r="G12" s="104">
        <v>16</v>
      </c>
      <c r="H12" s="104">
        <v>11</v>
      </c>
      <c r="I12" s="104">
        <v>21</v>
      </c>
      <c r="J12" s="104">
        <v>10</v>
      </c>
      <c r="K12" s="104">
        <v>16</v>
      </c>
      <c r="L12" s="104"/>
      <c r="M12" s="104">
        <v>13</v>
      </c>
      <c r="N12" s="104"/>
      <c r="O12" s="17">
        <f>SUM(E12:N12)</f>
        <v>103</v>
      </c>
      <c r="P12" s="50">
        <f>COUNT(E12:N12)</f>
        <v>7</v>
      </c>
      <c r="Q12" s="17">
        <f>IF(P12&lt;6,0,+SMALL((E12:N12),1))</f>
        <v>10</v>
      </c>
      <c r="R12" s="17">
        <f>IF(P12&lt;7,0,+SMALL((E12:N12),2))</f>
        <v>11</v>
      </c>
      <c r="S12" s="17">
        <f>IF(P12&lt;8,0,+SMALL((E12:N12),3))</f>
        <v>0</v>
      </c>
      <c r="T12" s="17">
        <f>IF(P12&lt;9,0,+SMALL((E12:N12),4))</f>
        <v>0</v>
      </c>
      <c r="U12" s="17">
        <f>O12-Q12-R12-S12-T12</f>
        <v>82</v>
      </c>
      <c r="V12" s="7">
        <f>RANK(U12,$U$6:$U$88,0)</f>
        <v>6</v>
      </c>
    </row>
    <row r="13" spans="1:42" s="11" customFormat="1">
      <c r="A13" s="3"/>
      <c r="B13" s="89" t="s">
        <v>337</v>
      </c>
      <c r="C13" s="33"/>
      <c r="D13" s="158" t="s">
        <v>334</v>
      </c>
      <c r="E13" s="104"/>
      <c r="F13" s="159">
        <v>13</v>
      </c>
      <c r="G13" s="104">
        <v>21</v>
      </c>
      <c r="H13" s="104"/>
      <c r="I13" s="104"/>
      <c r="J13" s="104">
        <v>13</v>
      </c>
      <c r="K13" s="104">
        <v>19</v>
      </c>
      <c r="L13" s="104">
        <v>10</v>
      </c>
      <c r="M13" s="104">
        <v>15</v>
      </c>
      <c r="N13" s="104"/>
      <c r="O13" s="17">
        <f>SUM(E13:N13)</f>
        <v>91</v>
      </c>
      <c r="P13" s="50">
        <f>COUNT(E13:N13)</f>
        <v>6</v>
      </c>
      <c r="Q13" s="17">
        <f>IF(P13&lt;6,0,+SMALL((E13:N13),1))</f>
        <v>10</v>
      </c>
      <c r="R13" s="17">
        <f>IF(P13&lt;7,0,+SMALL((E13:N13),2))</f>
        <v>0</v>
      </c>
      <c r="S13" s="17">
        <f>IF(P13&lt;8,0,+SMALL((E13:N13),3))</f>
        <v>0</v>
      </c>
      <c r="T13" s="17">
        <f>IF(P13&lt;9,0,+SMALL((E13:N13),4))</f>
        <v>0</v>
      </c>
      <c r="U13" s="17">
        <f>O13-Q13-R13-S13-T13</f>
        <v>81</v>
      </c>
      <c r="V13" s="7">
        <f>RANK(U13,$U$6:$U$88,0)</f>
        <v>8</v>
      </c>
    </row>
    <row r="14" spans="1:42" s="11" customFormat="1">
      <c r="A14" s="3"/>
      <c r="B14" s="89" t="s">
        <v>122</v>
      </c>
      <c r="C14" s="33"/>
      <c r="D14" s="38" t="s">
        <v>33</v>
      </c>
      <c r="E14" s="104">
        <v>21</v>
      </c>
      <c r="F14" s="104">
        <v>8</v>
      </c>
      <c r="G14" s="104">
        <v>16</v>
      </c>
      <c r="H14" s="104">
        <v>16</v>
      </c>
      <c r="I14" s="104"/>
      <c r="J14" s="104">
        <v>9</v>
      </c>
      <c r="K14" s="104"/>
      <c r="L14" s="104">
        <v>16</v>
      </c>
      <c r="M14" s="104">
        <v>11</v>
      </c>
      <c r="N14" s="104"/>
      <c r="O14" s="17">
        <f>SUM(E14:N14)</f>
        <v>97</v>
      </c>
      <c r="P14" s="50">
        <f>COUNT(E14:N14)</f>
        <v>7</v>
      </c>
      <c r="Q14" s="17">
        <f>IF(P14&lt;6,0,+SMALL((E14:N14),1))</f>
        <v>8</v>
      </c>
      <c r="R14" s="17">
        <f>IF(P14&lt;7,0,+SMALL((E14:N14),2))</f>
        <v>9</v>
      </c>
      <c r="S14" s="17">
        <f>IF(P14&lt;8,0,+SMALL((E14:N14),3))</f>
        <v>0</v>
      </c>
      <c r="T14" s="17">
        <f>IF(P14&lt;9,0,+SMALL((E14:N14),4))</f>
        <v>0</v>
      </c>
      <c r="U14" s="17">
        <f>O14-Q14-R14-S14-T14</f>
        <v>80</v>
      </c>
      <c r="V14" s="7">
        <f>RANK(U14,$U$6:$U$88,0)</f>
        <v>9</v>
      </c>
    </row>
    <row r="15" spans="1:42" s="11" customFormat="1">
      <c r="A15" s="3"/>
      <c r="B15" s="89" t="s">
        <v>103</v>
      </c>
      <c r="C15" s="33"/>
      <c r="D15" s="64" t="s">
        <v>9</v>
      </c>
      <c r="E15" s="104">
        <v>15</v>
      </c>
      <c r="F15" s="104">
        <v>11</v>
      </c>
      <c r="G15" s="104">
        <v>16</v>
      </c>
      <c r="H15" s="104">
        <v>15</v>
      </c>
      <c r="I15" s="104">
        <v>18</v>
      </c>
      <c r="J15" s="104">
        <v>9</v>
      </c>
      <c r="K15" s="104">
        <v>16</v>
      </c>
      <c r="L15" s="104">
        <v>13</v>
      </c>
      <c r="M15" s="104">
        <v>13</v>
      </c>
      <c r="N15" s="104"/>
      <c r="O15" s="17">
        <f>SUM(E15:N15)</f>
        <v>126</v>
      </c>
      <c r="P15" s="50">
        <f>COUNT(E15:N15)</f>
        <v>9</v>
      </c>
      <c r="Q15" s="17">
        <f>IF(P15&lt;6,0,+SMALL((E15:N15),1))</f>
        <v>9</v>
      </c>
      <c r="R15" s="17">
        <f>IF(P15&lt;7,0,+SMALL((E15:N15),2))</f>
        <v>11</v>
      </c>
      <c r="S15" s="17">
        <f>IF(P15&lt;8,0,+SMALL((E15:N15),3))</f>
        <v>13</v>
      </c>
      <c r="T15" s="17">
        <f>IF(P15&lt;9,0,+SMALL((E15:N15),4))</f>
        <v>13</v>
      </c>
      <c r="U15" s="17">
        <f>O15-Q15-R15-S15-T15</f>
        <v>80</v>
      </c>
      <c r="V15" s="7">
        <f>RANK(U15,$U$6:$U$88,0)</f>
        <v>9</v>
      </c>
    </row>
    <row r="16" spans="1:42" s="11" customFormat="1">
      <c r="A16" s="3"/>
      <c r="B16" s="89" t="s">
        <v>106</v>
      </c>
      <c r="C16" s="33"/>
      <c r="D16" s="64" t="s">
        <v>9</v>
      </c>
      <c r="E16" s="104">
        <v>17</v>
      </c>
      <c r="F16" s="104">
        <v>10</v>
      </c>
      <c r="G16" s="104">
        <v>18</v>
      </c>
      <c r="H16" s="104">
        <v>12</v>
      </c>
      <c r="I16" s="104">
        <v>16</v>
      </c>
      <c r="J16" s="104"/>
      <c r="K16" s="104">
        <v>16</v>
      </c>
      <c r="L16" s="104"/>
      <c r="M16" s="104">
        <v>11</v>
      </c>
      <c r="N16" s="104"/>
      <c r="O16" s="17">
        <f>SUM(E16:N16)</f>
        <v>100</v>
      </c>
      <c r="P16" s="50">
        <f>COUNT(E16:N16)</f>
        <v>7</v>
      </c>
      <c r="Q16" s="17">
        <f>IF(P16&lt;6,0,+SMALL((E16:N16),1))</f>
        <v>10</v>
      </c>
      <c r="R16" s="17">
        <f>IF(P16&lt;7,0,+SMALL((E16:N16),2))</f>
        <v>11</v>
      </c>
      <c r="S16" s="17">
        <f>IF(P16&lt;8,0,+SMALL((E16:N16),3))</f>
        <v>0</v>
      </c>
      <c r="T16" s="17">
        <f>IF(P16&lt;9,0,+SMALL((E16:N16),4))</f>
        <v>0</v>
      </c>
      <c r="U16" s="17">
        <f>O16-Q16-R16-S16-T16</f>
        <v>79</v>
      </c>
      <c r="V16" s="7">
        <f>RANK(U16,$U$6:$U$88,0)</f>
        <v>11</v>
      </c>
    </row>
    <row r="17" spans="1:22" s="11" customFormat="1">
      <c r="B17" s="42" t="s">
        <v>183</v>
      </c>
      <c r="C17" s="43"/>
      <c r="D17" s="61" t="s">
        <v>81</v>
      </c>
      <c r="E17" s="104">
        <v>11</v>
      </c>
      <c r="F17" s="104"/>
      <c r="G17" s="159">
        <v>16</v>
      </c>
      <c r="H17" s="159">
        <v>14</v>
      </c>
      <c r="I17" s="104">
        <v>20</v>
      </c>
      <c r="J17" s="159">
        <v>11</v>
      </c>
      <c r="K17" s="104"/>
      <c r="L17" s="104">
        <v>16</v>
      </c>
      <c r="M17" s="159">
        <v>11</v>
      </c>
      <c r="N17" s="104"/>
      <c r="O17" s="17">
        <f>SUM(E17:N17)</f>
        <v>99</v>
      </c>
      <c r="P17" s="43">
        <f>COUNT(E17:N17)</f>
        <v>7</v>
      </c>
      <c r="Q17" s="17">
        <f>IF(P17&lt;6,0,+SMALL((E17:N17),1))</f>
        <v>11</v>
      </c>
      <c r="R17" s="17">
        <f>IF(P17&lt;7,0,+SMALL((E17:N17),2))</f>
        <v>11</v>
      </c>
      <c r="S17" s="17">
        <f>IF(P17&lt;8,0,+SMALL((E17:N17),3))</f>
        <v>0</v>
      </c>
      <c r="T17" s="17">
        <f>IF(P17&lt;9,0,+SMALL((E17:N17),4))</f>
        <v>0</v>
      </c>
      <c r="U17" s="17">
        <f>O17-Q17-R17-S17-T17</f>
        <v>77</v>
      </c>
      <c r="V17" s="7">
        <f>RANK(U17,$U$6:$U$88,0)</f>
        <v>12</v>
      </c>
    </row>
    <row r="18" spans="1:22" s="11" customFormat="1">
      <c r="A18" s="3"/>
      <c r="B18" s="89" t="s">
        <v>19</v>
      </c>
      <c r="C18" s="33"/>
      <c r="D18" s="40" t="s">
        <v>18</v>
      </c>
      <c r="E18" s="104">
        <v>13</v>
      </c>
      <c r="F18" s="104">
        <v>10</v>
      </c>
      <c r="G18" s="104"/>
      <c r="H18" s="104">
        <v>15</v>
      </c>
      <c r="I18" s="104">
        <v>13</v>
      </c>
      <c r="J18" s="104">
        <v>9</v>
      </c>
      <c r="K18" s="104">
        <v>15</v>
      </c>
      <c r="L18" s="104">
        <v>6</v>
      </c>
      <c r="M18" s="104">
        <v>11</v>
      </c>
      <c r="N18" s="104"/>
      <c r="O18" s="17">
        <f>SUM(E18:N18)</f>
        <v>92</v>
      </c>
      <c r="P18" s="50">
        <f>COUNT(E18:N18)</f>
        <v>8</v>
      </c>
      <c r="Q18" s="17">
        <f>IF(P18&lt;6,0,+SMALL((E18:N18),1))</f>
        <v>6</v>
      </c>
      <c r="R18" s="17">
        <f>IF(P18&lt;7,0,+SMALL((E18:N18),2))</f>
        <v>9</v>
      </c>
      <c r="S18" s="17">
        <f>IF(P18&lt;8,0,+SMALL((E18:N18),3))</f>
        <v>10</v>
      </c>
      <c r="T18" s="17">
        <f>IF(P18&lt;9,0,+SMALL((E18:N18),4))</f>
        <v>0</v>
      </c>
      <c r="U18" s="17">
        <f>O18-Q18-R18-S18-T18</f>
        <v>67</v>
      </c>
      <c r="V18" s="7">
        <f>RANK(U18,$U$6:$U$88,0)</f>
        <v>13</v>
      </c>
    </row>
    <row r="19" spans="1:22" s="11" customFormat="1">
      <c r="A19" s="3"/>
      <c r="B19" s="89" t="s">
        <v>101</v>
      </c>
      <c r="C19" s="33"/>
      <c r="D19" s="41" t="s">
        <v>35</v>
      </c>
      <c r="E19" s="104">
        <v>8</v>
      </c>
      <c r="F19" s="104">
        <v>13</v>
      </c>
      <c r="G19" s="159">
        <v>16</v>
      </c>
      <c r="H19" s="104">
        <v>10</v>
      </c>
      <c r="I19" s="104">
        <v>11</v>
      </c>
      <c r="J19" s="104">
        <v>12</v>
      </c>
      <c r="K19" s="104">
        <v>14</v>
      </c>
      <c r="L19" s="104">
        <v>6</v>
      </c>
      <c r="M19" s="104">
        <v>9</v>
      </c>
      <c r="N19" s="104"/>
      <c r="O19" s="17">
        <f>SUM(E19:N19)</f>
        <v>99</v>
      </c>
      <c r="P19" s="50">
        <f>COUNT(E19:N19)</f>
        <v>9</v>
      </c>
      <c r="Q19" s="17">
        <f>IF(P19&lt;6,0,+SMALL((E19:N19),1))</f>
        <v>6</v>
      </c>
      <c r="R19" s="17">
        <f>IF(P19&lt;7,0,+SMALL((E19:N19),2))</f>
        <v>8</v>
      </c>
      <c r="S19" s="17">
        <f>IF(P19&lt;8,0,+SMALL((E19:N19),3))</f>
        <v>9</v>
      </c>
      <c r="T19" s="17">
        <f>IF(P19&lt;9,0,+SMALL((E19:N19),4))</f>
        <v>10</v>
      </c>
      <c r="U19" s="17">
        <f>O19-Q19-R19-S19-T19</f>
        <v>66</v>
      </c>
      <c r="V19" s="7">
        <f>RANK(U19,$U$6:$U$88,0)</f>
        <v>14</v>
      </c>
    </row>
    <row r="20" spans="1:22" s="11" customFormat="1">
      <c r="A20" s="3"/>
      <c r="B20" s="89" t="s">
        <v>211</v>
      </c>
      <c r="C20" s="33"/>
      <c r="D20" s="39" t="s">
        <v>7</v>
      </c>
      <c r="E20" s="104">
        <v>16</v>
      </c>
      <c r="F20" s="104">
        <v>3</v>
      </c>
      <c r="G20" s="104">
        <v>18</v>
      </c>
      <c r="H20" s="104">
        <v>13</v>
      </c>
      <c r="I20" s="104">
        <v>7</v>
      </c>
      <c r="J20" s="104"/>
      <c r="K20" s="104">
        <v>9</v>
      </c>
      <c r="L20" s="104">
        <v>10</v>
      </c>
      <c r="M20" s="104">
        <v>6</v>
      </c>
      <c r="N20" s="104"/>
      <c r="O20" s="17">
        <f>SUM(E20:N20)</f>
        <v>82</v>
      </c>
      <c r="P20" s="50">
        <f>COUNT(E20:N20)</f>
        <v>8</v>
      </c>
      <c r="Q20" s="17">
        <f>IF(P20&lt;6,0,+SMALL((E20:N20),1))</f>
        <v>3</v>
      </c>
      <c r="R20" s="17">
        <f>IF(P20&lt;7,0,+SMALL((E20:N20),2))</f>
        <v>6</v>
      </c>
      <c r="S20" s="17">
        <f>IF(P20&lt;8,0,+SMALL((E20:N20),3))</f>
        <v>7</v>
      </c>
      <c r="T20" s="17">
        <f>IF(P20&lt;9,0,+SMALL((E20:N20),4))</f>
        <v>0</v>
      </c>
      <c r="U20" s="17">
        <f>O20-Q20-R20-S20-T20</f>
        <v>66</v>
      </c>
      <c r="V20" s="7">
        <f>RANK(U20,$U$6:$U$88,0)</f>
        <v>14</v>
      </c>
    </row>
    <row r="21" spans="1:22">
      <c r="A21" s="11"/>
      <c r="B21" s="89" t="s">
        <v>93</v>
      </c>
      <c r="C21" s="33"/>
      <c r="D21" s="40" t="s">
        <v>18</v>
      </c>
      <c r="E21" s="104"/>
      <c r="F21" s="104">
        <v>12</v>
      </c>
      <c r="G21" s="104">
        <v>20</v>
      </c>
      <c r="H21" s="104">
        <v>17</v>
      </c>
      <c r="I21" s="104">
        <v>16</v>
      </c>
      <c r="J21" s="104"/>
      <c r="K21" s="104"/>
      <c r="L21" s="104"/>
      <c r="M21" s="104"/>
      <c r="N21" s="104"/>
      <c r="O21" s="17">
        <f>SUM(E21:N21)</f>
        <v>65</v>
      </c>
      <c r="P21" s="50">
        <f>COUNT(E21:N21)</f>
        <v>4</v>
      </c>
      <c r="Q21" s="17">
        <f>IF(P21&lt;6,0,+SMALL((E21:N21),1))</f>
        <v>0</v>
      </c>
      <c r="R21" s="17">
        <f>IF(P21&lt;7,0,+SMALL((E21:N21),2))</f>
        <v>0</v>
      </c>
      <c r="S21" s="17">
        <f>IF(P21&lt;8,0,+SMALL((E21:N21),3))</f>
        <v>0</v>
      </c>
      <c r="T21" s="17">
        <f>IF(P21&lt;9,0,+SMALL((E21:N21),4))</f>
        <v>0</v>
      </c>
      <c r="U21" s="17">
        <f>O21-Q21-R21-S21-T21</f>
        <v>65</v>
      </c>
      <c r="V21" s="7">
        <f>RANK(U21,$U$6:$U$88,0)</f>
        <v>16</v>
      </c>
    </row>
    <row r="22" spans="1:22" s="11" customFormat="1">
      <c r="B22" s="89" t="s">
        <v>343</v>
      </c>
      <c r="C22" s="33"/>
      <c r="D22" s="158" t="s">
        <v>334</v>
      </c>
      <c r="E22" s="104"/>
      <c r="F22" s="159">
        <v>8</v>
      </c>
      <c r="G22" s="104">
        <v>17</v>
      </c>
      <c r="H22" s="104">
        <v>10</v>
      </c>
      <c r="I22" s="104">
        <v>15</v>
      </c>
      <c r="J22" s="104">
        <v>9</v>
      </c>
      <c r="K22" s="104">
        <v>11</v>
      </c>
      <c r="L22" s="104">
        <v>11</v>
      </c>
      <c r="M22" s="104">
        <v>11</v>
      </c>
      <c r="N22" s="104"/>
      <c r="O22" s="17">
        <f>SUM(E22:N22)</f>
        <v>92</v>
      </c>
      <c r="P22" s="50">
        <f>COUNT(E22:N22)</f>
        <v>8</v>
      </c>
      <c r="Q22" s="17">
        <f>IF(P22&lt;6,0,+SMALL((E22:N22),1))</f>
        <v>8</v>
      </c>
      <c r="R22" s="17">
        <f>IF(P22&lt;7,0,+SMALL((E22:N22),2))</f>
        <v>9</v>
      </c>
      <c r="S22" s="17">
        <f>IF(P22&lt;8,0,+SMALL((E22:N22),3))</f>
        <v>10</v>
      </c>
      <c r="T22" s="17">
        <f>IF(P22&lt;9,0,+SMALL((E22:N22),4))</f>
        <v>0</v>
      </c>
      <c r="U22" s="17">
        <f>O22-Q22-R22-S22-T22</f>
        <v>65</v>
      </c>
      <c r="V22" s="7">
        <f>RANK(U22,$U$6:$U$88,0)</f>
        <v>16</v>
      </c>
    </row>
    <row r="23" spans="1:22">
      <c r="B23" s="89" t="s">
        <v>213</v>
      </c>
      <c r="C23" s="33"/>
      <c r="D23" s="40" t="s">
        <v>18</v>
      </c>
      <c r="E23" s="104"/>
      <c r="F23" s="104">
        <v>8</v>
      </c>
      <c r="G23" s="104">
        <v>14</v>
      </c>
      <c r="H23" s="104">
        <v>15</v>
      </c>
      <c r="I23" s="104">
        <v>12</v>
      </c>
      <c r="J23" s="104"/>
      <c r="K23" s="104"/>
      <c r="L23" s="104">
        <v>10</v>
      </c>
      <c r="M23" s="104">
        <v>13</v>
      </c>
      <c r="N23" s="104"/>
      <c r="O23" s="17">
        <f>SUM(E23:N23)</f>
        <v>72</v>
      </c>
      <c r="P23" s="50">
        <f>COUNT(E23:N23)</f>
        <v>6</v>
      </c>
      <c r="Q23" s="17">
        <f>IF(P23&lt;6,0,+SMALL((E23:N23),1))</f>
        <v>8</v>
      </c>
      <c r="R23" s="17">
        <f>IF(P23&lt;7,0,+SMALL((E23:N23),2))</f>
        <v>0</v>
      </c>
      <c r="S23" s="17">
        <f>IF(P23&lt;8,0,+SMALL((E23:N23),3))</f>
        <v>0</v>
      </c>
      <c r="T23" s="17">
        <f>IF(P23&lt;9,0,+SMALL((E23:N23),4))</f>
        <v>0</v>
      </c>
      <c r="U23" s="17">
        <f>O23-Q23-R23-S23-T23</f>
        <v>64</v>
      </c>
      <c r="V23" s="7">
        <f>RANK(U23,$U$6:$U$88,0)</f>
        <v>18</v>
      </c>
    </row>
    <row r="24" spans="1:22" s="11" customFormat="1">
      <c r="A24" s="3"/>
      <c r="B24" s="89" t="s">
        <v>339</v>
      </c>
      <c r="C24" s="33"/>
      <c r="D24" s="158" t="s">
        <v>334</v>
      </c>
      <c r="E24" s="104">
        <v>10</v>
      </c>
      <c r="F24" s="159">
        <v>13</v>
      </c>
      <c r="G24" s="104">
        <v>18</v>
      </c>
      <c r="H24" s="104"/>
      <c r="I24" s="104">
        <v>13</v>
      </c>
      <c r="J24" s="104">
        <v>5</v>
      </c>
      <c r="K24" s="104"/>
      <c r="L24" s="104"/>
      <c r="M24" s="104">
        <v>10</v>
      </c>
      <c r="N24" s="104"/>
      <c r="O24" s="17">
        <f>SUM(E24:N24)</f>
        <v>69</v>
      </c>
      <c r="P24" s="50">
        <f>COUNT(E24:N24)</f>
        <v>6</v>
      </c>
      <c r="Q24" s="17">
        <f>IF(P24&lt;6,0,+SMALL((E24:N24),1))</f>
        <v>5</v>
      </c>
      <c r="R24" s="17">
        <f>IF(P24&lt;7,0,+SMALL((E24:N24),2))</f>
        <v>0</v>
      </c>
      <c r="S24" s="17">
        <f>IF(P24&lt;8,0,+SMALL((E24:N24),3))</f>
        <v>0</v>
      </c>
      <c r="T24" s="17">
        <f>IF(P24&lt;9,0,+SMALL((E24:N24),4))</f>
        <v>0</v>
      </c>
      <c r="U24" s="17">
        <f>O24-Q24-R24-S24-T24</f>
        <v>64</v>
      </c>
      <c r="V24" s="7">
        <f>RANK(U24,$U$6:$U$88,0)</f>
        <v>18</v>
      </c>
    </row>
    <row r="25" spans="1:22" s="11" customFormat="1">
      <c r="A25" s="3"/>
      <c r="B25" s="89" t="s">
        <v>75</v>
      </c>
      <c r="C25" s="33"/>
      <c r="D25" s="41" t="s">
        <v>35</v>
      </c>
      <c r="E25" s="104">
        <v>12</v>
      </c>
      <c r="F25" s="104">
        <v>13</v>
      </c>
      <c r="G25" s="104"/>
      <c r="H25" s="104"/>
      <c r="I25" s="104"/>
      <c r="J25" s="104">
        <v>8</v>
      </c>
      <c r="K25" s="104">
        <v>14</v>
      </c>
      <c r="L25" s="104">
        <v>16</v>
      </c>
      <c r="M25" s="104"/>
      <c r="N25" s="104"/>
      <c r="O25" s="17">
        <f>SUM(E25:N25)</f>
        <v>63</v>
      </c>
      <c r="P25" s="50">
        <f>COUNT(E25:N25)</f>
        <v>5</v>
      </c>
      <c r="Q25" s="17">
        <f>IF(P25&lt;6,0,+SMALL((E25:N25),1))</f>
        <v>0</v>
      </c>
      <c r="R25" s="17">
        <f>IF(P25&lt;7,0,+SMALL((E25:N25),2))</f>
        <v>0</v>
      </c>
      <c r="S25" s="17">
        <f>IF(P25&lt;8,0,+SMALL((E25:N25),3))</f>
        <v>0</v>
      </c>
      <c r="T25" s="17">
        <f>IF(P25&lt;9,0,+SMALL((E25:N25),4))</f>
        <v>0</v>
      </c>
      <c r="U25" s="17">
        <f>O25-Q25-R25-S25-T25</f>
        <v>63</v>
      </c>
      <c r="V25" s="7">
        <f>RANK(U25,$U$6:$U$88,0)</f>
        <v>20</v>
      </c>
    </row>
    <row r="26" spans="1:22" s="11" customFormat="1">
      <c r="A26" s="3"/>
      <c r="B26" s="89" t="s">
        <v>117</v>
      </c>
      <c r="C26" s="33"/>
      <c r="D26" s="39" t="s">
        <v>7</v>
      </c>
      <c r="E26" s="104">
        <v>12</v>
      </c>
      <c r="F26" s="104">
        <v>13</v>
      </c>
      <c r="G26" s="104"/>
      <c r="H26" s="104">
        <v>20</v>
      </c>
      <c r="I26" s="104"/>
      <c r="J26" s="104">
        <v>18</v>
      </c>
      <c r="K26" s="104"/>
      <c r="L26" s="104"/>
      <c r="M26" s="104"/>
      <c r="N26" s="104"/>
      <c r="O26" s="17">
        <f>SUM(E26:N26)</f>
        <v>63</v>
      </c>
      <c r="P26" s="50">
        <f>COUNT(E26:N26)</f>
        <v>4</v>
      </c>
      <c r="Q26" s="17">
        <f>IF(P26&lt;6,0,+SMALL((E26:N26),1))</f>
        <v>0</v>
      </c>
      <c r="R26" s="17">
        <f>IF(P26&lt;7,0,+SMALL((E26:N26),2))</f>
        <v>0</v>
      </c>
      <c r="S26" s="17">
        <f>IF(P26&lt;8,0,+SMALL((E26:N26),3))</f>
        <v>0</v>
      </c>
      <c r="T26" s="17">
        <f>IF(P26&lt;9,0,+SMALL((E26:N26),4))</f>
        <v>0</v>
      </c>
      <c r="U26" s="17">
        <f>O26-Q26-R26-S26-T26</f>
        <v>63</v>
      </c>
      <c r="V26" s="7">
        <f>RANK(U26,$U$6:$U$88,0)</f>
        <v>20</v>
      </c>
    </row>
    <row r="27" spans="1:22" s="11" customFormat="1">
      <c r="A27" s="3"/>
      <c r="B27" s="89" t="s">
        <v>54</v>
      </c>
      <c r="C27" s="43"/>
      <c r="D27" s="48" t="s">
        <v>35</v>
      </c>
      <c r="E27" s="104">
        <v>14</v>
      </c>
      <c r="F27" s="104">
        <v>15</v>
      </c>
      <c r="G27" s="104"/>
      <c r="H27" s="104"/>
      <c r="I27" s="104">
        <v>10</v>
      </c>
      <c r="J27" s="104">
        <v>11</v>
      </c>
      <c r="K27" s="104"/>
      <c r="L27" s="104">
        <v>10</v>
      </c>
      <c r="M27" s="104"/>
      <c r="N27" s="104"/>
      <c r="O27" s="17">
        <f>SUM(E27:N27)</f>
        <v>60</v>
      </c>
      <c r="P27" s="50">
        <f>COUNT(E27:N27)</f>
        <v>5</v>
      </c>
      <c r="Q27" s="17">
        <f>IF(P27&lt;6,0,+SMALL((E27:N27),1))</f>
        <v>0</v>
      </c>
      <c r="R27" s="17">
        <f>IF(P27&lt;7,0,+SMALL((E27:N27),2))</f>
        <v>0</v>
      </c>
      <c r="S27" s="17">
        <f>IF(P27&lt;8,0,+SMALL((E27:N27),3))</f>
        <v>0</v>
      </c>
      <c r="T27" s="17">
        <f>IF(P27&lt;9,0,+SMALL((E27:N27),4))</f>
        <v>0</v>
      </c>
      <c r="U27" s="17">
        <f>O27-Q27-R27-S27-T27</f>
        <v>60</v>
      </c>
      <c r="V27" s="7">
        <f>RANK(U27,$U$6:$U$88,0)</f>
        <v>22</v>
      </c>
    </row>
    <row r="28" spans="1:22" s="11" customFormat="1">
      <c r="A28" s="3"/>
      <c r="B28" s="89" t="s">
        <v>341</v>
      </c>
      <c r="C28" s="33"/>
      <c r="D28" s="158" t="s">
        <v>334</v>
      </c>
      <c r="E28" s="104">
        <v>8</v>
      </c>
      <c r="F28" s="159">
        <v>10</v>
      </c>
      <c r="G28" s="104">
        <v>11</v>
      </c>
      <c r="H28" s="104">
        <v>12</v>
      </c>
      <c r="I28" s="104">
        <v>11</v>
      </c>
      <c r="J28" s="104">
        <v>9</v>
      </c>
      <c r="K28" s="104">
        <v>13</v>
      </c>
      <c r="L28" s="104">
        <v>7</v>
      </c>
      <c r="M28" s="104">
        <v>12</v>
      </c>
      <c r="N28" s="104"/>
      <c r="O28" s="17">
        <f>SUM(E28:N28)</f>
        <v>93</v>
      </c>
      <c r="P28" s="50">
        <f>COUNT(E28:N28)</f>
        <v>9</v>
      </c>
      <c r="Q28" s="17">
        <f>IF(P28&lt;6,0,+SMALL((E28:N28),1))</f>
        <v>7</v>
      </c>
      <c r="R28" s="17">
        <f>IF(P28&lt;7,0,+SMALL((E28:N28),2))</f>
        <v>8</v>
      </c>
      <c r="S28" s="17">
        <f>IF(P28&lt;8,0,+SMALL((E28:N28),3))</f>
        <v>9</v>
      </c>
      <c r="T28" s="17">
        <f>IF(P28&lt;9,0,+SMALL((E28:N28),4))</f>
        <v>10</v>
      </c>
      <c r="U28" s="17">
        <f>O28-Q28-R28-S28-T28</f>
        <v>59</v>
      </c>
      <c r="V28" s="7">
        <f>RANK(U28,$U$6:$U$88,0)</f>
        <v>23</v>
      </c>
    </row>
    <row r="29" spans="1:22" s="11" customFormat="1">
      <c r="A29" s="3"/>
      <c r="B29" s="89" t="s">
        <v>284</v>
      </c>
      <c r="C29" s="33"/>
      <c r="D29" s="41" t="s">
        <v>35</v>
      </c>
      <c r="E29" s="104">
        <v>9</v>
      </c>
      <c r="F29" s="104"/>
      <c r="G29" s="104">
        <v>12</v>
      </c>
      <c r="H29" s="104">
        <v>11</v>
      </c>
      <c r="I29" s="104">
        <v>15</v>
      </c>
      <c r="J29" s="104">
        <v>5</v>
      </c>
      <c r="K29" s="104">
        <v>10</v>
      </c>
      <c r="L29" s="104">
        <v>5</v>
      </c>
      <c r="M29" s="104"/>
      <c r="N29" s="104"/>
      <c r="O29" s="17">
        <f>SUM(E29:N29)</f>
        <v>67</v>
      </c>
      <c r="P29" s="50">
        <f>COUNT(E29:N29)</f>
        <v>7</v>
      </c>
      <c r="Q29" s="17">
        <f>IF(P29&lt;6,0,+SMALL((E29:N29),1))</f>
        <v>5</v>
      </c>
      <c r="R29" s="17">
        <f>IF(P29&lt;7,0,+SMALL((E29:N29),2))</f>
        <v>5</v>
      </c>
      <c r="S29" s="17">
        <f>IF(P29&lt;8,0,+SMALL((E29:N29),3))</f>
        <v>0</v>
      </c>
      <c r="T29" s="17">
        <f>IF(P29&lt;9,0,+SMALL((E29:N29),4))</f>
        <v>0</v>
      </c>
      <c r="U29" s="17">
        <f>O29-Q29-R29-S29-T29</f>
        <v>57</v>
      </c>
      <c r="V29" s="7">
        <f>RANK(U29,$U$6:$U$88,0)</f>
        <v>24</v>
      </c>
    </row>
    <row r="30" spans="1:22" s="11" customFormat="1">
      <c r="A30" s="3"/>
      <c r="B30" s="89" t="s">
        <v>11</v>
      </c>
      <c r="C30" s="43"/>
      <c r="D30" s="65" t="s">
        <v>9</v>
      </c>
      <c r="E30" s="104">
        <v>1</v>
      </c>
      <c r="F30" s="104">
        <v>6</v>
      </c>
      <c r="G30" s="104">
        <v>17</v>
      </c>
      <c r="H30" s="104">
        <v>9</v>
      </c>
      <c r="I30" s="104">
        <v>13</v>
      </c>
      <c r="J30" s="104">
        <v>6</v>
      </c>
      <c r="K30" s="104">
        <v>8</v>
      </c>
      <c r="L30" s="104">
        <v>10</v>
      </c>
      <c r="M30" s="104">
        <v>8</v>
      </c>
      <c r="N30" s="104"/>
      <c r="O30" s="17">
        <f>SUM(E30:N30)</f>
        <v>78</v>
      </c>
      <c r="P30" s="50">
        <f>COUNT(E30:N30)</f>
        <v>9</v>
      </c>
      <c r="Q30" s="17">
        <f>IF(P30&lt;6,0,+SMALL((E30:N30),1))</f>
        <v>1</v>
      </c>
      <c r="R30" s="17">
        <f>IF(P30&lt;7,0,+SMALL((E30:N30),2))</f>
        <v>6</v>
      </c>
      <c r="S30" s="17">
        <f>IF(P30&lt;8,0,+SMALL((E30:N30),3))</f>
        <v>6</v>
      </c>
      <c r="T30" s="17">
        <f>IF(P30&lt;9,0,+SMALL((E30:N30),4))</f>
        <v>8</v>
      </c>
      <c r="U30" s="17">
        <f>O30-Q30-R30-S30-T30</f>
        <v>57</v>
      </c>
      <c r="V30" s="7">
        <f>RANK(U30,$U$6:$U$88,0)</f>
        <v>24</v>
      </c>
    </row>
    <row r="31" spans="1:22" s="11" customFormat="1">
      <c r="A31" s="3"/>
      <c r="B31" s="89" t="s">
        <v>361</v>
      </c>
      <c r="C31" s="33"/>
      <c r="D31" s="39" t="s">
        <v>7</v>
      </c>
      <c r="E31" s="104">
        <v>0</v>
      </c>
      <c r="F31" s="104">
        <v>15</v>
      </c>
      <c r="G31" s="104">
        <v>27</v>
      </c>
      <c r="H31" s="104"/>
      <c r="I31" s="104"/>
      <c r="J31" s="104">
        <v>14</v>
      </c>
      <c r="K31" s="104"/>
      <c r="L31" s="104"/>
      <c r="M31" s="104"/>
      <c r="N31" s="104"/>
      <c r="O31" s="17">
        <f>SUM(E31:N31)</f>
        <v>56</v>
      </c>
      <c r="P31" s="50">
        <f>COUNT(E31:N31)</f>
        <v>4</v>
      </c>
      <c r="Q31" s="17">
        <f>IF(P31&lt;6,0,+SMALL((E31:N31),1))</f>
        <v>0</v>
      </c>
      <c r="R31" s="17">
        <f>IF(P31&lt;7,0,+SMALL((E31:N31),2))</f>
        <v>0</v>
      </c>
      <c r="S31" s="17">
        <f>IF(P31&lt;8,0,+SMALL((E31:N31),3))</f>
        <v>0</v>
      </c>
      <c r="T31" s="17">
        <f>IF(P31&lt;9,0,+SMALL((E31:N31),4))</f>
        <v>0</v>
      </c>
      <c r="U31" s="17">
        <f>O31-Q31-R31-S31-T31</f>
        <v>56</v>
      </c>
      <c r="V31" s="7">
        <f>RANK(U31,$U$6:$U$88,0)</f>
        <v>26</v>
      </c>
    </row>
    <row r="32" spans="1:22" s="11" customFormat="1">
      <c r="A32" s="3"/>
      <c r="B32" s="89" t="s">
        <v>285</v>
      </c>
      <c r="C32" s="33"/>
      <c r="D32" s="82" t="s">
        <v>125</v>
      </c>
      <c r="E32" s="159">
        <v>6</v>
      </c>
      <c r="F32" s="104">
        <v>6</v>
      </c>
      <c r="G32" s="104"/>
      <c r="H32" s="104">
        <v>12</v>
      </c>
      <c r="I32" s="104">
        <v>14</v>
      </c>
      <c r="J32" s="104">
        <v>4</v>
      </c>
      <c r="K32" s="104">
        <v>8</v>
      </c>
      <c r="L32" s="104">
        <v>7</v>
      </c>
      <c r="M32" s="104">
        <v>14</v>
      </c>
      <c r="N32" s="104"/>
      <c r="O32" s="17">
        <f>SUM(E32:N32)</f>
        <v>71</v>
      </c>
      <c r="P32" s="50">
        <f>COUNT(E32:N32)</f>
        <v>8</v>
      </c>
      <c r="Q32" s="17">
        <f>IF(P32&lt;6,0,+SMALL((E32:N32),1))</f>
        <v>4</v>
      </c>
      <c r="R32" s="17">
        <f>IF(P32&lt;7,0,+SMALL((E32:N32),2))</f>
        <v>6</v>
      </c>
      <c r="S32" s="17">
        <f>IF(P32&lt;8,0,+SMALL((E32:N32),3))</f>
        <v>6</v>
      </c>
      <c r="T32" s="17">
        <f>IF(P32&lt;9,0,+SMALL((E32:N32),4))</f>
        <v>0</v>
      </c>
      <c r="U32" s="17">
        <f>O32-Q32-R32-S32-T32</f>
        <v>55</v>
      </c>
      <c r="V32" s="7">
        <f>RANK(U32,$U$6:$U$88,0)</f>
        <v>27</v>
      </c>
    </row>
    <row r="33" spans="1:22" s="11" customFormat="1">
      <c r="A33" s="3"/>
      <c r="B33" s="89" t="s">
        <v>52</v>
      </c>
      <c r="C33" s="43"/>
      <c r="D33" s="47" t="s">
        <v>33</v>
      </c>
      <c r="E33" s="104">
        <v>10</v>
      </c>
      <c r="F33" s="104">
        <v>5</v>
      </c>
      <c r="G33" s="104">
        <v>9</v>
      </c>
      <c r="H33" s="104">
        <v>8</v>
      </c>
      <c r="I33" s="104">
        <v>9</v>
      </c>
      <c r="J33" s="104">
        <v>8</v>
      </c>
      <c r="K33" s="104">
        <v>7</v>
      </c>
      <c r="L33" s="104">
        <v>12</v>
      </c>
      <c r="M33" s="104">
        <v>13</v>
      </c>
      <c r="N33" s="104"/>
      <c r="O33" s="17">
        <f>SUM(E33:N33)</f>
        <v>81</v>
      </c>
      <c r="P33" s="50">
        <f>COUNT(E33:N33)</f>
        <v>9</v>
      </c>
      <c r="Q33" s="17">
        <f>IF(P33&lt;6,0,+SMALL((E33:N33),1))</f>
        <v>5</v>
      </c>
      <c r="R33" s="17">
        <f>IF(P33&lt;7,0,+SMALL((E33:N33),2))</f>
        <v>7</v>
      </c>
      <c r="S33" s="17">
        <f>IF(P33&lt;8,0,+SMALL((E33:N33),3))</f>
        <v>8</v>
      </c>
      <c r="T33" s="17">
        <f>IF(P33&lt;9,0,+SMALL((E33:N33),4))</f>
        <v>8</v>
      </c>
      <c r="U33" s="17">
        <f>O33-Q33-R33-S33-T33</f>
        <v>53</v>
      </c>
      <c r="V33" s="7">
        <f>RANK(U33,$U$6:$U$88,0)</f>
        <v>28</v>
      </c>
    </row>
    <row r="34" spans="1:22" s="11" customFormat="1">
      <c r="B34" s="89" t="s">
        <v>51</v>
      </c>
      <c r="C34" s="33"/>
      <c r="D34" s="40" t="s">
        <v>18</v>
      </c>
      <c r="E34" s="104">
        <v>11</v>
      </c>
      <c r="F34" s="104"/>
      <c r="G34" s="104">
        <v>9</v>
      </c>
      <c r="H34" s="104">
        <v>6</v>
      </c>
      <c r="I34" s="104">
        <v>11</v>
      </c>
      <c r="J34" s="104">
        <v>0</v>
      </c>
      <c r="K34" s="104">
        <v>11</v>
      </c>
      <c r="L34" s="104"/>
      <c r="M34" s="104">
        <v>9</v>
      </c>
      <c r="N34" s="104"/>
      <c r="O34" s="17">
        <f>SUM(E34:N34)</f>
        <v>57</v>
      </c>
      <c r="P34" s="50">
        <f>COUNT(E34:N34)</f>
        <v>7</v>
      </c>
      <c r="Q34" s="17">
        <f>IF(P34&lt;6,0,+SMALL((E34:N34),1))</f>
        <v>0</v>
      </c>
      <c r="R34" s="17">
        <f>IF(P34&lt;7,0,+SMALL((E34:N34),2))</f>
        <v>6</v>
      </c>
      <c r="S34" s="17">
        <f>IF(P34&lt;8,0,+SMALL((E34:N34),3))</f>
        <v>0</v>
      </c>
      <c r="T34" s="17">
        <f>IF(P34&lt;9,0,+SMALL((E34:N34),4))</f>
        <v>0</v>
      </c>
      <c r="U34" s="17">
        <f>O34-Q34-R34-S34-T34</f>
        <v>51</v>
      </c>
      <c r="V34" s="7">
        <f>RANK(U34,$U$6:$U$88,0)</f>
        <v>29</v>
      </c>
    </row>
    <row r="35" spans="1:22" s="11" customFormat="1">
      <c r="A35" s="3"/>
      <c r="B35" s="89" t="s">
        <v>172</v>
      </c>
      <c r="C35" s="33"/>
      <c r="D35" s="38" t="s">
        <v>33</v>
      </c>
      <c r="E35" s="104">
        <v>13</v>
      </c>
      <c r="F35" s="104">
        <v>11</v>
      </c>
      <c r="G35" s="104">
        <v>14</v>
      </c>
      <c r="H35" s="104"/>
      <c r="I35" s="104"/>
      <c r="J35" s="104"/>
      <c r="K35" s="104"/>
      <c r="L35" s="104">
        <v>12</v>
      </c>
      <c r="M35" s="104"/>
      <c r="N35" s="104"/>
      <c r="O35" s="17">
        <f>SUM(E35:N35)</f>
        <v>50</v>
      </c>
      <c r="P35" s="50">
        <f>COUNT(E35:N35)</f>
        <v>4</v>
      </c>
      <c r="Q35" s="17">
        <f>IF(P35&lt;6,0,+SMALL((E35:N35),1))</f>
        <v>0</v>
      </c>
      <c r="R35" s="17">
        <f>IF(P35&lt;7,0,+SMALL((E35:N35),2))</f>
        <v>0</v>
      </c>
      <c r="S35" s="17">
        <f>IF(P35&lt;8,0,+SMALL((E35:N35),3))</f>
        <v>0</v>
      </c>
      <c r="T35" s="17">
        <f>IF(P35&lt;9,0,+SMALL((E35:N35),4))</f>
        <v>0</v>
      </c>
      <c r="U35" s="17">
        <f>O35-Q35-R35-S35-T35</f>
        <v>50</v>
      </c>
      <c r="V35" s="7">
        <f>RANK(U35,$U$6:$U$88,0)</f>
        <v>30</v>
      </c>
    </row>
    <row r="36" spans="1:22" s="11" customFormat="1">
      <c r="A36" s="3"/>
      <c r="B36" s="89" t="s">
        <v>27</v>
      </c>
      <c r="C36" s="33"/>
      <c r="D36" s="40" t="s">
        <v>18</v>
      </c>
      <c r="E36" s="104">
        <v>9</v>
      </c>
      <c r="F36" s="104"/>
      <c r="G36" s="104">
        <v>12</v>
      </c>
      <c r="H36" s="104">
        <v>11</v>
      </c>
      <c r="I36" s="104"/>
      <c r="J36" s="104">
        <v>17</v>
      </c>
      <c r="K36" s="104"/>
      <c r="L36" s="104"/>
      <c r="M36" s="104"/>
      <c r="N36" s="104"/>
      <c r="O36" s="17">
        <f>SUM(E36:N36)</f>
        <v>49</v>
      </c>
      <c r="P36" s="50">
        <f>COUNT(E36:N36)</f>
        <v>4</v>
      </c>
      <c r="Q36" s="17">
        <f>IF(P36&lt;6,0,+SMALL((E36:N36),1))</f>
        <v>0</v>
      </c>
      <c r="R36" s="17">
        <f>IF(P36&lt;7,0,+SMALL((E36:N36),2))</f>
        <v>0</v>
      </c>
      <c r="S36" s="17">
        <f>IF(P36&lt;8,0,+SMALL((E36:N36),3))</f>
        <v>0</v>
      </c>
      <c r="T36" s="17">
        <f>IF(P36&lt;9,0,+SMALL((E36:N36),4))</f>
        <v>0</v>
      </c>
      <c r="U36" s="17">
        <f>O36-Q36-R36-S36-T36</f>
        <v>49</v>
      </c>
      <c r="V36" s="7">
        <f>RANK(U36,$U$6:$U$88,0)</f>
        <v>31</v>
      </c>
    </row>
    <row r="37" spans="1:22" s="11" customFormat="1">
      <c r="A37" s="3"/>
      <c r="B37" s="89" t="s">
        <v>76</v>
      </c>
      <c r="C37" s="33"/>
      <c r="D37" s="41" t="s">
        <v>35</v>
      </c>
      <c r="E37" s="104"/>
      <c r="F37" s="104">
        <v>17</v>
      </c>
      <c r="G37" s="104"/>
      <c r="H37" s="104"/>
      <c r="I37" s="104"/>
      <c r="J37" s="104"/>
      <c r="K37" s="104">
        <v>17</v>
      </c>
      <c r="L37" s="104">
        <v>14</v>
      </c>
      <c r="M37" s="104"/>
      <c r="N37" s="104"/>
      <c r="O37" s="17">
        <f>SUM(E37:N37)</f>
        <v>48</v>
      </c>
      <c r="P37" s="50">
        <f>COUNT(E37:N37)</f>
        <v>3</v>
      </c>
      <c r="Q37" s="17">
        <f>IF(P37&lt;6,0,+SMALL((E37:N37),1))</f>
        <v>0</v>
      </c>
      <c r="R37" s="17">
        <f>IF(P37&lt;7,0,+SMALL((E37:N37),2))</f>
        <v>0</v>
      </c>
      <c r="S37" s="17">
        <f>IF(P37&lt;8,0,+SMALL((E37:N37),3))</f>
        <v>0</v>
      </c>
      <c r="T37" s="17">
        <f>IF(P37&lt;9,0,+SMALL((E37:N37),4))</f>
        <v>0</v>
      </c>
      <c r="U37" s="17">
        <f>O37-Q37-R37-S37-T37</f>
        <v>48</v>
      </c>
      <c r="V37" s="7">
        <f>RANK(U37,$U$6:$U$88,0)</f>
        <v>32</v>
      </c>
    </row>
    <row r="38" spans="1:22" s="11" customFormat="1">
      <c r="B38" s="89" t="s">
        <v>247</v>
      </c>
      <c r="C38" s="33"/>
      <c r="D38" s="82" t="s">
        <v>125</v>
      </c>
      <c r="E38" s="104"/>
      <c r="F38" s="104"/>
      <c r="G38" s="104">
        <v>14</v>
      </c>
      <c r="H38" s="104">
        <v>13</v>
      </c>
      <c r="I38" s="104"/>
      <c r="J38" s="104"/>
      <c r="K38" s="104">
        <v>14</v>
      </c>
      <c r="L38" s="104">
        <v>6</v>
      </c>
      <c r="M38" s="104"/>
      <c r="N38" s="104"/>
      <c r="O38" s="17">
        <f>SUM(E38:N38)</f>
        <v>47</v>
      </c>
      <c r="P38" s="50">
        <f>COUNT(E38:N38)</f>
        <v>4</v>
      </c>
      <c r="Q38" s="17">
        <f>IF(P38&lt;6,0,+SMALL((E38:N38),1))</f>
        <v>0</v>
      </c>
      <c r="R38" s="17">
        <f>IF(P38&lt;7,0,+SMALL((E38:N38),2))</f>
        <v>0</v>
      </c>
      <c r="S38" s="17">
        <f>IF(P38&lt;8,0,+SMALL((E38:N38),3))</f>
        <v>0</v>
      </c>
      <c r="T38" s="17">
        <f>IF(P38&lt;9,0,+SMALL((E38:N38),4))</f>
        <v>0</v>
      </c>
      <c r="U38" s="17">
        <f>O38-Q38-R38-S38-T38</f>
        <v>47</v>
      </c>
      <c r="V38" s="7">
        <f>RANK(U38,$U$6:$U$88,0)</f>
        <v>33</v>
      </c>
    </row>
    <row r="39" spans="1:22" s="11" customFormat="1">
      <c r="A39" s="3"/>
      <c r="B39" s="89" t="s">
        <v>111</v>
      </c>
      <c r="C39" s="33"/>
      <c r="D39" s="39" t="s">
        <v>7</v>
      </c>
      <c r="E39" s="104">
        <v>11</v>
      </c>
      <c r="F39" s="104">
        <v>8</v>
      </c>
      <c r="G39" s="104">
        <v>7</v>
      </c>
      <c r="H39" s="104">
        <v>4</v>
      </c>
      <c r="I39" s="104"/>
      <c r="J39" s="104">
        <v>12</v>
      </c>
      <c r="K39" s="104"/>
      <c r="L39" s="104">
        <v>9</v>
      </c>
      <c r="M39" s="104"/>
      <c r="N39" s="104"/>
      <c r="O39" s="17">
        <f>SUM(E39:N39)</f>
        <v>51</v>
      </c>
      <c r="P39" s="50">
        <f>COUNT(E39:N39)</f>
        <v>6</v>
      </c>
      <c r="Q39" s="17">
        <f>IF(P39&lt;6,0,+SMALL((E39:N39),1))</f>
        <v>4</v>
      </c>
      <c r="R39" s="17">
        <f>IF(P39&lt;7,0,+SMALL((E39:N39),2))</f>
        <v>0</v>
      </c>
      <c r="S39" s="17">
        <f>IF(P39&lt;8,0,+SMALL((E39:N39),3))</f>
        <v>0</v>
      </c>
      <c r="T39" s="17">
        <f>IF(P39&lt;9,0,+SMALL((E39:N39),4))</f>
        <v>0</v>
      </c>
      <c r="U39" s="17">
        <f>O39-Q39-R39-S39-T39</f>
        <v>47</v>
      </c>
      <c r="V39" s="7">
        <f>RANK(U39,$U$6:$U$88,0)</f>
        <v>33</v>
      </c>
    </row>
    <row r="40" spans="1:22" s="11" customFormat="1">
      <c r="A40" s="3"/>
      <c r="B40" s="89" t="s">
        <v>20</v>
      </c>
      <c r="C40" s="33"/>
      <c r="D40" s="64" t="s">
        <v>9</v>
      </c>
      <c r="E40" s="104">
        <v>6</v>
      </c>
      <c r="F40" s="104">
        <v>4</v>
      </c>
      <c r="G40" s="104">
        <v>6</v>
      </c>
      <c r="H40" s="104">
        <v>8</v>
      </c>
      <c r="I40" s="104">
        <v>12</v>
      </c>
      <c r="J40" s="104">
        <v>6</v>
      </c>
      <c r="K40" s="104">
        <v>9</v>
      </c>
      <c r="L40" s="104">
        <v>5</v>
      </c>
      <c r="M40" s="104">
        <v>11</v>
      </c>
      <c r="N40" s="104"/>
      <c r="O40" s="17">
        <f>SUM(E40:N40)</f>
        <v>67</v>
      </c>
      <c r="P40" s="50">
        <f>COUNT(E40:N40)</f>
        <v>9</v>
      </c>
      <c r="Q40" s="17">
        <f>IF(P40&lt;6,0,+SMALL((E40:N40),1))</f>
        <v>4</v>
      </c>
      <c r="R40" s="17">
        <f>IF(P40&lt;7,0,+SMALL((E40:N40),2))</f>
        <v>5</v>
      </c>
      <c r="S40" s="17">
        <f>IF(P40&lt;8,0,+SMALL((E40:N40),3))</f>
        <v>6</v>
      </c>
      <c r="T40" s="17">
        <f>IF(P40&lt;9,0,+SMALL((E40:N40),4))</f>
        <v>6</v>
      </c>
      <c r="U40" s="17">
        <f>O40-Q40-R40-S40-T40</f>
        <v>46</v>
      </c>
      <c r="V40" s="7">
        <f>RANK(U40,$U$6:$U$88,0)</f>
        <v>35</v>
      </c>
    </row>
    <row r="41" spans="1:22" s="11" customFormat="1">
      <c r="B41" s="89" t="s">
        <v>182</v>
      </c>
      <c r="C41" s="33"/>
      <c r="D41" s="82" t="s">
        <v>125</v>
      </c>
      <c r="E41" s="104"/>
      <c r="F41" s="104">
        <v>11</v>
      </c>
      <c r="G41" s="104">
        <v>22</v>
      </c>
      <c r="H41" s="104"/>
      <c r="I41" s="104"/>
      <c r="J41" s="104"/>
      <c r="K41" s="104"/>
      <c r="L41" s="104">
        <v>12</v>
      </c>
      <c r="M41" s="104"/>
      <c r="N41" s="104"/>
      <c r="O41" s="17">
        <f>SUM(E41:N41)</f>
        <v>45</v>
      </c>
      <c r="P41" s="50">
        <f>COUNT(E41:N41)</f>
        <v>3</v>
      </c>
      <c r="Q41" s="17">
        <f>IF(P41&lt;6,0,+SMALL((E41:N41),1))</f>
        <v>0</v>
      </c>
      <c r="R41" s="17">
        <f>IF(P41&lt;7,0,+SMALL((E41:N41),2))</f>
        <v>0</v>
      </c>
      <c r="S41" s="17">
        <f>IF(P41&lt;8,0,+SMALL((E41:N41),3))</f>
        <v>0</v>
      </c>
      <c r="T41" s="17">
        <f>IF(P41&lt;9,0,+SMALL((E41:N41),4))</f>
        <v>0</v>
      </c>
      <c r="U41" s="17">
        <f>O41-Q41-R41-S41-T41</f>
        <v>45</v>
      </c>
      <c r="V41" s="7">
        <f>RANK(U41,$U$6:$U$88,0)</f>
        <v>36</v>
      </c>
    </row>
    <row r="42" spans="1:22" s="11" customFormat="1">
      <c r="B42" s="89" t="s">
        <v>342</v>
      </c>
      <c r="C42" s="33"/>
      <c r="D42" s="158" t="s">
        <v>334</v>
      </c>
      <c r="E42" s="104">
        <v>6</v>
      </c>
      <c r="F42" s="159">
        <v>9</v>
      </c>
      <c r="G42" s="104">
        <v>7</v>
      </c>
      <c r="H42" s="104"/>
      <c r="I42" s="104">
        <v>12</v>
      </c>
      <c r="J42" s="104">
        <v>6</v>
      </c>
      <c r="K42" s="104">
        <v>10</v>
      </c>
      <c r="L42" s="104">
        <v>5</v>
      </c>
      <c r="M42" s="104">
        <v>7</v>
      </c>
      <c r="N42" s="104"/>
      <c r="O42" s="17">
        <f>SUM(E42:N42)</f>
        <v>62</v>
      </c>
      <c r="P42" s="50">
        <f>COUNT(E42:N42)</f>
        <v>8</v>
      </c>
      <c r="Q42" s="17">
        <f>IF(P42&lt;6,0,+SMALL((E42:N42),1))</f>
        <v>5</v>
      </c>
      <c r="R42" s="17">
        <f>IF(P42&lt;7,0,+SMALL((E42:N42),2))</f>
        <v>6</v>
      </c>
      <c r="S42" s="17">
        <f>IF(P42&lt;8,0,+SMALL((E42:N42),3))</f>
        <v>6</v>
      </c>
      <c r="T42" s="17">
        <f>IF(P42&lt;9,0,+SMALL((E42:N42),4))</f>
        <v>0</v>
      </c>
      <c r="U42" s="17">
        <f>O42-Q42-R42-S42-T42</f>
        <v>45</v>
      </c>
      <c r="V42" s="7">
        <f>RANK(U42,$U$6:$U$88,0)</f>
        <v>36</v>
      </c>
    </row>
    <row r="43" spans="1:22" s="11" customFormat="1">
      <c r="B43" s="89" t="s">
        <v>148</v>
      </c>
      <c r="C43" s="33"/>
      <c r="D43" s="82" t="s">
        <v>125</v>
      </c>
      <c r="E43" s="104"/>
      <c r="F43" s="104"/>
      <c r="G43" s="104">
        <v>15</v>
      </c>
      <c r="H43" s="104"/>
      <c r="I43" s="104"/>
      <c r="J43" s="104">
        <v>10</v>
      </c>
      <c r="K43" s="104">
        <v>11</v>
      </c>
      <c r="L43" s="104">
        <v>8</v>
      </c>
      <c r="M43" s="104"/>
      <c r="N43" s="104"/>
      <c r="O43" s="17">
        <f>SUM(E43:N43)</f>
        <v>44</v>
      </c>
      <c r="P43" s="50">
        <f>COUNT(E43:N43)</f>
        <v>4</v>
      </c>
      <c r="Q43" s="17">
        <f>IF(P43&lt;6,0,+SMALL((E43:N43),1))</f>
        <v>0</v>
      </c>
      <c r="R43" s="17">
        <f>IF(P43&lt;7,0,+SMALL((E43:N43),2))</f>
        <v>0</v>
      </c>
      <c r="S43" s="17">
        <f>IF(P43&lt;8,0,+SMALL((E43:N43),3))</f>
        <v>0</v>
      </c>
      <c r="T43" s="17">
        <f>IF(P43&lt;9,0,+SMALL((E43:N43),4))</f>
        <v>0</v>
      </c>
      <c r="U43" s="17">
        <f>O43-Q43-R43-S43-T43</f>
        <v>44</v>
      </c>
      <c r="V43" s="7">
        <f>RANK(U43,$U$6:$U$88,0)</f>
        <v>38</v>
      </c>
    </row>
    <row r="44" spans="1:22">
      <c r="B44" s="89" t="s">
        <v>21</v>
      </c>
      <c r="C44" s="33"/>
      <c r="D44" s="61" t="s">
        <v>81</v>
      </c>
      <c r="E44" s="104"/>
      <c r="F44" s="104"/>
      <c r="G44" s="104">
        <v>6</v>
      </c>
      <c r="H44" s="104">
        <v>7</v>
      </c>
      <c r="I44" s="104">
        <v>16</v>
      </c>
      <c r="J44" s="104">
        <v>3</v>
      </c>
      <c r="K44" s="104">
        <v>6</v>
      </c>
      <c r="L44" s="104">
        <v>5</v>
      </c>
      <c r="M44" s="104">
        <v>8</v>
      </c>
      <c r="N44" s="104"/>
      <c r="O44" s="17">
        <f>SUM(E44:N44)</f>
        <v>51</v>
      </c>
      <c r="P44" s="50">
        <f>COUNT(E44:N44)</f>
        <v>7</v>
      </c>
      <c r="Q44" s="17">
        <f>IF(P44&lt;6,0,+SMALL((E44:N44),1))</f>
        <v>3</v>
      </c>
      <c r="R44" s="17">
        <f>IF(P44&lt;7,0,+SMALL((E44:N44),2))</f>
        <v>5</v>
      </c>
      <c r="S44" s="17">
        <f>IF(P44&lt;8,0,+SMALL((E44:N44),3))</f>
        <v>0</v>
      </c>
      <c r="T44" s="17">
        <f>IF(P44&lt;9,0,+SMALL((E44:N44),4))</f>
        <v>0</v>
      </c>
      <c r="U44" s="17">
        <f>O44-Q44-R44-S44-T44</f>
        <v>43</v>
      </c>
      <c r="V44" s="7">
        <f>RANK(U44,$U$6:$U$88,0)</f>
        <v>39</v>
      </c>
    </row>
    <row r="45" spans="1:22" s="11" customFormat="1">
      <c r="A45" s="3"/>
      <c r="B45" s="89" t="s">
        <v>402</v>
      </c>
      <c r="C45" s="33"/>
      <c r="D45" s="158" t="s">
        <v>334</v>
      </c>
      <c r="E45" s="104">
        <v>7</v>
      </c>
      <c r="F45" s="104"/>
      <c r="G45" s="104">
        <v>11</v>
      </c>
      <c r="H45" s="104">
        <v>9</v>
      </c>
      <c r="I45" s="104">
        <v>16</v>
      </c>
      <c r="J45" s="104"/>
      <c r="K45" s="104"/>
      <c r="L45" s="104"/>
      <c r="M45" s="104"/>
      <c r="N45" s="104"/>
      <c r="O45" s="17">
        <f>SUM(E45:N45)</f>
        <v>43</v>
      </c>
      <c r="P45" s="50">
        <f>COUNT(E45:N45)</f>
        <v>4</v>
      </c>
      <c r="Q45" s="17">
        <f>IF(P45&lt;6,0,+SMALL((E45:N45),1))</f>
        <v>0</v>
      </c>
      <c r="R45" s="17">
        <f>IF(P45&lt;7,0,+SMALL((E45:N45),2))</f>
        <v>0</v>
      </c>
      <c r="S45" s="17">
        <f>IF(P45&lt;8,0,+SMALL((E45:N45),3))</f>
        <v>0</v>
      </c>
      <c r="T45" s="17">
        <f>IF(P45&lt;9,0,+SMALL((E45:N45),4))</f>
        <v>0</v>
      </c>
      <c r="U45" s="17">
        <f>O45-Q45-R45-S45-T45</f>
        <v>43</v>
      </c>
      <c r="V45" s="7">
        <f>RANK(U45,$U$6:$U$88,0)</f>
        <v>39</v>
      </c>
    </row>
    <row r="46" spans="1:22" s="11" customFormat="1">
      <c r="B46" s="89" t="s">
        <v>242</v>
      </c>
      <c r="C46" s="33"/>
      <c r="D46" s="90" t="s">
        <v>146</v>
      </c>
      <c r="E46" s="104"/>
      <c r="F46" s="104">
        <v>9</v>
      </c>
      <c r="G46" s="104">
        <v>12</v>
      </c>
      <c r="H46" s="104"/>
      <c r="I46" s="104">
        <v>12</v>
      </c>
      <c r="J46" s="104">
        <v>4</v>
      </c>
      <c r="K46" s="104"/>
      <c r="L46" s="104">
        <v>6</v>
      </c>
      <c r="M46" s="104"/>
      <c r="N46" s="104"/>
      <c r="O46" s="17">
        <f>SUM(E46:N46)</f>
        <v>43</v>
      </c>
      <c r="P46" s="50">
        <f>COUNT(E46:N46)</f>
        <v>5</v>
      </c>
      <c r="Q46" s="17">
        <f>IF(P46&lt;6,0,+SMALL((E46:N46),1))</f>
        <v>0</v>
      </c>
      <c r="R46" s="17">
        <f>IF(P46&lt;7,0,+SMALL((E46:N46),2))</f>
        <v>0</v>
      </c>
      <c r="S46" s="17">
        <f>IF(P46&lt;8,0,+SMALL((E46:N46),3))</f>
        <v>0</v>
      </c>
      <c r="T46" s="17">
        <f>IF(P46&lt;9,0,+SMALL((E46:N46),4))</f>
        <v>0</v>
      </c>
      <c r="U46" s="17">
        <f>O46-Q46-R46-S46-T46</f>
        <v>43</v>
      </c>
      <c r="V46" s="7">
        <f>RANK(U46,$U$6:$U$88,0)</f>
        <v>39</v>
      </c>
    </row>
    <row r="47" spans="1:22" s="11" customFormat="1">
      <c r="B47" s="89" t="s">
        <v>156</v>
      </c>
      <c r="C47" s="43"/>
      <c r="D47" s="48" t="s">
        <v>35</v>
      </c>
      <c r="E47" s="104">
        <v>7</v>
      </c>
      <c r="F47" s="104">
        <v>6</v>
      </c>
      <c r="G47" s="159">
        <v>6</v>
      </c>
      <c r="H47" s="104"/>
      <c r="I47" s="104"/>
      <c r="J47" s="104">
        <v>3</v>
      </c>
      <c r="K47" s="104">
        <v>9</v>
      </c>
      <c r="L47" s="104">
        <v>12</v>
      </c>
      <c r="M47" s="104"/>
      <c r="N47" s="104"/>
      <c r="O47" s="17">
        <f>SUM(E47:N47)</f>
        <v>43</v>
      </c>
      <c r="P47" s="50">
        <f>COUNT(E47:N47)</f>
        <v>6</v>
      </c>
      <c r="Q47" s="17">
        <f>IF(P47&lt;6,0,+SMALL((E47:N47),1))</f>
        <v>3</v>
      </c>
      <c r="R47" s="17">
        <f>IF(P47&lt;7,0,+SMALL((E47:N47),2))</f>
        <v>0</v>
      </c>
      <c r="S47" s="17">
        <f>IF(P47&lt;8,0,+SMALL((E47:N47),3))</f>
        <v>0</v>
      </c>
      <c r="T47" s="17">
        <f>IF(P47&lt;9,0,+SMALL((E47:N47),4))</f>
        <v>0</v>
      </c>
      <c r="U47" s="17">
        <f>O47-Q47-R47-S47-T47</f>
        <v>40</v>
      </c>
      <c r="V47" s="7">
        <f>RANK(U47,$U$6:$U$88,0)</f>
        <v>42</v>
      </c>
    </row>
    <row r="48" spans="1:22" s="11" customFormat="1">
      <c r="B48" s="89" t="s">
        <v>233</v>
      </c>
      <c r="C48" s="33"/>
      <c r="D48" s="82" t="s">
        <v>125</v>
      </c>
      <c r="E48" s="104"/>
      <c r="F48" s="104">
        <v>13</v>
      </c>
      <c r="G48" s="104"/>
      <c r="H48" s="104"/>
      <c r="I48" s="104"/>
      <c r="J48" s="104"/>
      <c r="K48" s="104">
        <v>24</v>
      </c>
      <c r="L48" s="104"/>
      <c r="M48" s="104"/>
      <c r="N48" s="104"/>
      <c r="O48" s="17">
        <f>SUM(E48:N48)</f>
        <v>37</v>
      </c>
      <c r="P48" s="50">
        <f>COUNT(E48:N48)</f>
        <v>2</v>
      </c>
      <c r="Q48" s="17">
        <f>IF(P48&lt;6,0,+SMALL((E48:N48),1))</f>
        <v>0</v>
      </c>
      <c r="R48" s="17">
        <f>IF(P48&lt;7,0,+SMALL((E48:N48),2))</f>
        <v>0</v>
      </c>
      <c r="S48" s="17">
        <f>IF(P48&lt;8,0,+SMALL((E48:N48),3))</f>
        <v>0</v>
      </c>
      <c r="T48" s="17">
        <f>IF(P48&lt;9,0,+SMALL((E48:N48),4))</f>
        <v>0</v>
      </c>
      <c r="U48" s="17">
        <f>O48-Q48-R48-S48-T48</f>
        <v>37</v>
      </c>
      <c r="V48" s="7">
        <f>RANK(U48,$U$6:$U$88,0)</f>
        <v>43</v>
      </c>
    </row>
    <row r="49" spans="1:22" s="11" customFormat="1">
      <c r="A49" s="3"/>
      <c r="B49" s="89" t="s">
        <v>331</v>
      </c>
      <c r="C49" s="33"/>
      <c r="D49" s="62" t="s">
        <v>14</v>
      </c>
      <c r="E49" s="104"/>
      <c r="F49" s="104">
        <v>11</v>
      </c>
      <c r="G49" s="159">
        <v>8</v>
      </c>
      <c r="H49" s="104"/>
      <c r="I49" s="104">
        <v>7</v>
      </c>
      <c r="J49" s="104"/>
      <c r="K49" s="104"/>
      <c r="L49" s="104"/>
      <c r="M49" s="104">
        <v>10</v>
      </c>
      <c r="N49" s="104"/>
      <c r="O49" s="17">
        <f>SUM(E49:N49)</f>
        <v>36</v>
      </c>
      <c r="P49" s="50">
        <f>COUNT(E49:N49)</f>
        <v>4</v>
      </c>
      <c r="Q49" s="17">
        <f>IF(P49&lt;6,0,+SMALL((E49:N49),1))</f>
        <v>0</v>
      </c>
      <c r="R49" s="17">
        <f>IF(P49&lt;7,0,+SMALL((E49:N49),2))</f>
        <v>0</v>
      </c>
      <c r="S49" s="17">
        <f>IF(P49&lt;8,0,+SMALL((E49:N49),3))</f>
        <v>0</v>
      </c>
      <c r="T49" s="17">
        <f>IF(P49&lt;9,0,+SMALL((E49:N49),4))</f>
        <v>0</v>
      </c>
      <c r="U49" s="17">
        <f>O49-Q49-R49-S49-T49</f>
        <v>36</v>
      </c>
      <c r="V49" s="7">
        <f>RANK(U49,$U$6:$U$88,0)</f>
        <v>44</v>
      </c>
    </row>
    <row r="50" spans="1:22" s="11" customFormat="1">
      <c r="A50" s="3"/>
      <c r="B50" s="89" t="s">
        <v>217</v>
      </c>
      <c r="C50" s="33"/>
      <c r="D50" s="40" t="s">
        <v>18</v>
      </c>
      <c r="E50" s="104">
        <v>15</v>
      </c>
      <c r="F50" s="104"/>
      <c r="G50" s="104"/>
      <c r="H50" s="104">
        <v>20</v>
      </c>
      <c r="I50" s="104"/>
      <c r="J50" s="104"/>
      <c r="K50" s="104"/>
      <c r="L50" s="104"/>
      <c r="M50" s="104"/>
      <c r="N50" s="104"/>
      <c r="O50" s="17">
        <f>SUM(E50:N50)</f>
        <v>35</v>
      </c>
      <c r="P50" s="50">
        <f>COUNT(E50:N50)</f>
        <v>2</v>
      </c>
      <c r="Q50" s="17">
        <f>IF(P50&lt;6,0,+SMALL((E50:N50),1))</f>
        <v>0</v>
      </c>
      <c r="R50" s="17">
        <f>IF(P50&lt;7,0,+SMALL((E50:N50),2))</f>
        <v>0</v>
      </c>
      <c r="S50" s="17">
        <f>IF(P50&lt;8,0,+SMALL((E50:N50),3))</f>
        <v>0</v>
      </c>
      <c r="T50" s="17">
        <f>IF(P50&lt;9,0,+SMALL((E50:N50),4))</f>
        <v>0</v>
      </c>
      <c r="U50" s="17">
        <f>O50-Q50-R50-S50-T50</f>
        <v>35</v>
      </c>
      <c r="V50" s="7">
        <f>RANK(U50,$U$6:$U$88,0)</f>
        <v>45</v>
      </c>
    </row>
    <row r="51" spans="1:22" s="11" customFormat="1">
      <c r="A51" s="3"/>
      <c r="B51" s="89" t="s">
        <v>330</v>
      </c>
      <c r="C51" s="43"/>
      <c r="D51" s="61" t="s">
        <v>81</v>
      </c>
      <c r="E51" s="104">
        <v>5</v>
      </c>
      <c r="F51" s="104">
        <v>5</v>
      </c>
      <c r="G51" s="104"/>
      <c r="H51" s="104">
        <v>5</v>
      </c>
      <c r="I51" s="104">
        <v>8</v>
      </c>
      <c r="J51" s="104">
        <v>6</v>
      </c>
      <c r="K51" s="104"/>
      <c r="L51" s="104">
        <v>8</v>
      </c>
      <c r="M51" s="104">
        <v>8</v>
      </c>
      <c r="N51" s="104"/>
      <c r="O51" s="17">
        <f>SUM(E51:N51)</f>
        <v>45</v>
      </c>
      <c r="P51" s="50">
        <f>COUNT(E51:N51)</f>
        <v>7</v>
      </c>
      <c r="Q51" s="17">
        <f>IF(P51&lt;6,0,+SMALL((E51:N51),1))</f>
        <v>5</v>
      </c>
      <c r="R51" s="17">
        <f>IF(P51&lt;7,0,+SMALL((E51:N51),2))</f>
        <v>5</v>
      </c>
      <c r="S51" s="17">
        <f>IF(P51&lt;8,0,+SMALL((E51:N51),3))</f>
        <v>0</v>
      </c>
      <c r="T51" s="17">
        <f>IF(P51&lt;9,0,+SMALL((E51:N51),4))</f>
        <v>0</v>
      </c>
      <c r="U51" s="17">
        <f>O51-Q51-R51-S51-T51</f>
        <v>35</v>
      </c>
      <c r="V51" s="7">
        <f>RANK(U51,$U$6:$U$88,0)</f>
        <v>45</v>
      </c>
    </row>
    <row r="52" spans="1:22" s="11" customFormat="1">
      <c r="A52" s="3"/>
      <c r="B52" s="89" t="s">
        <v>124</v>
      </c>
      <c r="C52" s="33"/>
      <c r="D52" s="38" t="s">
        <v>33</v>
      </c>
      <c r="E52" s="104">
        <v>17</v>
      </c>
      <c r="F52" s="104"/>
      <c r="G52" s="104"/>
      <c r="H52" s="104"/>
      <c r="I52" s="104"/>
      <c r="J52" s="104"/>
      <c r="K52" s="104">
        <v>17</v>
      </c>
      <c r="L52" s="104"/>
      <c r="M52" s="104"/>
      <c r="N52" s="104"/>
      <c r="O52" s="17">
        <f>SUM(E52:N52)</f>
        <v>34</v>
      </c>
      <c r="P52" s="50">
        <f>COUNT(E52:N52)</f>
        <v>2</v>
      </c>
      <c r="Q52" s="17">
        <f>IF(P52&lt;6,0,+SMALL((E52:N52),1))</f>
        <v>0</v>
      </c>
      <c r="R52" s="17">
        <f>IF(P52&lt;7,0,+SMALL((E52:N52),2))</f>
        <v>0</v>
      </c>
      <c r="S52" s="17">
        <f>IF(P52&lt;8,0,+SMALL((E52:N52),3))</f>
        <v>0</v>
      </c>
      <c r="T52" s="17">
        <f>IF(P52&lt;9,0,+SMALL((E52:N52),4))</f>
        <v>0</v>
      </c>
      <c r="U52" s="17">
        <f>O52-Q52-R52-S52-T52</f>
        <v>34</v>
      </c>
      <c r="V52" s="7">
        <f>RANK(U52,$U$6:$U$88,0)</f>
        <v>47</v>
      </c>
    </row>
    <row r="53" spans="1:22" s="11" customFormat="1">
      <c r="A53" s="3"/>
      <c r="B53" s="89" t="s">
        <v>55</v>
      </c>
      <c r="C53" s="33"/>
      <c r="D53" s="64" t="s">
        <v>9</v>
      </c>
      <c r="E53" s="104">
        <v>5</v>
      </c>
      <c r="F53" s="104"/>
      <c r="G53" s="104">
        <v>8</v>
      </c>
      <c r="H53" s="104">
        <v>9</v>
      </c>
      <c r="I53" s="104">
        <v>5</v>
      </c>
      <c r="J53" s="104">
        <v>2</v>
      </c>
      <c r="K53" s="104"/>
      <c r="L53" s="104">
        <v>6</v>
      </c>
      <c r="M53" s="104">
        <v>6</v>
      </c>
      <c r="N53" s="104"/>
      <c r="O53" s="17">
        <f>SUM(E53:N53)</f>
        <v>41</v>
      </c>
      <c r="P53" s="50">
        <f>COUNT(E53:N53)</f>
        <v>7</v>
      </c>
      <c r="Q53" s="17">
        <f>IF(P53&lt;6,0,+SMALL((E53:N53),1))</f>
        <v>2</v>
      </c>
      <c r="R53" s="17">
        <f>IF(P53&lt;7,0,+SMALL((E53:N53),2))</f>
        <v>5</v>
      </c>
      <c r="S53" s="17">
        <f>IF(P53&lt;8,0,+SMALL((E53:N53),3))</f>
        <v>0</v>
      </c>
      <c r="T53" s="17">
        <f>IF(P53&lt;9,0,+SMALL((E53:N53),4))</f>
        <v>0</v>
      </c>
      <c r="U53" s="17">
        <f>O53-Q53-R53-S53-T53</f>
        <v>34</v>
      </c>
      <c r="V53" s="7">
        <f>RANK(U53,$U$6:$U$88,0)</f>
        <v>47</v>
      </c>
    </row>
    <row r="54" spans="1:22" s="11" customFormat="1">
      <c r="A54" s="3"/>
      <c r="B54" s="89" t="s">
        <v>30</v>
      </c>
      <c r="C54" s="33"/>
      <c r="D54" s="39" t="s">
        <v>7</v>
      </c>
      <c r="E54" s="104">
        <v>9</v>
      </c>
      <c r="F54" s="104">
        <v>4</v>
      </c>
      <c r="G54" s="104">
        <v>5</v>
      </c>
      <c r="H54" s="104">
        <v>9</v>
      </c>
      <c r="I54" s="104"/>
      <c r="J54" s="104">
        <v>4</v>
      </c>
      <c r="K54" s="104">
        <v>6</v>
      </c>
      <c r="L54" s="104"/>
      <c r="M54" s="104">
        <v>4</v>
      </c>
      <c r="N54" s="104"/>
      <c r="O54" s="17">
        <f>SUM(E54:N54)</f>
        <v>41</v>
      </c>
      <c r="P54" s="50">
        <f>COUNT(E54:N54)</f>
        <v>7</v>
      </c>
      <c r="Q54" s="17">
        <f>IF(P54&lt;6,0,+SMALL((E54:N54),1))</f>
        <v>4</v>
      </c>
      <c r="R54" s="17">
        <f>IF(P54&lt;7,0,+SMALL((E54:N54),2))</f>
        <v>4</v>
      </c>
      <c r="S54" s="17">
        <f>IF(P54&lt;8,0,+SMALL((E54:N54),3))</f>
        <v>0</v>
      </c>
      <c r="T54" s="17">
        <f>IF(P54&lt;9,0,+SMALL((E54:N54),4))</f>
        <v>0</v>
      </c>
      <c r="U54" s="17">
        <f>O54-Q54-R54-S54-T54</f>
        <v>33</v>
      </c>
      <c r="V54" s="7">
        <f>RANK(U54,$U$6:$U$88,0)</f>
        <v>49</v>
      </c>
    </row>
    <row r="55" spans="1:22" s="11" customFormat="1">
      <c r="A55" s="3"/>
      <c r="B55" s="89" t="s">
        <v>2</v>
      </c>
      <c r="C55" s="33"/>
      <c r="D55" s="38" t="s">
        <v>5</v>
      </c>
      <c r="E55" s="104">
        <v>12</v>
      </c>
      <c r="F55" s="104"/>
      <c r="G55" s="104"/>
      <c r="H55" s="104">
        <v>4</v>
      </c>
      <c r="I55" s="104">
        <v>6</v>
      </c>
      <c r="J55" s="104"/>
      <c r="K55" s="104">
        <v>9</v>
      </c>
      <c r="L55" s="104"/>
      <c r="M55" s="104"/>
      <c r="N55" s="104"/>
      <c r="O55" s="17">
        <f>SUM(E55:N55)</f>
        <v>31</v>
      </c>
      <c r="P55" s="50">
        <f>COUNT(E55:N55)</f>
        <v>4</v>
      </c>
      <c r="Q55" s="17">
        <f>IF(P55&lt;6,0,+SMALL((E55:N55),1))</f>
        <v>0</v>
      </c>
      <c r="R55" s="17">
        <f>IF(P55&lt;7,0,+SMALL((E55:N55),2))</f>
        <v>0</v>
      </c>
      <c r="S55" s="17">
        <f>IF(P55&lt;8,0,+SMALL((E55:N55),3))</f>
        <v>0</v>
      </c>
      <c r="T55" s="17">
        <f>IF(P55&lt;9,0,+SMALL((E55:N55),4))</f>
        <v>0</v>
      </c>
      <c r="U55" s="17">
        <f>O55-Q55-R55-S55-T55</f>
        <v>31</v>
      </c>
      <c r="V55" s="7">
        <f>RANK(U55,$U$6:$U$88,0)</f>
        <v>50</v>
      </c>
    </row>
    <row r="56" spans="1:22" s="11" customFormat="1">
      <c r="A56" s="3"/>
      <c r="B56" s="89" t="s">
        <v>380</v>
      </c>
      <c r="C56" s="33"/>
      <c r="D56" s="57" t="s">
        <v>79</v>
      </c>
      <c r="E56" s="104">
        <v>7</v>
      </c>
      <c r="F56" s="104">
        <v>6</v>
      </c>
      <c r="G56" s="104">
        <v>9</v>
      </c>
      <c r="H56" s="104"/>
      <c r="I56" s="159">
        <v>8</v>
      </c>
      <c r="J56" s="104"/>
      <c r="K56" s="104"/>
      <c r="L56" s="104"/>
      <c r="M56" s="104"/>
      <c r="N56" s="104"/>
      <c r="O56" s="17">
        <f>SUM(E56:N56)</f>
        <v>30</v>
      </c>
      <c r="P56" s="50">
        <f>COUNT(E56:N56)</f>
        <v>4</v>
      </c>
      <c r="Q56" s="17">
        <f>IF(P56&lt;6,0,+SMALL((E56:N56),1))</f>
        <v>0</v>
      </c>
      <c r="R56" s="17">
        <f>IF(P56&lt;7,0,+SMALL((E56:N56),2))</f>
        <v>0</v>
      </c>
      <c r="S56" s="17">
        <f>IF(P56&lt;8,0,+SMALL((E56:N56),3))</f>
        <v>0</v>
      </c>
      <c r="T56" s="17">
        <f>IF(P56&lt;9,0,+SMALL((E56:N56),4))</f>
        <v>0</v>
      </c>
      <c r="U56" s="17">
        <f>O56-Q56-R56-S56-T56</f>
        <v>30</v>
      </c>
      <c r="V56" s="7">
        <f>RANK(U56,$U$6:$U$88,0)</f>
        <v>51</v>
      </c>
    </row>
    <row r="57" spans="1:22" s="11" customFormat="1">
      <c r="A57" s="3"/>
      <c r="B57" s="89" t="s">
        <v>170</v>
      </c>
      <c r="C57" s="33"/>
      <c r="D57" s="82" t="s">
        <v>125</v>
      </c>
      <c r="E57" s="104"/>
      <c r="F57" s="104"/>
      <c r="G57" s="104"/>
      <c r="H57" s="104"/>
      <c r="I57" s="104"/>
      <c r="J57" s="104"/>
      <c r="K57" s="104">
        <v>16</v>
      </c>
      <c r="L57" s="104">
        <v>12</v>
      </c>
      <c r="M57" s="104"/>
      <c r="N57" s="104"/>
      <c r="O57" s="17">
        <f>SUM(E57:N57)</f>
        <v>28</v>
      </c>
      <c r="P57" s="50">
        <f>COUNT(E57:N57)</f>
        <v>2</v>
      </c>
      <c r="Q57" s="17">
        <f>IF(P57&lt;6,0,+SMALL((E57:N57),1))</f>
        <v>0</v>
      </c>
      <c r="R57" s="17">
        <f>IF(P57&lt;7,0,+SMALL((E57:N57),2))</f>
        <v>0</v>
      </c>
      <c r="S57" s="17">
        <f>IF(P57&lt;8,0,+SMALL((E57:N57),3))</f>
        <v>0</v>
      </c>
      <c r="T57" s="17">
        <f>IF(P57&lt;9,0,+SMALL((E57:N57),4))</f>
        <v>0</v>
      </c>
      <c r="U57" s="17">
        <f>O57-Q57-R57-S57-T57</f>
        <v>28</v>
      </c>
      <c r="V57" s="7">
        <f>RANK(U57,$U$6:$U$88,0)</f>
        <v>52</v>
      </c>
    </row>
    <row r="58" spans="1:22" s="11" customFormat="1">
      <c r="A58" s="3"/>
      <c r="B58" s="89" t="s">
        <v>365</v>
      </c>
      <c r="C58" s="33"/>
      <c r="D58" s="158" t="s">
        <v>334</v>
      </c>
      <c r="E58" s="104">
        <v>7</v>
      </c>
      <c r="F58" s="104"/>
      <c r="G58" s="104">
        <v>6</v>
      </c>
      <c r="H58" s="104"/>
      <c r="I58" s="104">
        <v>5</v>
      </c>
      <c r="J58" s="104">
        <v>6</v>
      </c>
      <c r="K58" s="104">
        <v>3</v>
      </c>
      <c r="L58" s="104">
        <v>4</v>
      </c>
      <c r="M58" s="104"/>
      <c r="N58" s="104"/>
      <c r="O58" s="17">
        <f>SUM(E58:N58)</f>
        <v>31</v>
      </c>
      <c r="P58" s="50">
        <f>COUNT(E58:N58)</f>
        <v>6</v>
      </c>
      <c r="Q58" s="17">
        <f>IF(P58&lt;6,0,+SMALL((E58:N58),1))</f>
        <v>3</v>
      </c>
      <c r="R58" s="17">
        <f>IF(P58&lt;7,0,+SMALL((E58:N58),2))</f>
        <v>0</v>
      </c>
      <c r="S58" s="17">
        <f>IF(P58&lt;8,0,+SMALL((E58:N58),3))</f>
        <v>0</v>
      </c>
      <c r="T58" s="17">
        <f>IF(P58&lt;9,0,+SMALL((E58:N58),4))</f>
        <v>0</v>
      </c>
      <c r="U58" s="17">
        <f>O58-Q58-R58-S58-T58</f>
        <v>28</v>
      </c>
      <c r="V58" s="7">
        <f>RANK(U58,$U$6:$U$88,0)</f>
        <v>52</v>
      </c>
    </row>
    <row r="59" spans="1:22" s="11" customFormat="1">
      <c r="A59" s="3"/>
      <c r="B59" s="89" t="s">
        <v>149</v>
      </c>
      <c r="C59" s="33"/>
      <c r="D59" s="82" t="s">
        <v>125</v>
      </c>
      <c r="E59" s="104">
        <v>3</v>
      </c>
      <c r="F59" s="104">
        <v>2</v>
      </c>
      <c r="G59" s="104">
        <v>6</v>
      </c>
      <c r="H59" s="104">
        <v>10</v>
      </c>
      <c r="I59" s="104"/>
      <c r="J59" s="104">
        <v>2</v>
      </c>
      <c r="K59" s="104">
        <v>6</v>
      </c>
      <c r="L59" s="104"/>
      <c r="M59" s="104"/>
      <c r="N59" s="104"/>
      <c r="O59" s="17">
        <f>SUM(E59:N59)</f>
        <v>29</v>
      </c>
      <c r="P59" s="50">
        <f>COUNT(E59:N59)</f>
        <v>6</v>
      </c>
      <c r="Q59" s="17">
        <f>IF(P59&lt;6,0,+SMALL((E59:N59),1))</f>
        <v>2</v>
      </c>
      <c r="R59" s="17">
        <f>IF(P59&lt;7,0,+SMALL((E59:N59),2))</f>
        <v>0</v>
      </c>
      <c r="S59" s="17">
        <f>IF(P59&lt;8,0,+SMALL((E59:N59),3))</f>
        <v>0</v>
      </c>
      <c r="T59" s="17">
        <f>IF(P59&lt;9,0,+SMALL((E59:N59),4))</f>
        <v>0</v>
      </c>
      <c r="U59" s="17">
        <f>O59-Q59-R59-S59-T59</f>
        <v>27</v>
      </c>
      <c r="V59" s="7">
        <f>RANK(U59,$U$6:$U$88,0)</f>
        <v>54</v>
      </c>
    </row>
    <row r="60" spans="1:22" s="11" customFormat="1">
      <c r="A60" s="3"/>
      <c r="B60" s="89" t="s">
        <v>99</v>
      </c>
      <c r="C60" s="33"/>
      <c r="D60" s="62" t="s">
        <v>14</v>
      </c>
      <c r="E60" s="104">
        <v>4</v>
      </c>
      <c r="F60" s="104">
        <v>3</v>
      </c>
      <c r="G60" s="104">
        <v>8</v>
      </c>
      <c r="H60" s="104"/>
      <c r="I60" s="104"/>
      <c r="J60" s="104"/>
      <c r="K60" s="104"/>
      <c r="L60" s="104"/>
      <c r="M60" s="104">
        <v>9</v>
      </c>
      <c r="N60" s="104"/>
      <c r="O60" s="17">
        <f>SUM(E60:N60)</f>
        <v>24</v>
      </c>
      <c r="P60" s="50">
        <f>COUNT(E60:N60)</f>
        <v>4</v>
      </c>
      <c r="Q60" s="17">
        <f>IF(P60&lt;6,0,+SMALL((E60:N60),1))</f>
        <v>0</v>
      </c>
      <c r="R60" s="17">
        <f>IF(P60&lt;7,0,+SMALL((E60:N60),2))</f>
        <v>0</v>
      </c>
      <c r="S60" s="17">
        <f>IF(P60&lt;8,0,+SMALL((E60:N60),3))</f>
        <v>0</v>
      </c>
      <c r="T60" s="17">
        <f>IF(P60&lt;9,0,+SMALL((E60:N60),4))</f>
        <v>0</v>
      </c>
      <c r="U60" s="17">
        <f>O60-Q60-R60-S60-T60</f>
        <v>24</v>
      </c>
      <c r="V60" s="7">
        <f>RANK(U60,$U$6:$U$88,0)</f>
        <v>55</v>
      </c>
    </row>
    <row r="61" spans="1:22" s="11" customFormat="1">
      <c r="A61" s="3"/>
      <c r="B61" s="89" t="s">
        <v>360</v>
      </c>
      <c r="C61" s="33"/>
      <c r="D61" s="40" t="s">
        <v>18</v>
      </c>
      <c r="E61" s="104">
        <v>11</v>
      </c>
      <c r="F61" s="104"/>
      <c r="G61" s="159">
        <v>11</v>
      </c>
      <c r="H61" s="104"/>
      <c r="I61" s="104"/>
      <c r="J61" s="104"/>
      <c r="K61" s="104"/>
      <c r="L61" s="104"/>
      <c r="M61" s="104"/>
      <c r="N61" s="104"/>
      <c r="O61" s="17">
        <f>SUM(E61:N61)</f>
        <v>22</v>
      </c>
      <c r="P61" s="50">
        <f>COUNT(E61:N61)</f>
        <v>2</v>
      </c>
      <c r="Q61" s="17">
        <f>IF(P61&lt;6,0,+SMALL((E61:N61),1))</f>
        <v>0</v>
      </c>
      <c r="R61" s="17">
        <f>IF(P61&lt;7,0,+SMALL((E61:N61),2))</f>
        <v>0</v>
      </c>
      <c r="S61" s="17">
        <f>IF(P61&lt;8,0,+SMALL((E61:N61),3))</f>
        <v>0</v>
      </c>
      <c r="T61" s="17">
        <f>IF(P61&lt;9,0,+SMALL((E61:N61),4))</f>
        <v>0</v>
      </c>
      <c r="U61" s="17">
        <f>O61-Q61-R61-S61-T61</f>
        <v>22</v>
      </c>
      <c r="V61" s="7">
        <f>RANK(U61,$U$6:$U$88,0)</f>
        <v>56</v>
      </c>
    </row>
    <row r="62" spans="1:22" s="11" customFormat="1">
      <c r="B62" s="89" t="s">
        <v>104</v>
      </c>
      <c r="C62" s="33"/>
      <c r="D62" s="40" t="s">
        <v>18</v>
      </c>
      <c r="E62" s="104"/>
      <c r="F62" s="104">
        <v>10</v>
      </c>
      <c r="G62" s="104"/>
      <c r="H62" s="104"/>
      <c r="I62" s="104"/>
      <c r="J62" s="104"/>
      <c r="K62" s="104"/>
      <c r="L62" s="104">
        <v>11</v>
      </c>
      <c r="M62" s="104"/>
      <c r="N62" s="104"/>
      <c r="O62" s="17">
        <f>SUM(E62:N62)</f>
        <v>21</v>
      </c>
      <c r="P62" s="50">
        <f>COUNT(E62:N62)</f>
        <v>2</v>
      </c>
      <c r="Q62" s="17">
        <f>IF(P62&lt;6,0,+SMALL((E62:N62),1))</f>
        <v>0</v>
      </c>
      <c r="R62" s="17">
        <f>IF(P62&lt;7,0,+SMALL((E62:N62),2))</f>
        <v>0</v>
      </c>
      <c r="S62" s="17">
        <f>IF(P62&lt;8,0,+SMALL((E62:N62),3))</f>
        <v>0</v>
      </c>
      <c r="T62" s="17">
        <f>IF(P62&lt;9,0,+SMALL((E62:N62),4))</f>
        <v>0</v>
      </c>
      <c r="U62" s="17">
        <f>O62-Q62-R62-S62-T62</f>
        <v>21</v>
      </c>
      <c r="V62" s="7">
        <f>RANK(U62,$U$6:$U$88,0)</f>
        <v>57</v>
      </c>
    </row>
    <row r="63" spans="1:22" s="11" customFormat="1">
      <c r="A63" s="3"/>
      <c r="B63" s="89" t="s">
        <v>163</v>
      </c>
      <c r="C63" s="33"/>
      <c r="D63" s="64" t="s">
        <v>9</v>
      </c>
      <c r="E63" s="104">
        <v>3</v>
      </c>
      <c r="F63" s="104">
        <v>5</v>
      </c>
      <c r="G63" s="104">
        <v>3</v>
      </c>
      <c r="H63" s="104">
        <v>5</v>
      </c>
      <c r="I63" s="104">
        <v>4</v>
      </c>
      <c r="J63" s="104">
        <v>3</v>
      </c>
      <c r="K63" s="104">
        <v>4</v>
      </c>
      <c r="L63" s="104">
        <v>3</v>
      </c>
      <c r="M63" s="104"/>
      <c r="N63" s="104"/>
      <c r="O63" s="17">
        <f>SUM(E63:N63)</f>
        <v>30</v>
      </c>
      <c r="P63" s="50">
        <f>COUNT(E63:N63)</f>
        <v>8</v>
      </c>
      <c r="Q63" s="17">
        <f>IF(P63&lt;6,0,+SMALL((E63:N63),1))</f>
        <v>3</v>
      </c>
      <c r="R63" s="17">
        <f>IF(P63&lt;7,0,+SMALL((E63:N63),2))</f>
        <v>3</v>
      </c>
      <c r="S63" s="17">
        <f>IF(P63&lt;8,0,+SMALL((E63:N63),3))</f>
        <v>3</v>
      </c>
      <c r="T63" s="17">
        <f>IF(P63&lt;9,0,+SMALL((E63:N63),4))</f>
        <v>0</v>
      </c>
      <c r="U63" s="17">
        <f>O63-Q63-R63-S63-T63</f>
        <v>21</v>
      </c>
      <c r="V63" s="7">
        <f>RANK(U63,$U$6:$U$88,0)</f>
        <v>57</v>
      </c>
    </row>
    <row r="64" spans="1:22">
      <c r="B64" s="89" t="s">
        <v>328</v>
      </c>
      <c r="C64" s="33"/>
      <c r="D64" s="40" t="s">
        <v>18</v>
      </c>
      <c r="E64" s="104"/>
      <c r="F64" s="104">
        <v>7</v>
      </c>
      <c r="G64" s="104">
        <v>5</v>
      </c>
      <c r="H64" s="104"/>
      <c r="I64" s="104"/>
      <c r="J64" s="104"/>
      <c r="K64" s="104">
        <v>6</v>
      </c>
      <c r="L64" s="104"/>
      <c r="M64" s="104"/>
      <c r="N64" s="104"/>
      <c r="O64" s="17">
        <f>SUM(E64:N64)</f>
        <v>18</v>
      </c>
      <c r="P64" s="50">
        <f>COUNT(E64:N64)</f>
        <v>3</v>
      </c>
      <c r="Q64" s="17">
        <f>IF(P64&lt;6,0,+SMALL((E64:N64),1))</f>
        <v>0</v>
      </c>
      <c r="R64" s="17">
        <f>IF(P64&lt;7,0,+SMALL((E64:N64),2))</f>
        <v>0</v>
      </c>
      <c r="S64" s="17">
        <f>IF(P64&lt;8,0,+SMALL((E64:N64),3))</f>
        <v>0</v>
      </c>
      <c r="T64" s="17">
        <f>IF(P64&lt;9,0,+SMALL((E64:N64),4))</f>
        <v>0</v>
      </c>
      <c r="U64" s="17">
        <f>O64-Q64-R64-S64-T64</f>
        <v>18</v>
      </c>
      <c r="V64" s="7">
        <f>RANK(U64,$U$6:$U$88,0)</f>
        <v>59</v>
      </c>
    </row>
    <row r="65" spans="1:22" s="11" customFormat="1">
      <c r="A65" s="3"/>
      <c r="B65" s="89" t="s">
        <v>403</v>
      </c>
      <c r="C65" s="33"/>
      <c r="D65" s="61" t="s">
        <v>81</v>
      </c>
      <c r="E65" s="104"/>
      <c r="F65" s="104"/>
      <c r="G65" s="104">
        <v>6</v>
      </c>
      <c r="H65" s="104"/>
      <c r="I65" s="104">
        <v>10</v>
      </c>
      <c r="J65" s="104"/>
      <c r="K65" s="104"/>
      <c r="L65" s="104"/>
      <c r="M65" s="104"/>
      <c r="N65" s="104"/>
      <c r="O65" s="17">
        <f>SUM(E65:N65)</f>
        <v>16</v>
      </c>
      <c r="P65" s="50">
        <f>COUNT(E65:N65)</f>
        <v>2</v>
      </c>
      <c r="Q65" s="17">
        <f>IF(P65&lt;6,0,+SMALL((E65:N65),1))</f>
        <v>0</v>
      </c>
      <c r="R65" s="17">
        <f>IF(P65&lt;7,0,+SMALL((E65:N65),2))</f>
        <v>0</v>
      </c>
      <c r="S65" s="17">
        <f>IF(P65&lt;8,0,+SMALL((E65:N65),3))</f>
        <v>0</v>
      </c>
      <c r="T65" s="17">
        <f>IF(P65&lt;9,0,+SMALL((E65:N65),4))</f>
        <v>0</v>
      </c>
      <c r="U65" s="17">
        <f>O65-Q65-R65-S65-T65</f>
        <v>16</v>
      </c>
      <c r="V65" s="7">
        <f>RANK(U65,$U$6:$U$88,0)</f>
        <v>60</v>
      </c>
    </row>
    <row r="66" spans="1:22" s="11" customFormat="1">
      <c r="B66" s="89" t="s">
        <v>3</v>
      </c>
      <c r="C66" s="33"/>
      <c r="D66" s="38" t="s">
        <v>5</v>
      </c>
      <c r="E66" s="104"/>
      <c r="F66" s="104">
        <v>5</v>
      </c>
      <c r="G66" s="104"/>
      <c r="H66" s="104"/>
      <c r="I66" s="104">
        <v>10</v>
      </c>
      <c r="J66" s="104"/>
      <c r="K66" s="104"/>
      <c r="L66" s="104"/>
      <c r="M66" s="104"/>
      <c r="N66" s="104"/>
      <c r="O66" s="17">
        <f>SUM(E66:N66)</f>
        <v>15</v>
      </c>
      <c r="P66" s="50">
        <f>COUNT(E66:N66)</f>
        <v>2</v>
      </c>
      <c r="Q66" s="17">
        <f>IF(P66&lt;6,0,+SMALL((E66:N66),1))</f>
        <v>0</v>
      </c>
      <c r="R66" s="17">
        <f>IF(P66&lt;7,0,+SMALL((E66:N66),2))</f>
        <v>0</v>
      </c>
      <c r="S66" s="17">
        <f>IF(P66&lt;8,0,+SMALL((E66:N66),3))</f>
        <v>0</v>
      </c>
      <c r="T66" s="17">
        <f>IF(P66&lt;9,0,+SMALL((E66:N66),4))</f>
        <v>0</v>
      </c>
      <c r="U66" s="17">
        <f>O66-Q66-R66-S66-T66</f>
        <v>15</v>
      </c>
      <c r="V66" s="7">
        <f>RANK(U66,$U$6:$U$88,0)</f>
        <v>61</v>
      </c>
    </row>
    <row r="67" spans="1:22" s="11" customFormat="1">
      <c r="B67" s="89" t="s">
        <v>240</v>
      </c>
      <c r="C67" s="33"/>
      <c r="D67" s="62" t="s">
        <v>14</v>
      </c>
      <c r="E67" s="104">
        <v>14</v>
      </c>
      <c r="F67" s="104"/>
      <c r="G67" s="104"/>
      <c r="H67" s="104"/>
      <c r="I67" s="104"/>
      <c r="J67" s="104"/>
      <c r="K67" s="104"/>
      <c r="L67" s="104"/>
      <c r="M67" s="104"/>
      <c r="N67" s="104"/>
      <c r="O67" s="17">
        <f>SUM(E67:N67)</f>
        <v>14</v>
      </c>
      <c r="P67" s="50">
        <f>COUNT(E67:N67)</f>
        <v>1</v>
      </c>
      <c r="Q67" s="17">
        <f>IF(P67&lt;6,0,+SMALL((E67:N67),1))</f>
        <v>0</v>
      </c>
      <c r="R67" s="17">
        <f>IF(P67&lt;7,0,+SMALL((E67:N67),2))</f>
        <v>0</v>
      </c>
      <c r="S67" s="17">
        <f>IF(P67&lt;8,0,+SMALL((E67:N67),3))</f>
        <v>0</v>
      </c>
      <c r="T67" s="17">
        <f>IF(P67&lt;9,0,+SMALL((E67:N67),4))</f>
        <v>0</v>
      </c>
      <c r="U67" s="17">
        <f>O67-Q67-R67-S67-T67</f>
        <v>14</v>
      </c>
      <c r="V67" s="7">
        <f>RANK(U67,$U$6:$U$88,0)</f>
        <v>62</v>
      </c>
    </row>
    <row r="68" spans="1:22">
      <c r="A68" s="11"/>
      <c r="B68" s="89" t="s">
        <v>214</v>
      </c>
      <c r="C68" s="33"/>
      <c r="D68" s="40" t="s">
        <v>18</v>
      </c>
      <c r="E68" s="104"/>
      <c r="F68" s="104"/>
      <c r="G68" s="104"/>
      <c r="H68" s="104"/>
      <c r="I68" s="104"/>
      <c r="J68" s="104">
        <v>14</v>
      </c>
      <c r="K68" s="104"/>
      <c r="L68" s="104"/>
      <c r="M68" s="104"/>
      <c r="N68" s="104"/>
      <c r="O68" s="17">
        <f>SUM(E68:N68)</f>
        <v>14</v>
      </c>
      <c r="P68" s="50">
        <f>COUNT(E68:N68)</f>
        <v>1</v>
      </c>
      <c r="Q68" s="17">
        <f>IF(P68&lt;6,0,+SMALL((E68:N68),1))</f>
        <v>0</v>
      </c>
      <c r="R68" s="17">
        <f>IF(P68&lt;7,0,+SMALL((E68:N68),2))</f>
        <v>0</v>
      </c>
      <c r="S68" s="17">
        <f>IF(P68&lt;8,0,+SMALL((E68:N68),3))</f>
        <v>0</v>
      </c>
      <c r="T68" s="17">
        <f>IF(P68&lt;9,0,+SMALL((E68:N68),4))</f>
        <v>0</v>
      </c>
      <c r="U68" s="17">
        <f>O68-Q68-R68-S68-T68</f>
        <v>14</v>
      </c>
      <c r="V68" s="7">
        <f>RANK(U68,$U$6:$U$88,0)</f>
        <v>62</v>
      </c>
    </row>
    <row r="69" spans="1:22" s="11" customFormat="1">
      <c r="A69" s="3"/>
      <c r="B69" s="89" t="s">
        <v>367</v>
      </c>
      <c r="C69" s="33"/>
      <c r="D69" s="158" t="s">
        <v>334</v>
      </c>
      <c r="E69" s="104"/>
      <c r="F69" s="104"/>
      <c r="G69" s="104"/>
      <c r="H69" s="104"/>
      <c r="I69" s="104"/>
      <c r="J69" s="104">
        <v>9</v>
      </c>
      <c r="K69" s="104"/>
      <c r="L69" s="104">
        <v>5</v>
      </c>
      <c r="M69" s="104"/>
      <c r="N69" s="104"/>
      <c r="O69" s="17">
        <f>SUM(E69:N69)</f>
        <v>14</v>
      </c>
      <c r="P69" s="50">
        <f>COUNT(E69:N69)</f>
        <v>2</v>
      </c>
      <c r="Q69" s="17">
        <f>IF(P69&lt;6,0,+SMALL((E69:N69),1))</f>
        <v>0</v>
      </c>
      <c r="R69" s="17">
        <f>IF(P69&lt;7,0,+SMALL((E69:N69),2))</f>
        <v>0</v>
      </c>
      <c r="S69" s="17">
        <f>IF(P69&lt;8,0,+SMALL((E69:N69),3))</f>
        <v>0</v>
      </c>
      <c r="T69" s="17">
        <f>IF(P69&lt;9,0,+SMALL((E69:N69),4))</f>
        <v>0</v>
      </c>
      <c r="U69" s="17">
        <f>O69-Q69-R69-S69-T69</f>
        <v>14</v>
      </c>
      <c r="V69" s="7">
        <f>RANK(U69,$U$6:$U$88,0)</f>
        <v>62</v>
      </c>
    </row>
    <row r="70" spans="1:22" s="11" customFormat="1">
      <c r="A70" s="3"/>
      <c r="B70" s="89" t="s">
        <v>387</v>
      </c>
      <c r="C70" s="33"/>
      <c r="D70" s="158" t="s">
        <v>334</v>
      </c>
      <c r="E70" s="104"/>
      <c r="F70" s="104"/>
      <c r="G70" s="104">
        <v>2</v>
      </c>
      <c r="H70" s="104">
        <v>4</v>
      </c>
      <c r="I70" s="104">
        <v>4</v>
      </c>
      <c r="J70" s="104"/>
      <c r="K70" s="104"/>
      <c r="L70" s="104">
        <v>4</v>
      </c>
      <c r="M70" s="104"/>
      <c r="N70" s="104"/>
      <c r="O70" s="17">
        <f>SUM(E70:N70)</f>
        <v>14</v>
      </c>
      <c r="P70" s="50">
        <f>COUNT(E70:N70)</f>
        <v>4</v>
      </c>
      <c r="Q70" s="17">
        <f>IF(P70&lt;6,0,+SMALL((E70:N70),1))</f>
        <v>0</v>
      </c>
      <c r="R70" s="17">
        <f>IF(P70&lt;7,0,+SMALL((E70:N70),2))</f>
        <v>0</v>
      </c>
      <c r="S70" s="17">
        <f>IF(P70&lt;8,0,+SMALL((E70:N70),3))</f>
        <v>0</v>
      </c>
      <c r="T70" s="17">
        <f>IF(P70&lt;9,0,+SMALL((E70:N70),4))</f>
        <v>0</v>
      </c>
      <c r="U70" s="17">
        <f>O70-Q70-R70-S70-T70</f>
        <v>14</v>
      </c>
      <c r="V70" s="7">
        <f>RANK(U70,$U$6:$U$88,0)</f>
        <v>62</v>
      </c>
    </row>
    <row r="71" spans="1:22" s="11" customFormat="1">
      <c r="B71" s="89" t="s">
        <v>185</v>
      </c>
      <c r="C71" s="33"/>
      <c r="D71" s="57" t="s">
        <v>79</v>
      </c>
      <c r="E71" s="104"/>
      <c r="F71" s="104">
        <v>3</v>
      </c>
      <c r="G71" s="104"/>
      <c r="H71" s="104"/>
      <c r="I71" s="104"/>
      <c r="J71" s="104">
        <v>4</v>
      </c>
      <c r="K71" s="104"/>
      <c r="L71" s="104">
        <v>6</v>
      </c>
      <c r="M71" s="104"/>
      <c r="N71" s="104"/>
      <c r="O71" s="17">
        <f>SUM(E71:N71)</f>
        <v>13</v>
      </c>
      <c r="P71" s="50">
        <f>COUNT(E71:N71)</f>
        <v>3</v>
      </c>
      <c r="Q71" s="17">
        <f>IF(P71&lt;6,0,+SMALL((E71:N71),1))</f>
        <v>0</v>
      </c>
      <c r="R71" s="17">
        <f>IF(P71&lt;7,0,+SMALL((E71:N71),2))</f>
        <v>0</v>
      </c>
      <c r="S71" s="17">
        <f>IF(P71&lt;8,0,+SMALL((E71:N71),3))</f>
        <v>0</v>
      </c>
      <c r="T71" s="17">
        <f>IF(P71&lt;9,0,+SMALL((E71:N71),4))</f>
        <v>0</v>
      </c>
      <c r="U71" s="17">
        <f>O71-Q71-R71-S71-T71</f>
        <v>13</v>
      </c>
      <c r="V71" s="7">
        <f>RANK(U71,$U$6:$U$88,0)</f>
        <v>66</v>
      </c>
    </row>
    <row r="72" spans="1:22" s="11" customFormat="1">
      <c r="B72" s="89" t="s">
        <v>215</v>
      </c>
      <c r="C72" s="33"/>
      <c r="D72" s="40" t="s">
        <v>18</v>
      </c>
      <c r="E72" s="104"/>
      <c r="F72" s="104"/>
      <c r="G72" s="104"/>
      <c r="H72" s="104"/>
      <c r="I72" s="104"/>
      <c r="J72" s="104">
        <v>12</v>
      </c>
      <c r="K72" s="104"/>
      <c r="L72" s="104"/>
      <c r="M72" s="104"/>
      <c r="N72" s="104"/>
      <c r="O72" s="17">
        <f>SUM(E72:N72)</f>
        <v>12</v>
      </c>
      <c r="P72" s="50">
        <f>COUNT(E72:N72)</f>
        <v>1</v>
      </c>
      <c r="Q72" s="17">
        <f>IF(P72&lt;6,0,+SMALL((E72:N72),1))</f>
        <v>0</v>
      </c>
      <c r="R72" s="17">
        <f>IF(P72&lt;7,0,+SMALL((E72:N72),2))</f>
        <v>0</v>
      </c>
      <c r="S72" s="17">
        <f>IF(P72&lt;8,0,+SMALL((E72:N72),3))</f>
        <v>0</v>
      </c>
      <c r="T72" s="17">
        <f>IF(P72&lt;9,0,+SMALL((E72:N72),4))</f>
        <v>0</v>
      </c>
      <c r="U72" s="17">
        <f>O72-Q72-R72-S72-T72</f>
        <v>12</v>
      </c>
      <c r="V72" s="7">
        <f>RANK(U72,$U$6:$U$88,0)</f>
        <v>67</v>
      </c>
    </row>
    <row r="73" spans="1:22" s="11" customFormat="1">
      <c r="A73" s="3"/>
      <c r="B73" s="89" t="s">
        <v>150</v>
      </c>
      <c r="C73" s="33"/>
      <c r="D73" s="82" t="s">
        <v>125</v>
      </c>
      <c r="E73" s="104"/>
      <c r="F73" s="104"/>
      <c r="G73" s="104">
        <v>3</v>
      </c>
      <c r="H73" s="104">
        <v>2</v>
      </c>
      <c r="I73" s="104"/>
      <c r="J73" s="104"/>
      <c r="K73" s="104">
        <v>4</v>
      </c>
      <c r="L73" s="104">
        <v>3</v>
      </c>
      <c r="M73" s="104"/>
      <c r="N73" s="104"/>
      <c r="O73" s="17">
        <f>SUM(E73:N73)</f>
        <v>12</v>
      </c>
      <c r="P73" s="50">
        <f>COUNT(E73:N73)</f>
        <v>4</v>
      </c>
      <c r="Q73" s="17">
        <f>IF(P73&lt;6,0,+SMALL((E73:N73),1))</f>
        <v>0</v>
      </c>
      <c r="R73" s="17">
        <f>IF(P73&lt;7,0,+SMALL((E73:N73),2))</f>
        <v>0</v>
      </c>
      <c r="S73" s="17">
        <f>IF(P73&lt;8,0,+SMALL((E73:N73),3))</f>
        <v>0</v>
      </c>
      <c r="T73" s="17">
        <f>IF(P73&lt;9,0,+SMALL((E73:N73),4))</f>
        <v>0</v>
      </c>
      <c r="U73" s="17">
        <f>O73-Q73-R73-S73-T73</f>
        <v>12</v>
      </c>
      <c r="V73" s="7">
        <f>RANK(U73,$U$6:$U$88,0)</f>
        <v>67</v>
      </c>
    </row>
    <row r="74" spans="1:22" s="11" customFormat="1">
      <c r="B74" s="89" t="s">
        <v>15</v>
      </c>
      <c r="C74" s="43"/>
      <c r="D74" s="65" t="s">
        <v>9</v>
      </c>
      <c r="E74" s="104">
        <v>9</v>
      </c>
      <c r="F74" s="104"/>
      <c r="G74" s="104"/>
      <c r="H74" s="104"/>
      <c r="I74" s="104"/>
      <c r="J74" s="104"/>
      <c r="K74" s="104"/>
      <c r="L74" s="104">
        <v>3</v>
      </c>
      <c r="M74" s="104"/>
      <c r="N74" s="104"/>
      <c r="O74" s="17">
        <f>SUM(E74:N74)</f>
        <v>12</v>
      </c>
      <c r="P74" s="50">
        <f>COUNT(E74:N74)</f>
        <v>2</v>
      </c>
      <c r="Q74" s="17">
        <f>IF(P74&lt;6,0,+SMALL((E74:N74),1))</f>
        <v>0</v>
      </c>
      <c r="R74" s="17">
        <f>IF(P74&lt;7,0,+SMALL((E74:N74),2))</f>
        <v>0</v>
      </c>
      <c r="S74" s="17">
        <f>IF(P74&lt;8,0,+SMALL((E74:N74),3))</f>
        <v>0</v>
      </c>
      <c r="T74" s="17">
        <f>IF(P74&lt;9,0,+SMALL((E74:N74),4))</f>
        <v>0</v>
      </c>
      <c r="U74" s="17">
        <f>O74-Q74-R74-S74-T74</f>
        <v>12</v>
      </c>
      <c r="V74" s="7">
        <f>RANK(U74,$U$6:$U$88,0)</f>
        <v>67</v>
      </c>
    </row>
    <row r="75" spans="1:22" s="11" customFormat="1">
      <c r="B75" s="89" t="s">
        <v>407</v>
      </c>
      <c r="C75" s="33"/>
      <c r="D75" s="62" t="s">
        <v>14</v>
      </c>
      <c r="E75" s="104">
        <v>11</v>
      </c>
      <c r="F75" s="104"/>
      <c r="G75" s="104"/>
      <c r="H75" s="104"/>
      <c r="I75" s="104"/>
      <c r="J75" s="104"/>
      <c r="K75" s="104"/>
      <c r="L75" s="104"/>
      <c r="M75" s="104"/>
      <c r="N75" s="104"/>
      <c r="O75" s="17">
        <f>SUM(E75:N75)</f>
        <v>11</v>
      </c>
      <c r="P75" s="50">
        <f>COUNT(E75:N75)</f>
        <v>1</v>
      </c>
      <c r="Q75" s="17">
        <f>IF(P75&lt;6,0,+SMALL((E75:N75),1))</f>
        <v>0</v>
      </c>
      <c r="R75" s="17">
        <f>IF(P75&lt;7,0,+SMALL((E75:N75),2))</f>
        <v>0</v>
      </c>
      <c r="S75" s="17">
        <f>IF(P75&lt;8,0,+SMALL((E75:N75),3))</f>
        <v>0</v>
      </c>
      <c r="T75" s="17">
        <f>IF(P75&lt;9,0,+SMALL((E75:N75),4))</f>
        <v>0</v>
      </c>
      <c r="U75" s="17">
        <f>O75-Q75-R75-S75-T75</f>
        <v>11</v>
      </c>
      <c r="V75" s="7">
        <f>RANK(U75,$U$6:$U$88,0)</f>
        <v>70</v>
      </c>
    </row>
    <row r="76" spans="1:22" s="11" customFormat="1">
      <c r="B76" s="89" t="s">
        <v>216</v>
      </c>
      <c r="C76" s="33"/>
      <c r="D76" s="40" t="s">
        <v>18</v>
      </c>
      <c r="E76" s="104"/>
      <c r="F76" s="104"/>
      <c r="G76" s="104"/>
      <c r="H76" s="104"/>
      <c r="I76" s="104"/>
      <c r="J76" s="104">
        <v>9</v>
      </c>
      <c r="K76" s="104"/>
      <c r="L76" s="104"/>
      <c r="M76" s="104"/>
      <c r="N76" s="104"/>
      <c r="O76" s="17">
        <f>SUM(E76:N76)</f>
        <v>9</v>
      </c>
      <c r="P76" s="50">
        <f>COUNT(E76:N76)</f>
        <v>1</v>
      </c>
      <c r="Q76" s="17">
        <f>IF(P76&lt;6,0,+SMALL((E76:N76),1))</f>
        <v>0</v>
      </c>
      <c r="R76" s="17">
        <f>IF(P76&lt;7,0,+SMALL((E76:N76),2))</f>
        <v>0</v>
      </c>
      <c r="S76" s="17">
        <f>IF(P76&lt;8,0,+SMALL((E76:N76),3))</f>
        <v>0</v>
      </c>
      <c r="T76" s="17">
        <f>IF(P76&lt;9,0,+SMALL((E76:N76),4))</f>
        <v>0</v>
      </c>
      <c r="U76" s="17">
        <f>O76-Q76-R76-S76-T76</f>
        <v>9</v>
      </c>
      <c r="V76" s="7">
        <f>RANK(U76,$U$6:$U$88,0)</f>
        <v>71</v>
      </c>
    </row>
    <row r="77" spans="1:22" s="11" customFormat="1">
      <c r="B77" s="89" t="s">
        <v>366</v>
      </c>
      <c r="C77" s="33"/>
      <c r="D77" s="158" t="s">
        <v>334</v>
      </c>
      <c r="E77" s="159">
        <v>2</v>
      </c>
      <c r="F77" s="104"/>
      <c r="G77" s="159">
        <v>1</v>
      </c>
      <c r="H77" s="104"/>
      <c r="I77" s="104"/>
      <c r="J77" s="104">
        <v>0</v>
      </c>
      <c r="K77" s="104">
        <v>4</v>
      </c>
      <c r="L77" s="159">
        <v>2</v>
      </c>
      <c r="M77" s="104"/>
      <c r="N77" s="104"/>
      <c r="O77" s="17">
        <f>SUM(E77:N77)</f>
        <v>9</v>
      </c>
      <c r="P77" s="50">
        <f>COUNT(E77:N77)</f>
        <v>5</v>
      </c>
      <c r="Q77" s="17">
        <f>IF(P77&lt;6,0,+SMALL((E77:N77),1))</f>
        <v>0</v>
      </c>
      <c r="R77" s="17">
        <f>IF(P77&lt;7,0,+SMALL((E77:N77),2))</f>
        <v>0</v>
      </c>
      <c r="S77" s="17">
        <f>IF(P77&lt;8,0,+SMALL((E77:N77),3))</f>
        <v>0</v>
      </c>
      <c r="T77" s="17">
        <f>IF(P77&lt;9,0,+SMALL((E77:N77),4))</f>
        <v>0</v>
      </c>
      <c r="U77" s="17">
        <f>O77-Q77-R77-S77-T77</f>
        <v>9</v>
      </c>
      <c r="V77" s="7">
        <f>RANK(U77,$U$6:$U$88,0)</f>
        <v>71</v>
      </c>
    </row>
    <row r="78" spans="1:22" s="11" customFormat="1">
      <c r="B78" s="89" t="s">
        <v>415</v>
      </c>
      <c r="C78" s="33"/>
      <c r="D78" s="90" t="s">
        <v>146</v>
      </c>
      <c r="E78" s="104"/>
      <c r="F78" s="104"/>
      <c r="G78" s="104"/>
      <c r="H78" s="104"/>
      <c r="I78" s="104">
        <v>9</v>
      </c>
      <c r="J78" s="104"/>
      <c r="K78" s="104"/>
      <c r="L78" s="104"/>
      <c r="M78" s="104"/>
      <c r="N78" s="104"/>
      <c r="O78" s="17">
        <f>SUM(E78:N78)</f>
        <v>9</v>
      </c>
      <c r="P78" s="50">
        <f>COUNT(E78:N78)</f>
        <v>1</v>
      </c>
      <c r="Q78" s="17">
        <f>IF(P78&lt;6,0,+SMALL((E78:N78),1))</f>
        <v>0</v>
      </c>
      <c r="R78" s="17">
        <f>IF(P78&lt;7,0,+SMALL((E78:N78),2))</f>
        <v>0</v>
      </c>
      <c r="S78" s="17">
        <f>IF(P78&lt;8,0,+SMALL((E78:N78),3))</f>
        <v>0</v>
      </c>
      <c r="T78" s="17">
        <f>IF(P78&lt;9,0,+SMALL((E78:N78),4))</f>
        <v>0</v>
      </c>
      <c r="U78" s="17">
        <f>O78-Q78-R78-S78-T78</f>
        <v>9</v>
      </c>
      <c r="V78" s="7">
        <f>RANK(U78,$U$6:$U$88,0)</f>
        <v>71</v>
      </c>
    </row>
    <row r="79" spans="1:22" s="11" customFormat="1">
      <c r="B79" s="89" t="s">
        <v>128</v>
      </c>
      <c r="C79" s="33"/>
      <c r="D79" s="62" t="s">
        <v>14</v>
      </c>
      <c r="E79" s="104"/>
      <c r="F79" s="104"/>
      <c r="G79" s="104"/>
      <c r="H79" s="104"/>
      <c r="I79" s="104">
        <v>8</v>
      </c>
      <c r="J79" s="104"/>
      <c r="K79" s="104"/>
      <c r="L79" s="104"/>
      <c r="M79" s="104"/>
      <c r="N79" s="104"/>
      <c r="O79" s="17">
        <f>SUM(E79:N79)</f>
        <v>8</v>
      </c>
      <c r="P79" s="50">
        <f>COUNT(E79:N79)</f>
        <v>1</v>
      </c>
      <c r="Q79" s="17">
        <f>IF(P79&lt;6,0,+SMALL((E79:N79),1))</f>
        <v>0</v>
      </c>
      <c r="R79" s="17">
        <f>IF(P79&lt;7,0,+SMALL((E79:N79),2))</f>
        <v>0</v>
      </c>
      <c r="S79" s="17">
        <f>IF(P79&lt;8,0,+SMALL((E79:N79),3))</f>
        <v>0</v>
      </c>
      <c r="T79" s="17">
        <f>IF(P79&lt;9,0,+SMALL((E79:N79),4))</f>
        <v>0</v>
      </c>
      <c r="U79" s="17">
        <f>O79-Q79-R79-S79-T79</f>
        <v>8</v>
      </c>
      <c r="V79" s="7">
        <f>RANK(U79,$U$6:$U$88,0)</f>
        <v>74</v>
      </c>
    </row>
    <row r="80" spans="1:22" s="11" customFormat="1">
      <c r="B80" s="89" t="s">
        <v>309</v>
      </c>
      <c r="C80" s="33"/>
      <c r="D80" s="82" t="s">
        <v>125</v>
      </c>
      <c r="E80" s="104"/>
      <c r="F80" s="159">
        <v>5</v>
      </c>
      <c r="G80" s="104"/>
      <c r="H80" s="104"/>
      <c r="I80" s="104"/>
      <c r="J80" s="104"/>
      <c r="K80" s="104"/>
      <c r="L80" s="104">
        <v>3</v>
      </c>
      <c r="M80" s="104"/>
      <c r="N80" s="104"/>
      <c r="O80" s="17">
        <f>SUM(E80:N80)</f>
        <v>8</v>
      </c>
      <c r="P80" s="50">
        <f>COUNT(E80:N80)</f>
        <v>2</v>
      </c>
      <c r="Q80" s="17">
        <f>IF(P80&lt;6,0,+SMALL((E80:N80),1))</f>
        <v>0</v>
      </c>
      <c r="R80" s="17">
        <f>IF(P80&lt;7,0,+SMALL((E80:N80),2))</f>
        <v>0</v>
      </c>
      <c r="S80" s="17">
        <f>IF(P80&lt;8,0,+SMALL((E80:N80),3))</f>
        <v>0</v>
      </c>
      <c r="T80" s="17">
        <f>IF(P80&lt;9,0,+SMALL((E80:N80),4))</f>
        <v>0</v>
      </c>
      <c r="U80" s="17">
        <f>O80-Q80-R80-S80-T80</f>
        <v>8</v>
      </c>
      <c r="V80" s="7">
        <f>RANK(U80,$U$6:$U$88,0)</f>
        <v>74</v>
      </c>
    </row>
    <row r="81" spans="1:22" s="11" customFormat="1">
      <c r="B81" s="89" t="s">
        <v>174</v>
      </c>
      <c r="C81" s="33"/>
      <c r="D81" s="39" t="s">
        <v>7</v>
      </c>
      <c r="E81" s="104"/>
      <c r="F81" s="104">
        <v>0</v>
      </c>
      <c r="G81" s="104">
        <v>4</v>
      </c>
      <c r="H81" s="104"/>
      <c r="I81" s="104"/>
      <c r="J81" s="104">
        <v>4</v>
      </c>
      <c r="K81" s="104"/>
      <c r="L81" s="104"/>
      <c r="M81" s="104"/>
      <c r="N81" s="104"/>
      <c r="O81" s="17">
        <f>SUM(E81:N81)</f>
        <v>8</v>
      </c>
      <c r="P81" s="50">
        <f>COUNT(E81:N81)</f>
        <v>3</v>
      </c>
      <c r="Q81" s="17">
        <f>IF(P81&lt;6,0,+SMALL((E81:N81),1))</f>
        <v>0</v>
      </c>
      <c r="R81" s="17">
        <f>IF(P81&lt;7,0,+SMALL((E81:N81),2))</f>
        <v>0</v>
      </c>
      <c r="S81" s="17">
        <f>IF(P81&lt;8,0,+SMALL((E81:N81),3))</f>
        <v>0</v>
      </c>
      <c r="T81" s="17">
        <f>IF(P81&lt;9,0,+SMALL((E81:N81),4))</f>
        <v>0</v>
      </c>
      <c r="U81" s="17">
        <f>O81-Q81-R81-S81-T81</f>
        <v>8</v>
      </c>
      <c r="V81" s="7">
        <f>RANK(U81,$U$6:$U$88,0)</f>
        <v>74</v>
      </c>
    </row>
    <row r="82" spans="1:22" s="11" customFormat="1">
      <c r="B82" s="89" t="s">
        <v>332</v>
      </c>
      <c r="C82" s="33"/>
      <c r="D82" s="62" t="s">
        <v>14</v>
      </c>
      <c r="E82" s="104"/>
      <c r="F82" s="104">
        <v>4</v>
      </c>
      <c r="G82" s="104"/>
      <c r="H82" s="104"/>
      <c r="I82" s="104"/>
      <c r="J82" s="104">
        <v>1</v>
      </c>
      <c r="K82" s="104"/>
      <c r="L82" s="104">
        <v>2</v>
      </c>
      <c r="M82" s="104"/>
      <c r="N82" s="104"/>
      <c r="O82" s="17">
        <f>SUM(E82:N82)</f>
        <v>7</v>
      </c>
      <c r="P82" s="50">
        <f>COUNT(E82:N82)</f>
        <v>3</v>
      </c>
      <c r="Q82" s="17">
        <f>IF(P82&lt;6,0,+SMALL((E82:N82),1))</f>
        <v>0</v>
      </c>
      <c r="R82" s="17">
        <f>IF(P82&lt;7,0,+SMALL((E82:N82),2))</f>
        <v>0</v>
      </c>
      <c r="S82" s="17">
        <f>IF(P82&lt;8,0,+SMALL((E82:N82),3))</f>
        <v>0</v>
      </c>
      <c r="T82" s="17">
        <f>IF(P82&lt;9,0,+SMALL((E82:N82),4))</f>
        <v>0</v>
      </c>
      <c r="U82" s="17">
        <f>O82-Q82-R82-S82-T82</f>
        <v>7</v>
      </c>
      <c r="V82" s="7">
        <f>RANK(U82,$U$6:$U$88,0)</f>
        <v>77</v>
      </c>
    </row>
    <row r="83" spans="1:22" s="11" customFormat="1">
      <c r="B83" s="89" t="s">
        <v>157</v>
      </c>
      <c r="C83" s="43"/>
      <c r="D83" s="48" t="s">
        <v>35</v>
      </c>
      <c r="E83" s="104"/>
      <c r="F83" s="104"/>
      <c r="G83" s="104"/>
      <c r="H83" s="104"/>
      <c r="I83" s="104"/>
      <c r="J83" s="104">
        <v>4</v>
      </c>
      <c r="K83" s="104"/>
      <c r="L83" s="104"/>
      <c r="M83" s="104"/>
      <c r="N83" s="104"/>
      <c r="O83" s="17">
        <f>SUM(E83:N83)</f>
        <v>4</v>
      </c>
      <c r="P83" s="50">
        <f>COUNT(E83:N83)</f>
        <v>1</v>
      </c>
      <c r="Q83" s="17">
        <f>IF(P83&lt;6,0,+SMALL((E83:N83),1))</f>
        <v>0</v>
      </c>
      <c r="R83" s="17">
        <f>IF(P83&lt;7,0,+SMALL((E83:N83),2))</f>
        <v>0</v>
      </c>
      <c r="S83" s="17">
        <f>IF(P83&lt;8,0,+SMALL((E83:N83),3))</f>
        <v>0</v>
      </c>
      <c r="T83" s="17">
        <f>IF(P83&lt;9,0,+SMALL((E83:N83),4))</f>
        <v>0</v>
      </c>
      <c r="U83" s="17">
        <f>O83-Q83-R83-S83-T83</f>
        <v>4</v>
      </c>
      <c r="V83" s="7">
        <f>RANK(U83,$U$6:$U$88,0)</f>
        <v>78</v>
      </c>
    </row>
    <row r="84" spans="1:22" s="11" customFormat="1">
      <c r="B84" s="89" t="s">
        <v>329</v>
      </c>
      <c r="C84" s="33"/>
      <c r="D84" s="41" t="s">
        <v>35</v>
      </c>
      <c r="E84" s="104"/>
      <c r="F84" s="104">
        <v>4</v>
      </c>
      <c r="G84" s="104"/>
      <c r="H84" s="104"/>
      <c r="I84" s="104"/>
      <c r="J84" s="104"/>
      <c r="K84" s="104"/>
      <c r="L84" s="104"/>
      <c r="M84" s="104"/>
      <c r="N84" s="104"/>
      <c r="O84" s="17">
        <f>SUM(E84:N84)</f>
        <v>4</v>
      </c>
      <c r="P84" s="50">
        <f>COUNT(E84:N84)</f>
        <v>1</v>
      </c>
      <c r="Q84" s="17">
        <f>IF(P84&lt;6,0,+SMALL((E84:N84),1))</f>
        <v>0</v>
      </c>
      <c r="R84" s="17">
        <f>IF(P84&lt;7,0,+SMALL((E84:N84),2))</f>
        <v>0</v>
      </c>
      <c r="S84" s="17">
        <f>IF(P84&lt;8,0,+SMALL((E84:N84),3))</f>
        <v>0</v>
      </c>
      <c r="T84" s="17">
        <f>IF(P84&lt;9,0,+SMALL((E84:N84),4))</f>
        <v>0</v>
      </c>
      <c r="U84" s="17">
        <f>O84-Q84-R84-S84-T84</f>
        <v>4</v>
      </c>
      <c r="V84" s="7">
        <f>RANK(U84,$U$6:$U$88,0)</f>
        <v>78</v>
      </c>
    </row>
    <row r="85" spans="1:22" s="11" customFormat="1">
      <c r="B85" s="89" t="s">
        <v>386</v>
      </c>
      <c r="C85" s="33"/>
      <c r="D85" s="158" t="s">
        <v>334</v>
      </c>
      <c r="E85" s="104"/>
      <c r="F85" s="104"/>
      <c r="G85" s="104"/>
      <c r="H85" s="104"/>
      <c r="I85" s="104"/>
      <c r="J85" s="104"/>
      <c r="K85" s="104"/>
      <c r="L85" s="104">
        <v>4</v>
      </c>
      <c r="M85" s="104"/>
      <c r="N85" s="104"/>
      <c r="O85" s="17">
        <f>SUM(E85:N85)</f>
        <v>4</v>
      </c>
      <c r="P85" s="50">
        <f>COUNT(E85:N85)</f>
        <v>1</v>
      </c>
      <c r="Q85" s="17">
        <f>IF(P85&lt;6,0,+SMALL((E85:N85),1))</f>
        <v>0</v>
      </c>
      <c r="R85" s="17">
        <f>IF(P85&lt;7,0,+SMALL((E85:N85),2))</f>
        <v>0</v>
      </c>
      <c r="S85" s="17">
        <f>IF(P85&lt;8,0,+SMALL((E85:N85),3))</f>
        <v>0</v>
      </c>
      <c r="T85" s="17">
        <f>IF(P85&lt;9,0,+SMALL((E85:N85),4))</f>
        <v>0</v>
      </c>
      <c r="U85" s="17">
        <f>O85-Q85-R85-S85-T85</f>
        <v>4</v>
      </c>
      <c r="V85" s="7">
        <f>RANK(U85,$U$6:$U$88,0)</f>
        <v>78</v>
      </c>
    </row>
    <row r="86" spans="1:22" s="11" customFormat="1">
      <c r="B86" s="89" t="s">
        <v>310</v>
      </c>
      <c r="C86" s="33"/>
      <c r="D86" s="82" t="s">
        <v>125</v>
      </c>
      <c r="E86" s="104">
        <v>0</v>
      </c>
      <c r="F86" s="104"/>
      <c r="G86" s="104"/>
      <c r="H86" s="104"/>
      <c r="I86" s="104"/>
      <c r="J86" s="104"/>
      <c r="K86" s="104"/>
      <c r="L86" s="104">
        <v>2</v>
      </c>
      <c r="M86" s="104"/>
      <c r="N86" s="104"/>
      <c r="O86" s="17">
        <f>SUM(E86:N86)</f>
        <v>2</v>
      </c>
      <c r="P86" s="50">
        <f>COUNT(E86:N86)</f>
        <v>2</v>
      </c>
      <c r="Q86" s="17">
        <f>IF(P86&lt;6,0,+SMALL((E86:N86),1))</f>
        <v>0</v>
      </c>
      <c r="R86" s="17">
        <f>IF(P86&lt;7,0,+SMALL((E86:N86),2))</f>
        <v>0</v>
      </c>
      <c r="S86" s="17">
        <f>IF(P86&lt;8,0,+SMALL((E86:N86),3))</f>
        <v>0</v>
      </c>
      <c r="T86" s="17">
        <f>IF(P86&lt;9,0,+SMALL((E86:N86),4))</f>
        <v>0</v>
      </c>
      <c r="U86" s="17">
        <f>O86-Q86-R86-S86-T86</f>
        <v>2</v>
      </c>
      <c r="V86" s="7">
        <f>RANK(U86,$U$6:$U$88,0)</f>
        <v>81</v>
      </c>
    </row>
    <row r="87" spans="1:22" s="11" customFormat="1">
      <c r="A87" s="3"/>
      <c r="B87" s="89" t="s">
        <v>108</v>
      </c>
      <c r="C87" s="33"/>
      <c r="D87" s="61" t="s">
        <v>81</v>
      </c>
      <c r="E87" s="104"/>
      <c r="F87" s="104"/>
      <c r="G87" s="104"/>
      <c r="H87" s="104">
        <v>1</v>
      </c>
      <c r="I87" s="104"/>
      <c r="J87" s="104"/>
      <c r="K87" s="104"/>
      <c r="L87" s="104"/>
      <c r="M87" s="104"/>
      <c r="N87" s="104"/>
      <c r="O87" s="17">
        <f>SUM(E87:N87)</f>
        <v>1</v>
      </c>
      <c r="P87" s="50">
        <f>COUNT(E87:N87)</f>
        <v>1</v>
      </c>
      <c r="Q87" s="17">
        <f>IF(P87&lt;6,0,+SMALL((E87:N87),1))</f>
        <v>0</v>
      </c>
      <c r="R87" s="17">
        <f>IF(P87&lt;7,0,+SMALL((E87:N87),2))</f>
        <v>0</v>
      </c>
      <c r="S87" s="17">
        <f>IF(P87&lt;8,0,+SMALL((E87:N87),3))</f>
        <v>0</v>
      </c>
      <c r="T87" s="17">
        <f>IF(P87&lt;9,0,+SMALL((E87:N87),4))</f>
        <v>0</v>
      </c>
      <c r="U87" s="17">
        <f>O87-Q87-R87-S87-T87</f>
        <v>1</v>
      </c>
      <c r="V87" s="7">
        <f>RANK(U87,$U$6:$U$88,0)</f>
        <v>82</v>
      </c>
    </row>
    <row r="88" spans="1:22" s="11" customFormat="1">
      <c r="A88" s="3"/>
      <c r="B88" s="89" t="s">
        <v>311</v>
      </c>
      <c r="C88" s="33"/>
      <c r="D88" s="64" t="s">
        <v>9</v>
      </c>
      <c r="E88" s="104"/>
      <c r="F88" s="104"/>
      <c r="G88" s="104"/>
      <c r="H88" s="104"/>
      <c r="I88" s="104"/>
      <c r="J88" s="104"/>
      <c r="K88" s="104"/>
      <c r="L88" s="104">
        <v>1</v>
      </c>
      <c r="M88" s="104"/>
      <c r="N88" s="104"/>
      <c r="O88" s="17">
        <f>SUM(E88:N88)</f>
        <v>1</v>
      </c>
      <c r="P88" s="50">
        <f>COUNT(E88:N88)</f>
        <v>1</v>
      </c>
      <c r="Q88" s="17">
        <f>IF(P88&lt;6,0,+SMALL((E88:N88),1))</f>
        <v>0</v>
      </c>
      <c r="R88" s="17">
        <f>IF(P88&lt;7,0,+SMALL((E88:N88),2))</f>
        <v>0</v>
      </c>
      <c r="S88" s="17">
        <f>IF(P88&lt;8,0,+SMALL((E88:N88),3))</f>
        <v>0</v>
      </c>
      <c r="T88" s="17">
        <f>IF(P88&lt;9,0,+SMALL((E88:N88),4))</f>
        <v>0</v>
      </c>
      <c r="U88" s="17">
        <f>O88-Q88-R88-S88-T88</f>
        <v>1</v>
      </c>
      <c r="V88" s="7">
        <f>RANK(U88,$U$6:$U$88,0)</f>
        <v>82</v>
      </c>
    </row>
    <row r="89" spans="1:22">
      <c r="B89" s="93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  <row r="90" spans="1:22">
      <c r="B90" s="6"/>
      <c r="D90" s="24"/>
      <c r="E90" s="21"/>
      <c r="F90" s="21"/>
      <c r="G90" s="21"/>
      <c r="H90" s="21"/>
      <c r="I90" s="21"/>
      <c r="J90" s="21"/>
      <c r="K90" s="21"/>
      <c r="L90" s="21"/>
      <c r="M90" s="21"/>
      <c r="N90" s="21"/>
    </row>
    <row r="92" spans="1:22">
      <c r="B92" s="192"/>
      <c r="C92" s="192"/>
      <c r="D92" s="19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</row>
    <row r="94" spans="1:22">
      <c r="V94" s="22"/>
    </row>
  </sheetData>
  <sortState xmlns:xlrd2="http://schemas.microsoft.com/office/spreadsheetml/2017/richdata2" ref="B6:V88">
    <sortCondition ref="V6:V88"/>
  </sortState>
  <mergeCells count="24">
    <mergeCell ref="U2:V2"/>
    <mergeCell ref="K4:K5"/>
    <mergeCell ref="B2:C2"/>
    <mergeCell ref="B92:D9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R4:R5"/>
    <mergeCell ref="S4:S5"/>
    <mergeCell ref="U4:U5"/>
    <mergeCell ref="V4:V5"/>
    <mergeCell ref="L4:L5"/>
    <mergeCell ref="M4:M5"/>
    <mergeCell ref="N4:N5"/>
    <mergeCell ref="O4:O5"/>
    <mergeCell ref="P4:P5"/>
    <mergeCell ref="Q4:Q5"/>
    <mergeCell ref="T4:T5"/>
  </mergeCells>
  <conditionalFormatting sqref="V6:V88">
    <cfRule type="cellIs" dxfId="27" priority="133" operator="equal">
      <formula>3</formula>
    </cfRule>
    <cfRule type="cellIs" dxfId="26" priority="134" operator="equal">
      <formula>2</formula>
    </cfRule>
    <cfRule type="cellIs" dxfId="25" priority="135" operator="equal">
      <formula>1</formula>
    </cfRule>
    <cfRule type="cellIs" dxfId="24" priority="136" operator="between">
      <formula>1</formula>
      <formula>3</formula>
    </cfRule>
  </conditionalFormatting>
  <pageMargins left="0" right="0" top="0" bottom="0" header="0" footer="0"/>
  <pageSetup paperSize="9" scale="9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AP95"/>
  <sheetViews>
    <sheetView zoomScale="129" zoomScaleNormal="129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4" sqref="B4:B5"/>
    </sheetView>
  </sheetViews>
  <sheetFormatPr baseColWidth="10" defaultRowHeight="14.4"/>
  <cols>
    <col min="1" max="1" width="3.44140625" style="3" customWidth="1"/>
    <col min="2" max="2" width="23.5546875" style="94" customWidth="1"/>
    <col min="3" max="3" width="5.33203125" style="4" customWidth="1"/>
    <col min="4" max="4" width="16" style="3" customWidth="1"/>
    <col min="5" max="5" width="5.88671875" style="4" customWidth="1"/>
    <col min="6" max="6" width="5.88671875" style="3" customWidth="1"/>
    <col min="7" max="14" width="5.88671875" style="4" customWidth="1"/>
    <col min="15" max="15" width="5" style="4" customWidth="1"/>
    <col min="16" max="20" width="4.44140625" style="3" customWidth="1"/>
    <col min="21" max="21" width="15.109375" style="3" customWidth="1"/>
    <col min="22" max="22" width="4.44140625" style="10" customWidth="1"/>
    <col min="23" max="23" width="4.44140625" style="11" customWidth="1"/>
  </cols>
  <sheetData>
    <row r="1" spans="1:42" s="11" customFormat="1" ht="15" thickBot="1">
      <c r="A1" s="3"/>
      <c r="B1" s="94"/>
      <c r="C1" s="4"/>
      <c r="D1" s="3"/>
      <c r="E1" s="10"/>
      <c r="F1" s="10"/>
      <c r="G1" s="10"/>
      <c r="H1" s="14"/>
      <c r="I1" s="66"/>
      <c r="J1" s="67"/>
      <c r="K1" s="66"/>
      <c r="L1" s="67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42" s="11" customFormat="1" ht="22.5" customHeight="1" thickBot="1">
      <c r="A2" s="3"/>
      <c r="B2" s="215" t="s">
        <v>137</v>
      </c>
      <c r="C2" s="216"/>
      <c r="D2" s="86">
        <v>2025</v>
      </c>
      <c r="E2" s="10"/>
      <c r="F2" s="10"/>
      <c r="G2" s="10"/>
      <c r="H2" s="10"/>
      <c r="I2" s="10"/>
      <c r="J2" s="10"/>
      <c r="K2" s="12"/>
      <c r="L2" s="12"/>
      <c r="M2" s="12"/>
      <c r="N2" s="12"/>
      <c r="O2" s="12"/>
      <c r="P2" s="12"/>
      <c r="Q2" s="10"/>
      <c r="R2" s="10"/>
      <c r="S2" s="10"/>
      <c r="T2" s="10"/>
      <c r="U2" s="215" t="s">
        <v>45</v>
      </c>
      <c r="V2" s="216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P2" s="15"/>
    </row>
    <row r="3" spans="1:42" s="11" customFormat="1" ht="15" thickBot="1">
      <c r="A3" s="3"/>
      <c r="B3" s="94"/>
      <c r="C3" s="4"/>
      <c r="D3" s="3"/>
      <c r="E3" s="10"/>
      <c r="F3" s="10"/>
      <c r="G3" s="10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0"/>
    </row>
    <row r="4" spans="1:42" s="11" customFormat="1" ht="32.25" customHeight="1">
      <c r="B4" s="193" t="s">
        <v>48</v>
      </c>
      <c r="C4" s="195" t="s">
        <v>1</v>
      </c>
      <c r="D4" s="184" t="s">
        <v>0</v>
      </c>
      <c r="E4" s="199" t="s">
        <v>65</v>
      </c>
      <c r="F4" s="201" t="s">
        <v>67</v>
      </c>
      <c r="G4" s="203" t="s">
        <v>64</v>
      </c>
      <c r="H4" s="205" t="s">
        <v>88</v>
      </c>
      <c r="I4" s="207" t="s">
        <v>89</v>
      </c>
      <c r="J4" s="213" t="s">
        <v>69</v>
      </c>
      <c r="K4" s="209" t="s">
        <v>68</v>
      </c>
      <c r="L4" s="211" t="s">
        <v>129</v>
      </c>
      <c r="M4" s="180" t="s">
        <v>141</v>
      </c>
      <c r="N4" s="182"/>
      <c r="O4" s="184">
        <v>19</v>
      </c>
      <c r="P4" s="197" t="s">
        <v>36</v>
      </c>
      <c r="Q4" s="186" t="s">
        <v>47</v>
      </c>
      <c r="R4" s="186" t="s">
        <v>46</v>
      </c>
      <c r="S4" s="186" t="s">
        <v>132</v>
      </c>
      <c r="T4" s="186" t="s">
        <v>133</v>
      </c>
      <c r="U4" s="176" t="s">
        <v>134</v>
      </c>
      <c r="V4" s="178" t="s">
        <v>34</v>
      </c>
    </row>
    <row r="5" spans="1:42" s="11" customFormat="1" ht="58.5" customHeight="1" thickBot="1">
      <c r="B5" s="194"/>
      <c r="C5" s="196"/>
      <c r="D5" s="185"/>
      <c r="E5" s="200"/>
      <c r="F5" s="202"/>
      <c r="G5" s="204"/>
      <c r="H5" s="206"/>
      <c r="I5" s="208"/>
      <c r="J5" s="214"/>
      <c r="K5" s="210"/>
      <c r="L5" s="212"/>
      <c r="M5" s="181"/>
      <c r="N5" s="183"/>
      <c r="O5" s="185"/>
      <c r="P5" s="198"/>
      <c r="Q5" s="187"/>
      <c r="R5" s="187"/>
      <c r="S5" s="187"/>
      <c r="T5" s="187"/>
      <c r="U5" s="177"/>
      <c r="V5" s="179"/>
    </row>
    <row r="6" spans="1:42">
      <c r="B6" s="91" t="s">
        <v>211</v>
      </c>
      <c r="C6" s="7"/>
      <c r="D6" s="312" t="s">
        <v>7</v>
      </c>
      <c r="E6" s="105">
        <v>36</v>
      </c>
      <c r="F6" s="105">
        <v>18</v>
      </c>
      <c r="G6" s="105">
        <v>43</v>
      </c>
      <c r="H6" s="105">
        <v>38</v>
      </c>
      <c r="I6" s="105">
        <v>29</v>
      </c>
      <c r="J6" s="105"/>
      <c r="K6" s="105">
        <v>26</v>
      </c>
      <c r="L6" s="105">
        <v>33</v>
      </c>
      <c r="M6" s="105">
        <v>21</v>
      </c>
      <c r="N6" s="105"/>
      <c r="O6" s="17">
        <f>SUM(E6:N6)</f>
        <v>244</v>
      </c>
      <c r="P6" s="50">
        <f>COUNT(E6:N6)</f>
        <v>8</v>
      </c>
      <c r="Q6" s="17">
        <f>IF(P6&lt;6,0,+SMALL((E6:N6),1))</f>
        <v>18</v>
      </c>
      <c r="R6" s="17">
        <f>IF(P6&lt;7,0,+SMALL((E6:N6),2))</f>
        <v>21</v>
      </c>
      <c r="S6" s="17">
        <f>IF(P6&lt;8,0,+SMALL((E6:N6),3))</f>
        <v>26</v>
      </c>
      <c r="T6" s="17">
        <f>IF(P6&lt;9,0,+SMALL((E6:N6),4))</f>
        <v>0</v>
      </c>
      <c r="U6" s="17">
        <f>O6-Q6-R6-S6-T6</f>
        <v>179</v>
      </c>
      <c r="V6" s="7">
        <f>RANK(U6,$U$6:$U$88,0)</f>
        <v>1</v>
      </c>
    </row>
    <row r="7" spans="1:42" s="11" customFormat="1">
      <c r="A7" s="3"/>
      <c r="B7" s="89" t="s">
        <v>8</v>
      </c>
      <c r="C7" s="33"/>
      <c r="D7" s="312" t="s">
        <v>7</v>
      </c>
      <c r="E7" s="104">
        <v>32</v>
      </c>
      <c r="F7" s="104">
        <v>36</v>
      </c>
      <c r="G7" s="104">
        <v>40</v>
      </c>
      <c r="H7" s="104">
        <v>35</v>
      </c>
      <c r="I7" s="104"/>
      <c r="J7" s="104">
        <v>29</v>
      </c>
      <c r="K7" s="104">
        <v>33</v>
      </c>
      <c r="L7" s="104">
        <v>31</v>
      </c>
      <c r="M7" s="104"/>
      <c r="N7" s="104"/>
      <c r="O7" s="17">
        <f>SUM(E7:N7)</f>
        <v>236</v>
      </c>
      <c r="P7" s="50">
        <f>COUNT(E7:N7)</f>
        <v>7</v>
      </c>
      <c r="Q7" s="17">
        <f>IF(P7&lt;6,0,+SMALL((E7:N7),1))</f>
        <v>29</v>
      </c>
      <c r="R7" s="17">
        <f>IF(P7&lt;7,0,+SMALL((E7:N7),2))</f>
        <v>31</v>
      </c>
      <c r="S7" s="17">
        <f>IF(P7&lt;8,0,+SMALL((E7:N7),3))</f>
        <v>0</v>
      </c>
      <c r="T7" s="17">
        <f>IF(P7&lt;9,0,+SMALL((E7:N7),4))</f>
        <v>0</v>
      </c>
      <c r="U7" s="17">
        <f>O7-Q7-R7-S7-T7</f>
        <v>176</v>
      </c>
      <c r="V7" s="7">
        <f>RANK(U7,$U$6:$U$88,0)</f>
        <v>2</v>
      </c>
    </row>
    <row r="8" spans="1:42" s="11" customFormat="1">
      <c r="A8" s="3"/>
      <c r="B8" s="89" t="s">
        <v>103</v>
      </c>
      <c r="C8" s="33"/>
      <c r="D8" s="64" t="s">
        <v>9</v>
      </c>
      <c r="E8" s="104">
        <v>33</v>
      </c>
      <c r="F8" s="104">
        <v>32</v>
      </c>
      <c r="G8" s="104">
        <v>36</v>
      </c>
      <c r="H8" s="104">
        <v>37</v>
      </c>
      <c r="I8" s="104">
        <v>36</v>
      </c>
      <c r="J8" s="104">
        <v>30</v>
      </c>
      <c r="K8" s="104">
        <v>33</v>
      </c>
      <c r="L8" s="104">
        <v>31</v>
      </c>
      <c r="M8" s="104">
        <v>26</v>
      </c>
      <c r="N8" s="104"/>
      <c r="O8" s="17">
        <f>SUM(E8:N8)</f>
        <v>294</v>
      </c>
      <c r="P8" s="50">
        <f>COUNT(E8:N8)</f>
        <v>9</v>
      </c>
      <c r="Q8" s="17">
        <f>IF(P8&lt;6,0,+SMALL((E8:N8),1))</f>
        <v>26</v>
      </c>
      <c r="R8" s="17">
        <f>IF(P8&lt;7,0,+SMALL((E8:N8),2))</f>
        <v>30</v>
      </c>
      <c r="S8" s="17">
        <f>IF(P8&lt;8,0,+SMALL((E8:N8),3))</f>
        <v>31</v>
      </c>
      <c r="T8" s="17">
        <f>IF(P8&lt;9,0,+SMALL((E8:N8),4))</f>
        <v>32</v>
      </c>
      <c r="U8" s="17">
        <f>O8-Q8-R8-S8-T8</f>
        <v>175</v>
      </c>
      <c r="V8" s="7">
        <f>RANK(U8,$U$6:$U$88,0)</f>
        <v>3</v>
      </c>
    </row>
    <row r="9" spans="1:42" s="11" customFormat="1">
      <c r="B9" s="89" t="s">
        <v>122</v>
      </c>
      <c r="C9" s="33"/>
      <c r="D9" s="38" t="s">
        <v>33</v>
      </c>
      <c r="E9" s="104">
        <v>39</v>
      </c>
      <c r="F9" s="104">
        <v>24</v>
      </c>
      <c r="G9" s="104">
        <v>34</v>
      </c>
      <c r="H9" s="104">
        <v>36</v>
      </c>
      <c r="I9" s="104"/>
      <c r="J9" s="104">
        <v>29</v>
      </c>
      <c r="K9" s="104"/>
      <c r="L9" s="104">
        <v>36</v>
      </c>
      <c r="M9" s="104">
        <v>29</v>
      </c>
      <c r="N9" s="104"/>
      <c r="O9" s="17">
        <f>SUM(E9:N9)</f>
        <v>227</v>
      </c>
      <c r="P9" s="50">
        <f>COUNT(E9:N9)</f>
        <v>7</v>
      </c>
      <c r="Q9" s="17">
        <f>IF(P9&lt;6,0,+SMALL((E9:N9),1))</f>
        <v>24</v>
      </c>
      <c r="R9" s="17">
        <f>IF(P9&lt;7,0,+SMALL((E9:N9),2))</f>
        <v>29</v>
      </c>
      <c r="S9" s="17">
        <f>IF(P9&lt;8,0,+SMALL((E9:N9),3))</f>
        <v>0</v>
      </c>
      <c r="T9" s="17">
        <f>IF(P9&lt;9,0,+SMALL((E9:N9),4))</f>
        <v>0</v>
      </c>
      <c r="U9" s="17">
        <f>O9-Q9-R9-S9-T9</f>
        <v>174</v>
      </c>
      <c r="V9" s="7">
        <f>RANK(U9,$U$6:$U$88,0)</f>
        <v>4</v>
      </c>
    </row>
    <row r="10" spans="1:42" s="11" customFormat="1">
      <c r="B10" s="89" t="s">
        <v>286</v>
      </c>
      <c r="C10" s="33"/>
      <c r="D10" s="41" t="s">
        <v>35</v>
      </c>
      <c r="E10" s="104">
        <v>30</v>
      </c>
      <c r="F10" s="104">
        <v>28</v>
      </c>
      <c r="G10" s="104">
        <v>34</v>
      </c>
      <c r="H10" s="104">
        <v>38</v>
      </c>
      <c r="I10" s="104">
        <v>34</v>
      </c>
      <c r="J10" s="104">
        <v>25</v>
      </c>
      <c r="K10" s="104">
        <v>31</v>
      </c>
      <c r="L10" s="104">
        <v>29</v>
      </c>
      <c r="M10" s="104">
        <v>37</v>
      </c>
      <c r="N10" s="104"/>
      <c r="O10" s="17">
        <f>SUM(E10:N10)</f>
        <v>286</v>
      </c>
      <c r="P10" s="50">
        <f>COUNT(E10:N10)</f>
        <v>9</v>
      </c>
      <c r="Q10" s="17">
        <f>IF(P10&lt;6,0,+SMALL((E10:N10),1))</f>
        <v>25</v>
      </c>
      <c r="R10" s="17">
        <f>IF(P10&lt;7,0,+SMALL((E10:N10),2))</f>
        <v>28</v>
      </c>
      <c r="S10" s="17">
        <f>IF(P10&lt;8,0,+SMALL((E10:N10),3))</f>
        <v>29</v>
      </c>
      <c r="T10" s="17">
        <f>IF(P10&lt;9,0,+SMALL((E10:N10),4))</f>
        <v>30</v>
      </c>
      <c r="U10" s="17">
        <f>O10-Q10-R10-S10-T10</f>
        <v>174</v>
      </c>
      <c r="V10" s="7">
        <f>RANK(U10,$U$6:$U$88,0)</f>
        <v>4</v>
      </c>
    </row>
    <row r="11" spans="1:42" s="11" customFormat="1">
      <c r="B11" s="89" t="s">
        <v>11</v>
      </c>
      <c r="C11" s="43"/>
      <c r="D11" s="65" t="s">
        <v>9</v>
      </c>
      <c r="E11" s="104">
        <v>11</v>
      </c>
      <c r="F11" s="104">
        <v>28</v>
      </c>
      <c r="G11" s="104">
        <v>42</v>
      </c>
      <c r="H11" s="104">
        <v>30</v>
      </c>
      <c r="I11" s="104">
        <v>37</v>
      </c>
      <c r="J11" s="104">
        <v>26</v>
      </c>
      <c r="K11" s="104">
        <v>30</v>
      </c>
      <c r="L11" s="104">
        <v>35</v>
      </c>
      <c r="M11" s="104">
        <v>28</v>
      </c>
      <c r="N11" s="104"/>
      <c r="O11" s="17">
        <f>SUM(E11:N11)</f>
        <v>267</v>
      </c>
      <c r="P11" s="50">
        <f>COUNT(E11:N11)</f>
        <v>9</v>
      </c>
      <c r="Q11" s="17">
        <f>IF(P11&lt;6,0,+SMALL((E11:N11),1))</f>
        <v>11</v>
      </c>
      <c r="R11" s="17">
        <f>IF(P11&lt;7,0,+SMALL((E11:N11),2))</f>
        <v>26</v>
      </c>
      <c r="S11" s="17">
        <f>IF(P11&lt;8,0,+SMALL((E11:N11),3))</f>
        <v>28</v>
      </c>
      <c r="T11" s="17">
        <f>IF(P11&lt;9,0,+SMALL((E11:N11),4))</f>
        <v>28</v>
      </c>
      <c r="U11" s="17">
        <f>O11-Q11-R11-S11-T11</f>
        <v>174</v>
      </c>
      <c r="V11" s="7">
        <f>RANK(U11,$U$6:$U$88,0)</f>
        <v>4</v>
      </c>
    </row>
    <row r="12" spans="1:42" s="11" customFormat="1">
      <c r="B12" s="42" t="s">
        <v>343</v>
      </c>
      <c r="C12" s="33"/>
      <c r="D12" s="158" t="s">
        <v>334</v>
      </c>
      <c r="E12" s="104"/>
      <c r="F12" s="159">
        <v>28</v>
      </c>
      <c r="G12" s="104">
        <v>39</v>
      </c>
      <c r="H12" s="104">
        <v>31</v>
      </c>
      <c r="I12" s="104">
        <v>38</v>
      </c>
      <c r="J12" s="104">
        <v>31</v>
      </c>
      <c r="K12" s="104">
        <v>31</v>
      </c>
      <c r="L12" s="104">
        <v>27</v>
      </c>
      <c r="M12" s="104">
        <v>32</v>
      </c>
      <c r="N12" s="104"/>
      <c r="O12" s="17">
        <f>SUM(E12:N12)</f>
        <v>257</v>
      </c>
      <c r="P12" s="50">
        <f>COUNT(E12:N12)</f>
        <v>8</v>
      </c>
      <c r="Q12" s="17">
        <f>IF(P12&lt;6,0,+SMALL((E12:N12),1))</f>
        <v>27</v>
      </c>
      <c r="R12" s="17">
        <f>IF(P12&lt;7,0,+SMALL((E12:N12),2))</f>
        <v>28</v>
      </c>
      <c r="S12" s="17">
        <f>IF(P12&lt;8,0,+SMALL((E12:N12),3))</f>
        <v>31</v>
      </c>
      <c r="T12" s="17">
        <f>IF(P12&lt;9,0,+SMALL((E12:N12),4))</f>
        <v>0</v>
      </c>
      <c r="U12" s="17">
        <f>O12-Q12-R12-S12-T12</f>
        <v>171</v>
      </c>
      <c r="V12" s="7">
        <f>RANK(U12,$U$6:$U$88,0)</f>
        <v>7</v>
      </c>
    </row>
    <row r="13" spans="1:42" s="11" customFormat="1">
      <c r="A13" s="3"/>
      <c r="B13" s="89" t="s">
        <v>152</v>
      </c>
      <c r="C13" s="33"/>
      <c r="D13" s="40" t="s">
        <v>18</v>
      </c>
      <c r="E13" s="104"/>
      <c r="F13" s="104">
        <v>37</v>
      </c>
      <c r="G13" s="104">
        <v>31</v>
      </c>
      <c r="H13" s="104">
        <v>28</v>
      </c>
      <c r="I13" s="104">
        <v>44</v>
      </c>
      <c r="J13" s="104"/>
      <c r="K13" s="104"/>
      <c r="L13" s="104">
        <v>30</v>
      </c>
      <c r="M13" s="104">
        <v>26</v>
      </c>
      <c r="N13" s="104"/>
      <c r="O13" s="17">
        <f>SUM(E13:N13)</f>
        <v>196</v>
      </c>
      <c r="P13" s="50">
        <f>COUNT(E13:N13)</f>
        <v>6</v>
      </c>
      <c r="Q13" s="17">
        <f>IF(P13&lt;6,0,+SMALL((E13:N13),1))</f>
        <v>26</v>
      </c>
      <c r="R13" s="17">
        <f>IF(P13&lt;7,0,+SMALL((E13:N13),2))</f>
        <v>0</v>
      </c>
      <c r="S13" s="17">
        <f>IF(P13&lt;8,0,+SMALL((E13:N13),3))</f>
        <v>0</v>
      </c>
      <c r="T13" s="17">
        <f>IF(P13&lt;9,0,+SMALL((E13:N13),4))</f>
        <v>0</v>
      </c>
      <c r="U13" s="17">
        <f>O13-Q13-R13-S13-T13</f>
        <v>170</v>
      </c>
      <c r="V13" s="7">
        <f>RANK(U13,$U$6:$U$88,0)</f>
        <v>8</v>
      </c>
    </row>
    <row r="14" spans="1:42" s="11" customFormat="1">
      <c r="A14" s="3"/>
      <c r="B14" s="89" t="s">
        <v>101</v>
      </c>
      <c r="C14" s="33"/>
      <c r="D14" s="41" t="s">
        <v>35</v>
      </c>
      <c r="E14" s="104">
        <v>24</v>
      </c>
      <c r="F14" s="104">
        <v>31</v>
      </c>
      <c r="G14" s="159">
        <v>33</v>
      </c>
      <c r="H14" s="104">
        <v>33</v>
      </c>
      <c r="I14" s="104">
        <v>35</v>
      </c>
      <c r="J14" s="104">
        <v>34</v>
      </c>
      <c r="K14" s="104">
        <v>32</v>
      </c>
      <c r="L14" s="104">
        <v>25</v>
      </c>
      <c r="M14" s="104">
        <v>25</v>
      </c>
      <c r="N14" s="104"/>
      <c r="O14" s="17">
        <f>SUM(E14:N14)</f>
        <v>272</v>
      </c>
      <c r="P14" s="50">
        <f>COUNT(E14:N14)</f>
        <v>9</v>
      </c>
      <c r="Q14" s="17">
        <f>IF(P14&lt;6,0,+SMALL((E14:N14),1))</f>
        <v>24</v>
      </c>
      <c r="R14" s="17">
        <f>IF(P14&lt;7,0,+SMALL((E14:N14),2))</f>
        <v>25</v>
      </c>
      <c r="S14" s="17">
        <f>IF(P14&lt;8,0,+SMALL((E14:N14),3))</f>
        <v>25</v>
      </c>
      <c r="T14" s="17">
        <f>IF(P14&lt;9,0,+SMALL((E14:N14),4))</f>
        <v>31</v>
      </c>
      <c r="U14" s="17">
        <f>O14-Q14-R14-S14-T14</f>
        <v>167</v>
      </c>
      <c r="V14" s="7">
        <f>RANK(U14,$U$6:$U$88,0)</f>
        <v>9</v>
      </c>
    </row>
    <row r="15" spans="1:42" s="11" customFormat="1">
      <c r="A15" s="3"/>
      <c r="B15" s="89" t="s">
        <v>19</v>
      </c>
      <c r="C15" s="33"/>
      <c r="D15" s="40" t="s">
        <v>18</v>
      </c>
      <c r="E15" s="104">
        <v>31</v>
      </c>
      <c r="F15" s="104">
        <v>26</v>
      </c>
      <c r="G15" s="104"/>
      <c r="H15" s="104">
        <v>35</v>
      </c>
      <c r="I15" s="104">
        <v>35</v>
      </c>
      <c r="J15" s="104">
        <v>30</v>
      </c>
      <c r="K15" s="104">
        <v>35</v>
      </c>
      <c r="L15" s="104">
        <v>22</v>
      </c>
      <c r="M15" s="104">
        <v>27</v>
      </c>
      <c r="N15" s="104"/>
      <c r="O15" s="17">
        <f>SUM(E15:N15)</f>
        <v>241</v>
      </c>
      <c r="P15" s="50">
        <f>COUNT(E15:N15)</f>
        <v>8</v>
      </c>
      <c r="Q15" s="17">
        <f>IF(P15&lt;6,0,+SMALL((E15:N15),1))</f>
        <v>22</v>
      </c>
      <c r="R15" s="17">
        <f>IF(P15&lt;7,0,+SMALL((E15:N15),2))</f>
        <v>26</v>
      </c>
      <c r="S15" s="17">
        <f>IF(P15&lt;8,0,+SMALL((E15:N15),3))</f>
        <v>27</v>
      </c>
      <c r="T15" s="17">
        <f>IF(P15&lt;9,0,+SMALL((E15:N15),4))</f>
        <v>0</v>
      </c>
      <c r="U15" s="17">
        <f>O15-Q15-R15-S15-T15</f>
        <v>166</v>
      </c>
      <c r="V15" s="7">
        <f>RANK(U15,$U$6:$U$88,0)</f>
        <v>10</v>
      </c>
    </row>
    <row r="16" spans="1:42" s="11" customFormat="1">
      <c r="A16" s="3"/>
      <c r="B16" s="89" t="s">
        <v>106</v>
      </c>
      <c r="C16" s="33"/>
      <c r="D16" s="64" t="s">
        <v>9</v>
      </c>
      <c r="E16" s="104">
        <v>35</v>
      </c>
      <c r="F16" s="104">
        <v>27</v>
      </c>
      <c r="G16" s="104">
        <v>34</v>
      </c>
      <c r="H16" s="104">
        <v>28</v>
      </c>
      <c r="I16" s="104">
        <v>34</v>
      </c>
      <c r="J16" s="104"/>
      <c r="K16" s="104">
        <v>35</v>
      </c>
      <c r="L16" s="104"/>
      <c r="M16" s="104">
        <v>27</v>
      </c>
      <c r="N16" s="104"/>
      <c r="O16" s="17">
        <f>SUM(E16:N16)</f>
        <v>220</v>
      </c>
      <c r="P16" s="50">
        <f>COUNT(E16:N16)</f>
        <v>7</v>
      </c>
      <c r="Q16" s="17">
        <f>IF(P16&lt;6,0,+SMALL((E16:N16),1))</f>
        <v>27</v>
      </c>
      <c r="R16" s="17">
        <f>IF(P16&lt;7,0,+SMALL((E16:N16),2))</f>
        <v>27</v>
      </c>
      <c r="S16" s="17">
        <f>IF(P16&lt;8,0,+SMALL((E16:N16),3))</f>
        <v>0</v>
      </c>
      <c r="T16" s="17">
        <f>IF(P16&lt;9,0,+SMALL((E16:N16),4))</f>
        <v>0</v>
      </c>
      <c r="U16" s="17">
        <f>O16-Q16-R16-S16-T16</f>
        <v>166</v>
      </c>
      <c r="V16" s="7">
        <f>RANK(U16,$U$6:$U$88,0)</f>
        <v>10</v>
      </c>
    </row>
    <row r="17" spans="1:22" s="11" customFormat="1">
      <c r="B17" s="89" t="s">
        <v>127</v>
      </c>
      <c r="C17" s="33"/>
      <c r="D17" s="61" t="s">
        <v>81</v>
      </c>
      <c r="E17" s="104"/>
      <c r="F17" s="104">
        <v>28</v>
      </c>
      <c r="G17" s="104">
        <v>30</v>
      </c>
      <c r="H17" s="104">
        <v>27</v>
      </c>
      <c r="I17" s="104">
        <v>38</v>
      </c>
      <c r="J17" s="104">
        <v>29</v>
      </c>
      <c r="K17" s="104"/>
      <c r="L17" s="104">
        <v>38</v>
      </c>
      <c r="M17" s="104">
        <v>30</v>
      </c>
      <c r="N17" s="104"/>
      <c r="O17" s="17">
        <f>SUM(E17:N17)</f>
        <v>220</v>
      </c>
      <c r="P17" s="50">
        <f>COUNT(E17:N17)</f>
        <v>7</v>
      </c>
      <c r="Q17" s="17">
        <f>IF(P17&lt;6,0,+SMALL((E17:N17),1))</f>
        <v>27</v>
      </c>
      <c r="R17" s="17">
        <f>IF(P17&lt;7,0,+SMALL((E17:N17),2))</f>
        <v>28</v>
      </c>
      <c r="S17" s="17">
        <f>IF(P17&lt;8,0,+SMALL((E17:N17),3))</f>
        <v>0</v>
      </c>
      <c r="T17" s="17">
        <f>IF(P17&lt;9,0,+SMALL((E17:N17),4))</f>
        <v>0</v>
      </c>
      <c r="U17" s="17">
        <f>O17-Q17-R17-S17-T17</f>
        <v>165</v>
      </c>
      <c r="V17" s="7">
        <f>RANK(U17,$U$6:$U$88,0)</f>
        <v>12</v>
      </c>
    </row>
    <row r="18" spans="1:22" s="11" customFormat="1">
      <c r="A18" s="3"/>
      <c r="B18" s="89" t="s">
        <v>30</v>
      </c>
      <c r="C18" s="33"/>
      <c r="D18" s="39" t="s">
        <v>7</v>
      </c>
      <c r="E18" s="104">
        <v>33</v>
      </c>
      <c r="F18" s="104">
        <v>31</v>
      </c>
      <c r="G18" s="104">
        <v>29</v>
      </c>
      <c r="H18" s="104">
        <v>39</v>
      </c>
      <c r="I18" s="104"/>
      <c r="J18" s="104">
        <v>29</v>
      </c>
      <c r="K18" s="104">
        <v>33</v>
      </c>
      <c r="L18" s="104"/>
      <c r="M18" s="104">
        <v>21</v>
      </c>
      <c r="N18" s="104"/>
      <c r="O18" s="17">
        <f>SUM(E18:N18)</f>
        <v>215</v>
      </c>
      <c r="P18" s="50">
        <f>COUNT(E18:N18)</f>
        <v>7</v>
      </c>
      <c r="Q18" s="17">
        <f>IF(P18&lt;6,0,+SMALL((E18:N18),1))</f>
        <v>21</v>
      </c>
      <c r="R18" s="17">
        <f>IF(P18&lt;7,0,+SMALL((E18:N18),2))</f>
        <v>29</v>
      </c>
      <c r="S18" s="17">
        <f>IF(P18&lt;8,0,+SMALL((E18:N18),3))</f>
        <v>0</v>
      </c>
      <c r="T18" s="17">
        <f>IF(P18&lt;9,0,+SMALL((E18:N18),4))</f>
        <v>0</v>
      </c>
      <c r="U18" s="17">
        <f>O18-Q18-R18-S18-T18</f>
        <v>165</v>
      </c>
      <c r="V18" s="7">
        <f>RANK(U18,$U$6:$U$88,0)</f>
        <v>12</v>
      </c>
    </row>
    <row r="19" spans="1:22" s="11" customFormat="1">
      <c r="A19" s="3"/>
      <c r="B19" s="89" t="s">
        <v>52</v>
      </c>
      <c r="C19" s="43"/>
      <c r="D19" s="47" t="s">
        <v>33</v>
      </c>
      <c r="E19" s="104">
        <v>35</v>
      </c>
      <c r="F19" s="104">
        <v>24</v>
      </c>
      <c r="G19" s="104">
        <v>31</v>
      </c>
      <c r="H19" s="104">
        <v>29</v>
      </c>
      <c r="I19" s="104">
        <v>31</v>
      </c>
      <c r="J19" s="104">
        <v>33</v>
      </c>
      <c r="K19" s="104">
        <v>26</v>
      </c>
      <c r="L19" s="104">
        <v>33</v>
      </c>
      <c r="M19" s="104">
        <v>32</v>
      </c>
      <c r="N19" s="104"/>
      <c r="O19" s="17">
        <f>SUM(E19:N19)</f>
        <v>274</v>
      </c>
      <c r="P19" s="50">
        <f>COUNT(E19:N19)</f>
        <v>9</v>
      </c>
      <c r="Q19" s="17">
        <f>IF(P19&lt;6,0,+SMALL((E19:N19),1))</f>
        <v>24</v>
      </c>
      <c r="R19" s="17">
        <f>IF(P19&lt;7,0,+SMALL((E19:N19),2))</f>
        <v>26</v>
      </c>
      <c r="S19" s="17">
        <f>IF(P19&lt;8,0,+SMALL((E19:N19),3))</f>
        <v>29</v>
      </c>
      <c r="T19" s="17">
        <f>IF(P19&lt;9,0,+SMALL((E19:N19),4))</f>
        <v>31</v>
      </c>
      <c r="U19" s="17">
        <f>O19-Q19-R19-S19-T19</f>
        <v>164</v>
      </c>
      <c r="V19" s="7">
        <f>RANK(U19,$U$6:$U$88,0)</f>
        <v>14</v>
      </c>
    </row>
    <row r="20" spans="1:22" s="11" customFormat="1">
      <c r="A20" s="3"/>
      <c r="B20" s="42" t="s">
        <v>12</v>
      </c>
      <c r="C20" s="33"/>
      <c r="D20" s="40" t="s">
        <v>18</v>
      </c>
      <c r="E20" s="104">
        <v>31</v>
      </c>
      <c r="F20" s="104"/>
      <c r="G20" s="104">
        <v>32</v>
      </c>
      <c r="H20" s="104">
        <v>28</v>
      </c>
      <c r="I20" s="104">
        <v>39</v>
      </c>
      <c r="J20" s="104">
        <v>24</v>
      </c>
      <c r="K20" s="104">
        <v>33</v>
      </c>
      <c r="L20" s="104"/>
      <c r="M20" s="104">
        <v>28</v>
      </c>
      <c r="N20" s="104"/>
      <c r="O20" s="17">
        <f>SUM(E20:N20)</f>
        <v>215</v>
      </c>
      <c r="P20" s="50">
        <f>COUNT(E20:N20)</f>
        <v>7</v>
      </c>
      <c r="Q20" s="17">
        <f>IF(P20&lt;6,0,+SMALL((E20:N20),1))</f>
        <v>24</v>
      </c>
      <c r="R20" s="17">
        <f>IF(P20&lt;7,0,+SMALL((E20:N20),2))</f>
        <v>28</v>
      </c>
      <c r="S20" s="17">
        <f>IF(P20&lt;8,0,+SMALL((E20:N20),3))</f>
        <v>0</v>
      </c>
      <c r="T20" s="17">
        <f>IF(P20&lt;9,0,+SMALL((E20:N20),4))</f>
        <v>0</v>
      </c>
      <c r="U20" s="17">
        <f>O20-Q20-R20-S20-T20</f>
        <v>163</v>
      </c>
      <c r="V20" s="7">
        <f>RANK(U20,$U$6:$U$88,0)</f>
        <v>15</v>
      </c>
    </row>
    <row r="21" spans="1:22" s="11" customFormat="1">
      <c r="B21" s="89" t="s">
        <v>25</v>
      </c>
      <c r="C21" s="33"/>
      <c r="D21" s="61" t="s">
        <v>81</v>
      </c>
      <c r="E21" s="104">
        <v>36</v>
      </c>
      <c r="F21" s="104">
        <v>26</v>
      </c>
      <c r="G21" s="104">
        <v>29</v>
      </c>
      <c r="H21" s="104"/>
      <c r="I21" s="104">
        <v>40</v>
      </c>
      <c r="J21" s="104">
        <v>30</v>
      </c>
      <c r="K21" s="104"/>
      <c r="L21" s="104"/>
      <c r="M21" s="104">
        <v>28</v>
      </c>
      <c r="N21" s="104"/>
      <c r="O21" s="17">
        <f>SUM(E21:N21)</f>
        <v>189</v>
      </c>
      <c r="P21" s="50">
        <f>COUNT(E21:N21)</f>
        <v>6</v>
      </c>
      <c r="Q21" s="17">
        <f>IF(P21&lt;6,0,+SMALL((E21:N21),1))</f>
        <v>26</v>
      </c>
      <c r="R21" s="17">
        <f>IF(P21&lt;7,0,+SMALL((E21:N21),2))</f>
        <v>0</v>
      </c>
      <c r="S21" s="17">
        <f>IF(P21&lt;8,0,+SMALL((E21:N21),3))</f>
        <v>0</v>
      </c>
      <c r="T21" s="17">
        <f>IF(P21&lt;9,0,+SMALL((E21:N21),4))</f>
        <v>0</v>
      </c>
      <c r="U21" s="17">
        <f>O21-Q21-R21-S21-T21</f>
        <v>163</v>
      </c>
      <c r="V21" s="7">
        <f>RANK(U21,$U$6:$U$88,0)</f>
        <v>15</v>
      </c>
    </row>
    <row r="22" spans="1:22" s="11" customFormat="1">
      <c r="B22" s="89" t="s">
        <v>285</v>
      </c>
      <c r="C22" s="33"/>
      <c r="D22" s="82" t="s">
        <v>125</v>
      </c>
      <c r="E22" s="159">
        <v>29</v>
      </c>
      <c r="F22" s="104">
        <v>26</v>
      </c>
      <c r="G22" s="104"/>
      <c r="H22" s="104">
        <v>34</v>
      </c>
      <c r="I22" s="104">
        <v>37</v>
      </c>
      <c r="J22" s="104">
        <v>13</v>
      </c>
      <c r="K22" s="104">
        <v>28</v>
      </c>
      <c r="L22" s="104">
        <v>18</v>
      </c>
      <c r="M22" s="104">
        <v>34</v>
      </c>
      <c r="N22" s="104"/>
      <c r="O22" s="17">
        <f>SUM(E22:N22)</f>
        <v>219</v>
      </c>
      <c r="P22" s="50">
        <f>COUNT(E22:N22)</f>
        <v>8</v>
      </c>
      <c r="Q22" s="17">
        <f>IF(P22&lt;6,0,+SMALL((E22:N22),1))</f>
        <v>13</v>
      </c>
      <c r="R22" s="17">
        <f>IF(P22&lt;7,0,+SMALL((E22:N22),2))</f>
        <v>18</v>
      </c>
      <c r="S22" s="17">
        <f>IF(P22&lt;8,0,+SMALL((E22:N22),3))</f>
        <v>26</v>
      </c>
      <c r="T22" s="17">
        <f>IF(P22&lt;9,0,+SMALL((E22:N22),4))</f>
        <v>0</v>
      </c>
      <c r="U22" s="17">
        <f>O22-Q22-R22-S22-T22</f>
        <v>162</v>
      </c>
      <c r="V22" s="7">
        <f>RANK(U22,$U$6:$U$88,0)</f>
        <v>17</v>
      </c>
    </row>
    <row r="23" spans="1:22">
      <c r="B23" s="89" t="s">
        <v>4</v>
      </c>
      <c r="C23" s="33"/>
      <c r="D23" s="38" t="s">
        <v>5</v>
      </c>
      <c r="E23" s="104"/>
      <c r="F23" s="104">
        <v>24</v>
      </c>
      <c r="G23" s="104">
        <v>26</v>
      </c>
      <c r="H23" s="104">
        <v>36</v>
      </c>
      <c r="I23" s="104">
        <v>38</v>
      </c>
      <c r="J23" s="104">
        <v>28</v>
      </c>
      <c r="K23" s="104">
        <v>26</v>
      </c>
      <c r="L23" s="104">
        <v>32</v>
      </c>
      <c r="M23" s="104">
        <v>27</v>
      </c>
      <c r="N23" s="104"/>
      <c r="O23" s="17">
        <f>SUM(E23:N23)</f>
        <v>237</v>
      </c>
      <c r="P23" s="50">
        <f>COUNT(E23:N23)</f>
        <v>8</v>
      </c>
      <c r="Q23" s="17">
        <f>IF(P23&lt;6,0,+SMALL((E23:N23),1))</f>
        <v>24</v>
      </c>
      <c r="R23" s="17">
        <f>IF(P23&lt;7,0,+SMALL((E23:N23),2))</f>
        <v>26</v>
      </c>
      <c r="S23" s="17">
        <f>IF(P23&lt;8,0,+SMALL((E23:N23),3))</f>
        <v>26</v>
      </c>
      <c r="T23" s="17">
        <f>IF(P23&lt;9,0,+SMALL((E23:N23),4))</f>
        <v>0</v>
      </c>
      <c r="U23" s="17">
        <f>O23-Q23-R23-S23-T23</f>
        <v>161</v>
      </c>
      <c r="V23" s="7">
        <f>RANK(U23,$U$6:$U$88,0)</f>
        <v>18</v>
      </c>
    </row>
    <row r="24" spans="1:22" s="11" customFormat="1">
      <c r="A24" s="3"/>
      <c r="B24" s="89" t="s">
        <v>330</v>
      </c>
      <c r="C24" s="43"/>
      <c r="D24" s="61" t="s">
        <v>81</v>
      </c>
      <c r="E24" s="104">
        <v>28</v>
      </c>
      <c r="F24" s="104">
        <v>31</v>
      </c>
      <c r="G24" s="104"/>
      <c r="H24" s="104">
        <v>29</v>
      </c>
      <c r="I24" s="104">
        <v>35</v>
      </c>
      <c r="J24" s="104">
        <v>24</v>
      </c>
      <c r="K24" s="104"/>
      <c r="L24" s="104">
        <v>37</v>
      </c>
      <c r="M24" s="104">
        <v>29</v>
      </c>
      <c r="N24" s="104"/>
      <c r="O24" s="17">
        <f>SUM(E24:N24)</f>
        <v>213</v>
      </c>
      <c r="P24" s="50">
        <f>COUNT(E24:N24)</f>
        <v>7</v>
      </c>
      <c r="Q24" s="17">
        <f>IF(P24&lt;6,0,+SMALL((E24:N24),1))</f>
        <v>24</v>
      </c>
      <c r="R24" s="17">
        <f>IF(P24&lt;7,0,+SMALL((E24:N24),2))</f>
        <v>28</v>
      </c>
      <c r="S24" s="17">
        <f>IF(P24&lt;8,0,+SMALL((E24:N24),3))</f>
        <v>0</v>
      </c>
      <c r="T24" s="17">
        <f>IF(P24&lt;9,0,+SMALL((E24:N24),4))</f>
        <v>0</v>
      </c>
      <c r="U24" s="17">
        <f>O24-Q24-R24-S24-T24</f>
        <v>161</v>
      </c>
      <c r="V24" s="7">
        <f>RANK(U24,$U$6:$U$88,0)</f>
        <v>18</v>
      </c>
    </row>
    <row r="25" spans="1:22" s="11" customFormat="1">
      <c r="A25" s="3"/>
      <c r="B25" s="42" t="s">
        <v>339</v>
      </c>
      <c r="C25" s="33"/>
      <c r="D25" s="158" t="s">
        <v>334</v>
      </c>
      <c r="E25" s="104">
        <v>27</v>
      </c>
      <c r="F25" s="159">
        <v>37</v>
      </c>
      <c r="G25" s="104">
        <v>37</v>
      </c>
      <c r="H25" s="104"/>
      <c r="I25" s="104">
        <v>31</v>
      </c>
      <c r="J25" s="104">
        <v>24</v>
      </c>
      <c r="K25" s="104"/>
      <c r="L25" s="104"/>
      <c r="M25" s="104">
        <v>28</v>
      </c>
      <c r="N25" s="104"/>
      <c r="O25" s="17">
        <f>SUM(E25:N25)</f>
        <v>184</v>
      </c>
      <c r="P25" s="50">
        <f>COUNT(E25:N25)</f>
        <v>6</v>
      </c>
      <c r="Q25" s="17">
        <f>IF(P25&lt;6,0,+SMALL((E25:N25),1))</f>
        <v>24</v>
      </c>
      <c r="R25" s="17">
        <f>IF(P25&lt;7,0,+SMALL((E25:N25),2))</f>
        <v>0</v>
      </c>
      <c r="S25" s="17">
        <f>IF(P25&lt;8,0,+SMALL((E25:N25),3))</f>
        <v>0</v>
      </c>
      <c r="T25" s="17">
        <f>IF(P25&lt;9,0,+SMALL((E25:N25),4))</f>
        <v>0</v>
      </c>
      <c r="U25" s="17">
        <f>O25-Q25-R25-S25-T25</f>
        <v>160</v>
      </c>
      <c r="V25" s="7">
        <f>RANK(U25,$U$6:$U$88,0)</f>
        <v>20</v>
      </c>
    </row>
    <row r="26" spans="1:22" s="11" customFormat="1">
      <c r="A26" s="3"/>
      <c r="B26" s="89" t="s">
        <v>51</v>
      </c>
      <c r="C26" s="33"/>
      <c r="D26" s="40" t="s">
        <v>18</v>
      </c>
      <c r="E26" s="104">
        <v>35</v>
      </c>
      <c r="F26" s="104"/>
      <c r="G26" s="104">
        <v>27</v>
      </c>
      <c r="H26" s="104">
        <v>29</v>
      </c>
      <c r="I26" s="104">
        <v>33</v>
      </c>
      <c r="J26" s="104">
        <v>0</v>
      </c>
      <c r="K26" s="104">
        <v>33</v>
      </c>
      <c r="L26" s="104"/>
      <c r="M26" s="104">
        <v>29</v>
      </c>
      <c r="N26" s="104"/>
      <c r="O26" s="17">
        <f>SUM(E26:N26)</f>
        <v>186</v>
      </c>
      <c r="P26" s="50">
        <f>COUNT(E26:N26)</f>
        <v>7</v>
      </c>
      <c r="Q26" s="17">
        <f>IF(P26&lt;6,0,+SMALL((E26:N26),1))</f>
        <v>0</v>
      </c>
      <c r="R26" s="17">
        <f>IF(P26&lt;7,0,+SMALL((E26:N26),2))</f>
        <v>27</v>
      </c>
      <c r="S26" s="17">
        <f>IF(P26&lt;8,0,+SMALL((E26:N26),3))</f>
        <v>0</v>
      </c>
      <c r="T26" s="17">
        <f>IF(P26&lt;9,0,+SMALL((E26:N26),4))</f>
        <v>0</v>
      </c>
      <c r="U26" s="17">
        <f>O26-Q26-R26-S26-T26</f>
        <v>159</v>
      </c>
      <c r="V26" s="7">
        <f>RANK(U26,$U$6:$U$88,0)</f>
        <v>21</v>
      </c>
    </row>
    <row r="27" spans="1:22" s="11" customFormat="1">
      <c r="A27" s="3"/>
      <c r="B27" s="89" t="s">
        <v>284</v>
      </c>
      <c r="C27" s="33"/>
      <c r="D27" s="41" t="s">
        <v>35</v>
      </c>
      <c r="E27" s="104">
        <v>27</v>
      </c>
      <c r="F27" s="104"/>
      <c r="G27" s="104">
        <v>32</v>
      </c>
      <c r="H27" s="104">
        <v>32</v>
      </c>
      <c r="I27" s="104">
        <v>37</v>
      </c>
      <c r="J27" s="104">
        <v>25</v>
      </c>
      <c r="K27" s="104">
        <v>29</v>
      </c>
      <c r="L27" s="104">
        <v>29</v>
      </c>
      <c r="M27" s="104"/>
      <c r="N27" s="104"/>
      <c r="O27" s="17">
        <f>SUM(E27:N27)</f>
        <v>211</v>
      </c>
      <c r="P27" s="50">
        <f>COUNT(E27:N27)</f>
        <v>7</v>
      </c>
      <c r="Q27" s="17">
        <f>IF(P27&lt;6,0,+SMALL((E27:N27),1))</f>
        <v>25</v>
      </c>
      <c r="R27" s="17">
        <f>IF(P27&lt;7,0,+SMALL((E27:N27),2))</f>
        <v>27</v>
      </c>
      <c r="S27" s="17">
        <f>IF(P27&lt;8,0,+SMALL((E27:N27),3))</f>
        <v>0</v>
      </c>
      <c r="T27" s="17">
        <f>IF(P27&lt;9,0,+SMALL((E27:N27),4))</f>
        <v>0</v>
      </c>
      <c r="U27" s="17">
        <f>O27-Q27-R27-S27-T27</f>
        <v>159</v>
      </c>
      <c r="V27" s="7">
        <f>RANK(U27,$U$6:$U$88,0)</f>
        <v>21</v>
      </c>
    </row>
    <row r="28" spans="1:22" s="11" customFormat="1">
      <c r="A28" s="3"/>
      <c r="B28" s="42" t="s">
        <v>183</v>
      </c>
      <c r="C28" s="43"/>
      <c r="D28" s="61" t="s">
        <v>81</v>
      </c>
      <c r="E28" s="104">
        <v>23</v>
      </c>
      <c r="F28" s="104"/>
      <c r="G28" s="159">
        <v>35</v>
      </c>
      <c r="H28" s="159">
        <v>31</v>
      </c>
      <c r="I28" s="104">
        <v>35</v>
      </c>
      <c r="J28" s="159">
        <v>28</v>
      </c>
      <c r="K28" s="104"/>
      <c r="L28" s="104">
        <v>29</v>
      </c>
      <c r="M28" s="159">
        <v>25</v>
      </c>
      <c r="N28" s="104"/>
      <c r="O28" s="17">
        <f>SUM(E28:N28)</f>
        <v>206</v>
      </c>
      <c r="P28" s="50">
        <f>COUNT(E28:N28)</f>
        <v>7</v>
      </c>
      <c r="Q28" s="17">
        <f>IF(P28&lt;6,0,+SMALL((E28:N28),1))</f>
        <v>23</v>
      </c>
      <c r="R28" s="17">
        <f>IF(P28&lt;7,0,+SMALL((E28:N28),2))</f>
        <v>25</v>
      </c>
      <c r="S28" s="17">
        <f>IF(P28&lt;8,0,+SMALL((E28:N28),3))</f>
        <v>0</v>
      </c>
      <c r="T28" s="17">
        <f>IF(P28&lt;9,0,+SMALL((E28:N28),4))</f>
        <v>0</v>
      </c>
      <c r="U28" s="17">
        <f>O28-Q28-R28-S28-T28</f>
        <v>158</v>
      </c>
      <c r="V28" s="7">
        <f>RANK(U28,$U$6:$U$88,0)</f>
        <v>23</v>
      </c>
    </row>
    <row r="29" spans="1:22" s="11" customFormat="1">
      <c r="A29" s="3"/>
      <c r="B29" s="89" t="s">
        <v>21</v>
      </c>
      <c r="C29" s="33"/>
      <c r="D29" s="61" t="s">
        <v>81</v>
      </c>
      <c r="E29" s="104"/>
      <c r="F29" s="104"/>
      <c r="G29" s="104">
        <v>25</v>
      </c>
      <c r="H29" s="104">
        <v>29</v>
      </c>
      <c r="I29" s="104">
        <v>43</v>
      </c>
      <c r="J29" s="104">
        <v>22</v>
      </c>
      <c r="K29" s="104">
        <v>28</v>
      </c>
      <c r="L29" s="104">
        <v>27</v>
      </c>
      <c r="M29" s="104">
        <v>29</v>
      </c>
      <c r="N29" s="104"/>
      <c r="O29" s="17">
        <f>SUM(E29:N29)</f>
        <v>203</v>
      </c>
      <c r="P29" s="50">
        <f>COUNT(E29:N29)</f>
        <v>7</v>
      </c>
      <c r="Q29" s="17">
        <f>IF(P29&lt;6,0,+SMALL((E29:N29),1))</f>
        <v>22</v>
      </c>
      <c r="R29" s="17">
        <f>IF(P29&lt;7,0,+SMALL((E29:N29),2))</f>
        <v>25</v>
      </c>
      <c r="S29" s="17">
        <f>IF(P29&lt;8,0,+SMALL((E29:N29),3))</f>
        <v>0</v>
      </c>
      <c r="T29" s="17">
        <f>IF(P29&lt;9,0,+SMALL((E29:N29),4))</f>
        <v>0</v>
      </c>
      <c r="U29" s="17">
        <f>O29-Q29-R29-S29-T29</f>
        <v>156</v>
      </c>
      <c r="V29" s="7">
        <f>RANK(U29,$U$6:$U$88,0)</f>
        <v>24</v>
      </c>
    </row>
    <row r="30" spans="1:22" s="11" customFormat="1">
      <c r="A30" s="3"/>
      <c r="B30" s="42" t="s">
        <v>213</v>
      </c>
      <c r="C30" s="33"/>
      <c r="D30" s="40" t="s">
        <v>18</v>
      </c>
      <c r="E30" s="104"/>
      <c r="F30" s="104">
        <v>28</v>
      </c>
      <c r="G30" s="104">
        <v>32</v>
      </c>
      <c r="H30" s="104">
        <v>34</v>
      </c>
      <c r="I30" s="104">
        <v>28</v>
      </c>
      <c r="J30" s="104"/>
      <c r="K30" s="104"/>
      <c r="L30" s="104">
        <v>27</v>
      </c>
      <c r="M30" s="104">
        <v>33</v>
      </c>
      <c r="N30" s="104"/>
      <c r="O30" s="17">
        <f>SUM(E30:N30)</f>
        <v>182</v>
      </c>
      <c r="P30" s="50">
        <f>COUNT(E30:N30)</f>
        <v>6</v>
      </c>
      <c r="Q30" s="17">
        <f>IF(P30&lt;6,0,+SMALL((E30:N30),1))</f>
        <v>27</v>
      </c>
      <c r="R30" s="17">
        <f>IF(P30&lt;7,0,+SMALL((E30:N30),2))</f>
        <v>0</v>
      </c>
      <c r="S30" s="17">
        <f>IF(P30&lt;8,0,+SMALL((E30:N30),3))</f>
        <v>0</v>
      </c>
      <c r="T30" s="17">
        <f>IF(P30&lt;9,0,+SMALL((E30:N30),4))</f>
        <v>0</v>
      </c>
      <c r="U30" s="17">
        <f>O30-Q30-R30-S30-T30</f>
        <v>155</v>
      </c>
      <c r="V30" s="7">
        <f>RANK(U30,$U$6:$U$88,0)</f>
        <v>25</v>
      </c>
    </row>
    <row r="31" spans="1:22" s="11" customFormat="1">
      <c r="A31" s="3"/>
      <c r="B31" s="42" t="s">
        <v>341</v>
      </c>
      <c r="C31" s="33"/>
      <c r="D31" s="158" t="s">
        <v>334</v>
      </c>
      <c r="E31" s="104">
        <v>23</v>
      </c>
      <c r="F31" s="159">
        <v>27</v>
      </c>
      <c r="G31" s="104">
        <v>30</v>
      </c>
      <c r="H31" s="104">
        <v>32</v>
      </c>
      <c r="I31" s="104">
        <v>32</v>
      </c>
      <c r="J31" s="104">
        <v>29</v>
      </c>
      <c r="K31" s="104">
        <v>31</v>
      </c>
      <c r="L31" s="104">
        <v>21</v>
      </c>
      <c r="M31" s="104">
        <v>25</v>
      </c>
      <c r="N31" s="104"/>
      <c r="O31" s="17">
        <f>SUM(E31:N31)</f>
        <v>250</v>
      </c>
      <c r="P31" s="50">
        <f>COUNT(E31:N31)</f>
        <v>9</v>
      </c>
      <c r="Q31" s="17">
        <f>IF(P31&lt;6,0,+SMALL((E31:N31),1))</f>
        <v>21</v>
      </c>
      <c r="R31" s="17">
        <f>IF(P31&lt;7,0,+SMALL((E31:N31),2))</f>
        <v>23</v>
      </c>
      <c r="S31" s="17">
        <f>IF(P31&lt;8,0,+SMALL((E31:N31),3))</f>
        <v>25</v>
      </c>
      <c r="T31" s="17">
        <f>IF(P31&lt;9,0,+SMALL((E31:N31),4))</f>
        <v>27</v>
      </c>
      <c r="U31" s="17">
        <f>O31-Q31-R31-S31-T31</f>
        <v>154</v>
      </c>
      <c r="V31" s="7">
        <f>RANK(U31,$U$6:$U$88,0)</f>
        <v>26</v>
      </c>
    </row>
    <row r="32" spans="1:22" s="11" customFormat="1">
      <c r="A32" s="3"/>
      <c r="B32" s="89" t="s">
        <v>20</v>
      </c>
      <c r="C32" s="33"/>
      <c r="D32" s="64" t="s">
        <v>9</v>
      </c>
      <c r="E32" s="104">
        <v>27</v>
      </c>
      <c r="F32" s="104">
        <v>24</v>
      </c>
      <c r="G32" s="104">
        <v>24</v>
      </c>
      <c r="H32" s="104">
        <v>30</v>
      </c>
      <c r="I32" s="104">
        <v>32</v>
      </c>
      <c r="J32" s="104">
        <v>21</v>
      </c>
      <c r="K32" s="104">
        <v>32</v>
      </c>
      <c r="L32" s="104">
        <v>21</v>
      </c>
      <c r="M32" s="104">
        <v>30</v>
      </c>
      <c r="N32" s="104"/>
      <c r="O32" s="17">
        <f>SUM(E32:N32)</f>
        <v>241</v>
      </c>
      <c r="P32" s="50">
        <f>COUNT(E32:N32)</f>
        <v>9</v>
      </c>
      <c r="Q32" s="17">
        <f>IF(P32&lt;6,0,+SMALL((E32:N32),1))</f>
        <v>21</v>
      </c>
      <c r="R32" s="17">
        <f>IF(P32&lt;7,0,+SMALL((E32:N32),2))</f>
        <v>21</v>
      </c>
      <c r="S32" s="17">
        <f>IF(P32&lt;8,0,+SMALL((E32:N32),3))</f>
        <v>24</v>
      </c>
      <c r="T32" s="17">
        <f>IF(P32&lt;9,0,+SMALL((E32:N32),4))</f>
        <v>24</v>
      </c>
      <c r="U32" s="17">
        <f>O32-Q32-R32-S32-T32</f>
        <v>151</v>
      </c>
      <c r="V32" s="7">
        <f>RANK(U32,$U$6:$U$88,0)</f>
        <v>27</v>
      </c>
    </row>
    <row r="33" spans="1:22" s="11" customFormat="1">
      <c r="A33" s="3"/>
      <c r="B33" s="89" t="s">
        <v>55</v>
      </c>
      <c r="C33" s="33"/>
      <c r="D33" s="64" t="s">
        <v>9</v>
      </c>
      <c r="E33" s="104">
        <v>21</v>
      </c>
      <c r="F33" s="104"/>
      <c r="G33" s="104">
        <v>32</v>
      </c>
      <c r="H33" s="104">
        <v>35</v>
      </c>
      <c r="I33" s="104">
        <v>28</v>
      </c>
      <c r="J33" s="104">
        <v>18</v>
      </c>
      <c r="K33" s="104"/>
      <c r="L33" s="104">
        <v>32</v>
      </c>
      <c r="M33" s="104">
        <v>24</v>
      </c>
      <c r="N33" s="104"/>
      <c r="O33" s="17">
        <f>SUM(E33:N33)</f>
        <v>190</v>
      </c>
      <c r="P33" s="50">
        <f>COUNT(E33:N33)</f>
        <v>7</v>
      </c>
      <c r="Q33" s="17">
        <f>IF(P33&lt;6,0,+SMALL((E33:N33),1))</f>
        <v>18</v>
      </c>
      <c r="R33" s="17">
        <f>IF(P33&lt;7,0,+SMALL((E33:N33),2))</f>
        <v>21</v>
      </c>
      <c r="S33" s="17">
        <f>IF(P33&lt;8,0,+SMALL((E33:N33),3))</f>
        <v>0</v>
      </c>
      <c r="T33" s="17">
        <f>IF(P33&lt;9,0,+SMALL((E33:N33),4))</f>
        <v>0</v>
      </c>
      <c r="U33" s="17">
        <f>O33-Q33-R33-S33-T33</f>
        <v>151</v>
      </c>
      <c r="V33" s="7">
        <f>RANK(U33,$U$6:$U$88,0)</f>
        <v>27</v>
      </c>
    </row>
    <row r="34" spans="1:22" s="11" customFormat="1">
      <c r="B34" s="89" t="s">
        <v>54</v>
      </c>
      <c r="C34" s="43"/>
      <c r="D34" s="48" t="s">
        <v>35</v>
      </c>
      <c r="E34" s="104">
        <v>34</v>
      </c>
      <c r="F34" s="104">
        <v>36</v>
      </c>
      <c r="G34" s="104"/>
      <c r="H34" s="104"/>
      <c r="I34" s="104">
        <v>28</v>
      </c>
      <c r="J34" s="104">
        <v>26</v>
      </c>
      <c r="K34" s="104"/>
      <c r="L34" s="104">
        <v>26</v>
      </c>
      <c r="M34" s="104"/>
      <c r="N34" s="104"/>
      <c r="O34" s="17">
        <f>SUM(E34:N34)</f>
        <v>150</v>
      </c>
      <c r="P34" s="50">
        <f>COUNT(E34:N34)</f>
        <v>5</v>
      </c>
      <c r="Q34" s="17">
        <f>IF(P34&lt;6,0,+SMALL((E34:N34),1))</f>
        <v>0</v>
      </c>
      <c r="R34" s="17">
        <f>IF(P34&lt;7,0,+SMALL((E34:N34),2))</f>
        <v>0</v>
      </c>
      <c r="S34" s="17">
        <f>IF(P34&lt;8,0,+SMALL((E34:N34),3))</f>
        <v>0</v>
      </c>
      <c r="T34" s="17">
        <f>IF(P34&lt;9,0,+SMALL((E34:N34),4))</f>
        <v>0</v>
      </c>
      <c r="U34" s="17">
        <f>O34-Q34-R34-S34-T34</f>
        <v>150</v>
      </c>
      <c r="V34" s="7">
        <f>RANK(U34,$U$6:$U$88,0)</f>
        <v>29</v>
      </c>
    </row>
    <row r="35" spans="1:22">
      <c r="B35" s="89" t="s">
        <v>156</v>
      </c>
      <c r="C35" s="43"/>
      <c r="D35" s="48" t="s">
        <v>35</v>
      </c>
      <c r="E35" s="104">
        <v>25</v>
      </c>
      <c r="F35" s="104">
        <v>22</v>
      </c>
      <c r="G35" s="159">
        <v>28</v>
      </c>
      <c r="H35" s="104"/>
      <c r="I35" s="104"/>
      <c r="J35" s="104">
        <v>25</v>
      </c>
      <c r="K35" s="104">
        <v>28</v>
      </c>
      <c r="L35" s="104">
        <v>40</v>
      </c>
      <c r="M35" s="104"/>
      <c r="N35" s="104"/>
      <c r="O35" s="17">
        <f>SUM(E35:N35)</f>
        <v>168</v>
      </c>
      <c r="P35" s="50">
        <f>COUNT(E35:N35)</f>
        <v>6</v>
      </c>
      <c r="Q35" s="17">
        <f>IF(P35&lt;6,0,+SMALL((E35:N35),1))</f>
        <v>22</v>
      </c>
      <c r="R35" s="17">
        <f>IF(P35&lt;7,0,+SMALL((E35:N35),2))</f>
        <v>0</v>
      </c>
      <c r="S35" s="17">
        <f>IF(P35&lt;8,0,+SMALL((E35:N35),3))</f>
        <v>0</v>
      </c>
      <c r="T35" s="17">
        <f>IF(P35&lt;9,0,+SMALL((E35:N35),4))</f>
        <v>0</v>
      </c>
      <c r="U35" s="17">
        <f>O35-Q35-R35-S35-T35</f>
        <v>146</v>
      </c>
      <c r="V35" s="7">
        <f>RANK(U35,$U$6:$U$88,0)</f>
        <v>30</v>
      </c>
    </row>
    <row r="36" spans="1:22" s="11" customFormat="1">
      <c r="A36" s="3"/>
      <c r="B36" s="89" t="s">
        <v>149</v>
      </c>
      <c r="C36" s="33"/>
      <c r="D36" s="82" t="s">
        <v>125</v>
      </c>
      <c r="E36" s="104">
        <v>20</v>
      </c>
      <c r="F36" s="104">
        <v>19</v>
      </c>
      <c r="G36" s="104">
        <v>31</v>
      </c>
      <c r="H36" s="104">
        <v>39</v>
      </c>
      <c r="I36" s="104"/>
      <c r="J36" s="104">
        <v>20</v>
      </c>
      <c r="K36" s="104">
        <v>34</v>
      </c>
      <c r="L36" s="104"/>
      <c r="M36" s="104"/>
      <c r="N36" s="104"/>
      <c r="O36" s="17">
        <f>SUM(E36:N36)</f>
        <v>163</v>
      </c>
      <c r="P36" s="50">
        <f>COUNT(E36:N36)</f>
        <v>6</v>
      </c>
      <c r="Q36" s="17">
        <f>IF(P36&lt;6,0,+SMALL((E36:N36),1))</f>
        <v>19</v>
      </c>
      <c r="R36" s="17">
        <f>IF(P36&lt;7,0,+SMALL((E36:N36),2))</f>
        <v>0</v>
      </c>
      <c r="S36" s="17">
        <f>IF(P36&lt;8,0,+SMALL((E36:N36),3))</f>
        <v>0</v>
      </c>
      <c r="T36" s="17">
        <f>IF(P36&lt;9,0,+SMALL((E36:N36),4))</f>
        <v>0</v>
      </c>
      <c r="U36" s="17">
        <f>O36-Q36-R36-S36-T36</f>
        <v>144</v>
      </c>
      <c r="V36" s="7">
        <f>RANK(U36,$U$6:$U$88,0)</f>
        <v>31</v>
      </c>
    </row>
    <row r="37" spans="1:22" s="11" customFormat="1">
      <c r="A37" s="3"/>
      <c r="B37" s="89" t="s">
        <v>111</v>
      </c>
      <c r="C37" s="33"/>
      <c r="D37" s="39" t="s">
        <v>7</v>
      </c>
      <c r="E37" s="104">
        <v>30</v>
      </c>
      <c r="F37" s="104">
        <v>29</v>
      </c>
      <c r="G37" s="104">
        <v>27</v>
      </c>
      <c r="H37" s="104">
        <v>25</v>
      </c>
      <c r="I37" s="104"/>
      <c r="J37" s="104">
        <v>33</v>
      </c>
      <c r="K37" s="104"/>
      <c r="L37" s="104">
        <v>25</v>
      </c>
      <c r="M37" s="104"/>
      <c r="N37" s="104"/>
      <c r="O37" s="17">
        <f>SUM(E37:N37)</f>
        <v>169</v>
      </c>
      <c r="P37" s="50">
        <f>COUNT(E37:N37)</f>
        <v>6</v>
      </c>
      <c r="Q37" s="17">
        <f>IF(P37&lt;6,0,+SMALL((E37:N37),1))</f>
        <v>25</v>
      </c>
      <c r="R37" s="17">
        <f>IF(P37&lt;7,0,+SMALL((E37:N37),2))</f>
        <v>0</v>
      </c>
      <c r="S37" s="17">
        <f>IF(P37&lt;8,0,+SMALL((E37:N37),3))</f>
        <v>0</v>
      </c>
      <c r="T37" s="17">
        <f>IF(P37&lt;9,0,+SMALL((E37:N37),4))</f>
        <v>0</v>
      </c>
      <c r="U37" s="17">
        <f>O37-Q37-R37-S37-T37</f>
        <v>144</v>
      </c>
      <c r="V37" s="7">
        <f>RANK(U37,$U$6:$U$88,0)</f>
        <v>31</v>
      </c>
    </row>
    <row r="38" spans="1:22" s="11" customFormat="1">
      <c r="B38" s="42" t="s">
        <v>342</v>
      </c>
      <c r="C38" s="33"/>
      <c r="D38" s="158" t="s">
        <v>334</v>
      </c>
      <c r="E38" s="104">
        <v>23</v>
      </c>
      <c r="F38" s="159">
        <v>33</v>
      </c>
      <c r="G38" s="104">
        <v>24</v>
      </c>
      <c r="H38" s="104"/>
      <c r="I38" s="104">
        <v>33</v>
      </c>
      <c r="J38" s="104">
        <v>22</v>
      </c>
      <c r="K38" s="104">
        <v>30</v>
      </c>
      <c r="L38" s="104">
        <v>22</v>
      </c>
      <c r="M38" s="104">
        <v>23</v>
      </c>
      <c r="N38" s="104"/>
      <c r="O38" s="17">
        <f>SUM(E38:N38)</f>
        <v>210</v>
      </c>
      <c r="P38" s="50">
        <f>COUNT(E38:N38)</f>
        <v>8</v>
      </c>
      <c r="Q38" s="17">
        <f>IF(P38&lt;6,0,+SMALL((E38:N38),1))</f>
        <v>22</v>
      </c>
      <c r="R38" s="17">
        <f>IF(P38&lt;7,0,+SMALL((E38:N38),2))</f>
        <v>22</v>
      </c>
      <c r="S38" s="17">
        <f>IF(P38&lt;8,0,+SMALL((E38:N38),3))</f>
        <v>23</v>
      </c>
      <c r="T38" s="17">
        <f>IF(P38&lt;9,0,+SMALL((E38:N38),4))</f>
        <v>0</v>
      </c>
      <c r="U38" s="17">
        <f>O38-Q38-R38-S38-T38</f>
        <v>143</v>
      </c>
      <c r="V38" s="7">
        <f>RANK(U38,$U$6:$U$88,0)</f>
        <v>33</v>
      </c>
    </row>
    <row r="39" spans="1:22" s="11" customFormat="1">
      <c r="A39" s="3"/>
      <c r="B39" s="89" t="s">
        <v>242</v>
      </c>
      <c r="C39" s="33"/>
      <c r="D39" s="90" t="s">
        <v>146</v>
      </c>
      <c r="E39" s="104"/>
      <c r="F39" s="104">
        <v>29</v>
      </c>
      <c r="G39" s="104">
        <v>29</v>
      </c>
      <c r="H39" s="104"/>
      <c r="I39" s="104">
        <v>32</v>
      </c>
      <c r="J39" s="104">
        <v>27</v>
      </c>
      <c r="K39" s="104"/>
      <c r="L39" s="104">
        <v>26</v>
      </c>
      <c r="M39" s="104"/>
      <c r="N39" s="104"/>
      <c r="O39" s="17">
        <f>SUM(E39:N39)</f>
        <v>143</v>
      </c>
      <c r="P39" s="50">
        <f>COUNT(E39:N39)</f>
        <v>5</v>
      </c>
      <c r="Q39" s="17">
        <f>IF(P39&lt;6,0,+SMALL((E39:N39),1))</f>
        <v>0</v>
      </c>
      <c r="R39" s="17">
        <f>IF(P39&lt;7,0,+SMALL((E39:N39),2))</f>
        <v>0</v>
      </c>
      <c r="S39" s="17">
        <f>IF(P39&lt;8,0,+SMALL((E39:N39),3))</f>
        <v>0</v>
      </c>
      <c r="T39" s="17">
        <f>IF(P39&lt;9,0,+SMALL((E39:N39),4))</f>
        <v>0</v>
      </c>
      <c r="U39" s="17">
        <f>O39-Q39-R39-S39-T39</f>
        <v>143</v>
      </c>
      <c r="V39" s="7">
        <f>RANK(U39,$U$6:$U$88,0)</f>
        <v>33</v>
      </c>
    </row>
    <row r="40" spans="1:22" s="11" customFormat="1">
      <c r="A40" s="3"/>
      <c r="B40" s="89" t="s">
        <v>172</v>
      </c>
      <c r="C40" s="33"/>
      <c r="D40" s="38" t="s">
        <v>33</v>
      </c>
      <c r="E40" s="104">
        <v>34</v>
      </c>
      <c r="F40" s="104">
        <v>33</v>
      </c>
      <c r="G40" s="104">
        <v>38</v>
      </c>
      <c r="H40" s="104"/>
      <c r="I40" s="104"/>
      <c r="J40" s="104"/>
      <c r="K40" s="104"/>
      <c r="L40" s="104">
        <v>34</v>
      </c>
      <c r="M40" s="104"/>
      <c r="N40" s="104"/>
      <c r="O40" s="17">
        <f>SUM(E40:N40)</f>
        <v>139</v>
      </c>
      <c r="P40" s="50">
        <f>COUNT(E40:N40)</f>
        <v>4</v>
      </c>
      <c r="Q40" s="17">
        <f>IF(P40&lt;6,0,+SMALL((E40:N40),1))</f>
        <v>0</v>
      </c>
      <c r="R40" s="17">
        <f>IF(P40&lt;7,0,+SMALL((E40:N40),2))</f>
        <v>0</v>
      </c>
      <c r="S40" s="17">
        <f>IF(P40&lt;8,0,+SMALL((E40:N40),3))</f>
        <v>0</v>
      </c>
      <c r="T40" s="17">
        <f>IF(P40&lt;9,0,+SMALL((E40:N40),4))</f>
        <v>0</v>
      </c>
      <c r="U40" s="17">
        <f>O40-Q40-R40-S40-T40</f>
        <v>139</v>
      </c>
      <c r="V40" s="7">
        <f>RANK(U40,$U$6:$U$88,0)</f>
        <v>35</v>
      </c>
    </row>
    <row r="41" spans="1:22" s="11" customFormat="1">
      <c r="B41" s="89" t="s">
        <v>163</v>
      </c>
      <c r="C41" s="33"/>
      <c r="D41" s="64" t="s">
        <v>9</v>
      </c>
      <c r="E41" s="104">
        <v>24</v>
      </c>
      <c r="F41" s="104">
        <v>31</v>
      </c>
      <c r="G41" s="104">
        <v>23</v>
      </c>
      <c r="H41" s="104">
        <v>37</v>
      </c>
      <c r="I41" s="104">
        <v>20</v>
      </c>
      <c r="J41" s="104">
        <v>20</v>
      </c>
      <c r="K41" s="104">
        <v>24</v>
      </c>
      <c r="L41" s="104">
        <v>23</v>
      </c>
      <c r="M41" s="104"/>
      <c r="N41" s="104"/>
      <c r="O41" s="17">
        <f>SUM(E41:N41)</f>
        <v>202</v>
      </c>
      <c r="P41" s="50">
        <f>COUNT(E41:N41)</f>
        <v>8</v>
      </c>
      <c r="Q41" s="17">
        <f>IF(P41&lt;6,0,+SMALL((E41:N41),1))</f>
        <v>20</v>
      </c>
      <c r="R41" s="17">
        <f>IF(P41&lt;7,0,+SMALL((E41:N41),2))</f>
        <v>20</v>
      </c>
      <c r="S41" s="17">
        <f>IF(P41&lt;8,0,+SMALL((E41:N41),3))</f>
        <v>23</v>
      </c>
      <c r="T41" s="17">
        <f>IF(P41&lt;9,0,+SMALL((E41:N41),4))</f>
        <v>0</v>
      </c>
      <c r="U41" s="17">
        <f>O41-Q41-R41-S41-T41</f>
        <v>139</v>
      </c>
      <c r="V41" s="7">
        <f>RANK(U41,$U$6:$U$88,0)</f>
        <v>35</v>
      </c>
    </row>
    <row r="42" spans="1:22" s="11" customFormat="1">
      <c r="B42" s="89" t="s">
        <v>75</v>
      </c>
      <c r="C42" s="33"/>
      <c r="D42" s="41" t="s">
        <v>35</v>
      </c>
      <c r="E42" s="104">
        <v>23</v>
      </c>
      <c r="F42" s="104">
        <v>28</v>
      </c>
      <c r="G42" s="104"/>
      <c r="H42" s="104"/>
      <c r="I42" s="104"/>
      <c r="J42" s="104">
        <v>24</v>
      </c>
      <c r="K42" s="104">
        <v>28</v>
      </c>
      <c r="L42" s="104">
        <v>31</v>
      </c>
      <c r="M42" s="104"/>
      <c r="N42" s="104"/>
      <c r="O42" s="17">
        <f>SUM(E42:N42)</f>
        <v>134</v>
      </c>
      <c r="P42" s="50">
        <f>COUNT(E42:N42)</f>
        <v>5</v>
      </c>
      <c r="Q42" s="17">
        <f>IF(P42&lt;6,0,+SMALL((E42:N42),1))</f>
        <v>0</v>
      </c>
      <c r="R42" s="17">
        <f>IF(P42&lt;7,0,+SMALL((E42:N42),2))</f>
        <v>0</v>
      </c>
      <c r="S42" s="17">
        <f>IF(P42&lt;8,0,+SMALL((E42:N42),3))</f>
        <v>0</v>
      </c>
      <c r="T42" s="17">
        <f>IF(P42&lt;9,0,+SMALL((E42:N42),4))</f>
        <v>0</v>
      </c>
      <c r="U42" s="17">
        <f>O42-Q42-R42-S42-T42</f>
        <v>134</v>
      </c>
      <c r="V42" s="7">
        <f>RANK(U42,$U$6:$U$88,0)</f>
        <v>37</v>
      </c>
    </row>
    <row r="43" spans="1:22" s="11" customFormat="1">
      <c r="B43" s="89" t="s">
        <v>380</v>
      </c>
      <c r="C43" s="33"/>
      <c r="D43" s="57" t="s">
        <v>79</v>
      </c>
      <c r="E43" s="104">
        <v>31</v>
      </c>
      <c r="F43" s="104">
        <v>34</v>
      </c>
      <c r="G43" s="104">
        <v>33</v>
      </c>
      <c r="H43" s="104"/>
      <c r="I43" s="159">
        <v>30</v>
      </c>
      <c r="J43" s="104"/>
      <c r="K43" s="104"/>
      <c r="L43" s="104"/>
      <c r="M43" s="104"/>
      <c r="N43" s="104"/>
      <c r="O43" s="17">
        <f>SUM(E43:N43)</f>
        <v>128</v>
      </c>
      <c r="P43" s="50">
        <f>COUNT(E43:N43)</f>
        <v>4</v>
      </c>
      <c r="Q43" s="17">
        <f>IF(P43&lt;6,0,+SMALL((E43:N43),1))</f>
        <v>0</v>
      </c>
      <c r="R43" s="17">
        <f>IF(P43&lt;7,0,+SMALL((E43:N43),2))</f>
        <v>0</v>
      </c>
      <c r="S43" s="17">
        <f>IF(P43&lt;8,0,+SMALL((E43:N43),3))</f>
        <v>0</v>
      </c>
      <c r="T43" s="17">
        <f>IF(P43&lt;9,0,+SMALL((E43:N43),4))</f>
        <v>0</v>
      </c>
      <c r="U43" s="17">
        <f>O43-Q43-R43-S43-T43</f>
        <v>128</v>
      </c>
      <c r="V43" s="7">
        <f>RANK(U43,$U$6:$U$88,0)</f>
        <v>38</v>
      </c>
    </row>
    <row r="44" spans="1:22">
      <c r="B44" s="89" t="s">
        <v>93</v>
      </c>
      <c r="C44" s="33"/>
      <c r="D44" s="40" t="s">
        <v>18</v>
      </c>
      <c r="E44" s="104"/>
      <c r="F44" s="104">
        <v>26</v>
      </c>
      <c r="G44" s="104">
        <v>34</v>
      </c>
      <c r="H44" s="104">
        <v>34</v>
      </c>
      <c r="I44" s="104">
        <v>31</v>
      </c>
      <c r="J44" s="104"/>
      <c r="K44" s="104"/>
      <c r="L44" s="104"/>
      <c r="M44" s="104"/>
      <c r="N44" s="104"/>
      <c r="O44" s="17">
        <f>SUM(E44:N44)</f>
        <v>125</v>
      </c>
      <c r="P44" s="50">
        <f>COUNT(E44:N44)</f>
        <v>4</v>
      </c>
      <c r="Q44" s="17">
        <f>IF(P44&lt;6,0,+SMALL((E44:N44),1))</f>
        <v>0</v>
      </c>
      <c r="R44" s="17">
        <f>IF(P44&lt;7,0,+SMALL((E44:N44),2))</f>
        <v>0</v>
      </c>
      <c r="S44" s="17">
        <f>IF(P44&lt;8,0,+SMALL((E44:N44),3))</f>
        <v>0</v>
      </c>
      <c r="T44" s="17">
        <f>IF(P44&lt;9,0,+SMALL((E44:N44),4))</f>
        <v>0</v>
      </c>
      <c r="U44" s="17">
        <f>O44-Q44-R44-S44-T44</f>
        <v>125</v>
      </c>
      <c r="V44" s="7">
        <f>RANK(U44,$U$6:$U$88,0)</f>
        <v>39</v>
      </c>
    </row>
    <row r="45" spans="1:22" s="11" customFormat="1">
      <c r="A45" s="3"/>
      <c r="B45" s="89" t="s">
        <v>365</v>
      </c>
      <c r="C45" s="33"/>
      <c r="D45" s="158" t="s">
        <v>334</v>
      </c>
      <c r="E45" s="104">
        <v>30</v>
      </c>
      <c r="F45" s="104"/>
      <c r="G45" s="104">
        <v>26</v>
      </c>
      <c r="H45" s="104"/>
      <c r="I45" s="104">
        <v>27</v>
      </c>
      <c r="J45" s="104">
        <v>24</v>
      </c>
      <c r="K45" s="104">
        <v>18</v>
      </c>
      <c r="L45" s="104">
        <v>18</v>
      </c>
      <c r="M45" s="104"/>
      <c r="N45" s="104"/>
      <c r="O45" s="17">
        <f>SUM(E45:N45)</f>
        <v>143</v>
      </c>
      <c r="P45" s="50">
        <f>COUNT(E45:N45)</f>
        <v>6</v>
      </c>
      <c r="Q45" s="17">
        <f>IF(P45&lt;6,0,+SMALL((E45:N45),1))</f>
        <v>18</v>
      </c>
      <c r="R45" s="17">
        <f>IF(P45&lt;7,0,+SMALL((E45:N45),2))</f>
        <v>0</v>
      </c>
      <c r="S45" s="17">
        <f>IF(P45&lt;8,0,+SMALL((E45:N45),3))</f>
        <v>0</v>
      </c>
      <c r="T45" s="17">
        <f>IF(P45&lt;9,0,+SMALL((E45:N45),4))</f>
        <v>0</v>
      </c>
      <c r="U45" s="17">
        <f>O45-Q45-R45-S45-T45</f>
        <v>125</v>
      </c>
      <c r="V45" s="7">
        <f>RANK(U45,$U$6:$U$88,0)</f>
        <v>39</v>
      </c>
    </row>
    <row r="46" spans="1:22" s="11" customFormat="1">
      <c r="B46" s="89" t="s">
        <v>117</v>
      </c>
      <c r="C46" s="33"/>
      <c r="D46" s="39" t="s">
        <v>7</v>
      </c>
      <c r="E46" s="104">
        <v>27</v>
      </c>
      <c r="F46" s="104">
        <v>26</v>
      </c>
      <c r="G46" s="104"/>
      <c r="H46" s="104">
        <v>36</v>
      </c>
      <c r="I46" s="104"/>
      <c r="J46" s="104">
        <v>35</v>
      </c>
      <c r="K46" s="104"/>
      <c r="L46" s="104"/>
      <c r="M46" s="104"/>
      <c r="N46" s="104"/>
      <c r="O46" s="17">
        <f>SUM(E46:N46)</f>
        <v>124</v>
      </c>
      <c r="P46" s="50">
        <f>COUNT(E46:N46)</f>
        <v>4</v>
      </c>
      <c r="Q46" s="17">
        <f>IF(P46&lt;6,0,+SMALL((E46:N46),1))</f>
        <v>0</v>
      </c>
      <c r="R46" s="17">
        <f>IF(P46&lt;7,0,+SMALL((E46:N46),2))</f>
        <v>0</v>
      </c>
      <c r="S46" s="17">
        <f>IF(P46&lt;8,0,+SMALL((E46:N46),3))</f>
        <v>0</v>
      </c>
      <c r="T46" s="17">
        <f>IF(P46&lt;9,0,+SMALL((E46:N46),4))</f>
        <v>0</v>
      </c>
      <c r="U46" s="17">
        <f>O46-Q46-R46-S46-T46</f>
        <v>124</v>
      </c>
      <c r="V46" s="7">
        <f>RANK(U46,$U$6:$U$88,0)</f>
        <v>41</v>
      </c>
    </row>
    <row r="47" spans="1:22" s="11" customFormat="1">
      <c r="B47" s="42" t="s">
        <v>337</v>
      </c>
      <c r="C47" s="33"/>
      <c r="D47" s="158" t="s">
        <v>334</v>
      </c>
      <c r="E47" s="104"/>
      <c r="F47" s="159">
        <v>22</v>
      </c>
      <c r="G47" s="104">
        <v>30</v>
      </c>
      <c r="H47" s="104"/>
      <c r="I47" s="104"/>
      <c r="J47" s="104">
        <v>20</v>
      </c>
      <c r="K47" s="104">
        <v>28</v>
      </c>
      <c r="L47" s="104">
        <v>18</v>
      </c>
      <c r="M47" s="104">
        <v>22</v>
      </c>
      <c r="N47" s="104"/>
      <c r="O47" s="17">
        <f>SUM(E47:N47)</f>
        <v>140</v>
      </c>
      <c r="P47" s="50">
        <f>COUNT(E47:N47)</f>
        <v>6</v>
      </c>
      <c r="Q47" s="17">
        <f>IF(P47&lt;6,0,+SMALL((E47:N47),1))</f>
        <v>18</v>
      </c>
      <c r="R47" s="17">
        <f>IF(P47&lt;7,0,+SMALL((E47:N47),2))</f>
        <v>0</v>
      </c>
      <c r="S47" s="17">
        <f>IF(P47&lt;8,0,+SMALL((E47:N47),3))</f>
        <v>0</v>
      </c>
      <c r="T47" s="17">
        <f>IF(P47&lt;9,0,+SMALL((E47:N47),4))</f>
        <v>0</v>
      </c>
      <c r="U47" s="17">
        <f>O47-Q47-R47-S47-T47</f>
        <v>122</v>
      </c>
      <c r="V47" s="7">
        <f>RANK(U47,$U$6:$U$88,0)</f>
        <v>42</v>
      </c>
    </row>
    <row r="48" spans="1:22" s="11" customFormat="1">
      <c r="B48" s="89" t="s">
        <v>99</v>
      </c>
      <c r="C48" s="33"/>
      <c r="D48" s="62" t="s">
        <v>14</v>
      </c>
      <c r="E48" s="104">
        <v>26</v>
      </c>
      <c r="F48" s="104">
        <v>26</v>
      </c>
      <c r="G48" s="104">
        <v>34</v>
      </c>
      <c r="H48" s="104"/>
      <c r="I48" s="104"/>
      <c r="J48" s="104"/>
      <c r="K48" s="104"/>
      <c r="L48" s="104"/>
      <c r="M48" s="104">
        <v>33</v>
      </c>
      <c r="N48" s="104"/>
      <c r="O48" s="17">
        <f>SUM(E48:N48)</f>
        <v>119</v>
      </c>
      <c r="P48" s="50">
        <f>COUNT(E48:N48)</f>
        <v>4</v>
      </c>
      <c r="Q48" s="17">
        <f>IF(P48&lt;6,0,+SMALL((E48:N48),1))</f>
        <v>0</v>
      </c>
      <c r="R48" s="17">
        <f>IF(P48&lt;7,0,+SMALL((E48:N48),2))</f>
        <v>0</v>
      </c>
      <c r="S48" s="17">
        <f>IF(P48&lt;8,0,+SMALL((E48:N48),3))</f>
        <v>0</v>
      </c>
      <c r="T48" s="17">
        <f>IF(P48&lt;9,0,+SMALL((E48:N48),4))</f>
        <v>0</v>
      </c>
      <c r="U48" s="17">
        <f>O48-Q48-R48-S48-T48</f>
        <v>119</v>
      </c>
      <c r="V48" s="7">
        <f>RANK(U48,$U$6:$U$88,0)</f>
        <v>43</v>
      </c>
    </row>
    <row r="49" spans="1:22" s="11" customFormat="1">
      <c r="A49" s="3"/>
      <c r="B49" s="89" t="s">
        <v>27</v>
      </c>
      <c r="C49" s="33"/>
      <c r="D49" s="40" t="s">
        <v>18</v>
      </c>
      <c r="E49" s="104">
        <v>26</v>
      </c>
      <c r="F49" s="104"/>
      <c r="G49" s="104">
        <v>27</v>
      </c>
      <c r="H49" s="104">
        <v>30</v>
      </c>
      <c r="I49" s="104"/>
      <c r="J49" s="104">
        <v>35</v>
      </c>
      <c r="K49" s="104"/>
      <c r="L49" s="104"/>
      <c r="M49" s="104"/>
      <c r="N49" s="104"/>
      <c r="O49" s="17">
        <f>SUM(E49:N49)</f>
        <v>118</v>
      </c>
      <c r="P49" s="50">
        <f>COUNT(E49:N49)</f>
        <v>4</v>
      </c>
      <c r="Q49" s="17">
        <f>IF(P49&lt;6,0,+SMALL((E49:N49),1))</f>
        <v>0</v>
      </c>
      <c r="R49" s="17">
        <f>IF(P49&lt;7,0,+SMALL((E49:N49),2))</f>
        <v>0</v>
      </c>
      <c r="S49" s="17">
        <f>IF(P49&lt;8,0,+SMALL((E49:N49),3))</f>
        <v>0</v>
      </c>
      <c r="T49" s="17">
        <f>IF(P49&lt;9,0,+SMALL((E49:N49),4))</f>
        <v>0</v>
      </c>
      <c r="U49" s="17">
        <f>O49-Q49-R49-S49-T49</f>
        <v>118</v>
      </c>
      <c r="V49" s="7">
        <f>RANK(U49,$U$6:$U$88,0)</f>
        <v>44</v>
      </c>
    </row>
    <row r="50" spans="1:22" s="11" customFormat="1">
      <c r="A50" s="3"/>
      <c r="B50" s="89" t="s">
        <v>402</v>
      </c>
      <c r="C50" s="33"/>
      <c r="D50" s="158" t="s">
        <v>334</v>
      </c>
      <c r="E50" s="104">
        <v>23</v>
      </c>
      <c r="F50" s="104"/>
      <c r="G50" s="104">
        <v>29</v>
      </c>
      <c r="H50" s="104">
        <v>27</v>
      </c>
      <c r="I50" s="104">
        <v>36</v>
      </c>
      <c r="J50" s="104"/>
      <c r="K50" s="104"/>
      <c r="L50" s="104"/>
      <c r="M50" s="104"/>
      <c r="N50" s="104"/>
      <c r="O50" s="17">
        <f>SUM(E50:N50)</f>
        <v>115</v>
      </c>
      <c r="P50" s="50">
        <f>COUNT(E50:N50)</f>
        <v>4</v>
      </c>
      <c r="Q50" s="17">
        <f>IF(P50&lt;6,0,+SMALL((E50:N50),1))</f>
        <v>0</v>
      </c>
      <c r="R50" s="17">
        <f>IF(P50&lt;7,0,+SMALL((E50:N50),2))</f>
        <v>0</v>
      </c>
      <c r="S50" s="17">
        <f>IF(P50&lt;8,0,+SMALL((E50:N50),3))</f>
        <v>0</v>
      </c>
      <c r="T50" s="17">
        <f>IF(P50&lt;9,0,+SMALL((E50:N50),4))</f>
        <v>0</v>
      </c>
      <c r="U50" s="17">
        <f>O50-Q50-R50-S50-T50</f>
        <v>115</v>
      </c>
      <c r="V50" s="7">
        <f>RANK(U50,$U$6:$U$88,0)</f>
        <v>45</v>
      </c>
    </row>
    <row r="51" spans="1:22" s="11" customFormat="1">
      <c r="A51" s="3"/>
      <c r="B51" s="89" t="s">
        <v>2</v>
      </c>
      <c r="C51" s="33"/>
      <c r="D51" s="38" t="s">
        <v>5</v>
      </c>
      <c r="E51" s="104">
        <v>34</v>
      </c>
      <c r="F51" s="104"/>
      <c r="G51" s="104"/>
      <c r="H51" s="104">
        <v>24</v>
      </c>
      <c r="I51" s="104">
        <v>23</v>
      </c>
      <c r="J51" s="104"/>
      <c r="K51" s="104">
        <v>33</v>
      </c>
      <c r="L51" s="104"/>
      <c r="M51" s="104"/>
      <c r="N51" s="104"/>
      <c r="O51" s="17">
        <f>SUM(E51:N51)</f>
        <v>114</v>
      </c>
      <c r="P51" s="50">
        <f>COUNT(E51:N51)</f>
        <v>4</v>
      </c>
      <c r="Q51" s="17">
        <f>IF(P51&lt;6,0,+SMALL((E51:N51),1))</f>
        <v>0</v>
      </c>
      <c r="R51" s="17">
        <f>IF(P51&lt;7,0,+SMALL((E51:N51),2))</f>
        <v>0</v>
      </c>
      <c r="S51" s="17">
        <f>IF(P51&lt;8,0,+SMALL((E51:N51),3))</f>
        <v>0</v>
      </c>
      <c r="T51" s="17">
        <f>IF(P51&lt;9,0,+SMALL((E51:N51),4))</f>
        <v>0</v>
      </c>
      <c r="U51" s="17">
        <f>O51-Q51-R51-S51-T51</f>
        <v>114</v>
      </c>
      <c r="V51" s="7">
        <f>RANK(U51,$U$6:$U$88,0)</f>
        <v>46</v>
      </c>
    </row>
    <row r="52" spans="1:22" s="11" customFormat="1">
      <c r="A52" s="3"/>
      <c r="B52" s="89" t="s">
        <v>148</v>
      </c>
      <c r="C52" s="33"/>
      <c r="D52" s="82" t="s">
        <v>125</v>
      </c>
      <c r="E52" s="104"/>
      <c r="F52" s="104"/>
      <c r="G52" s="104">
        <v>32</v>
      </c>
      <c r="H52" s="104"/>
      <c r="I52" s="104"/>
      <c r="J52" s="104">
        <v>27</v>
      </c>
      <c r="K52" s="104">
        <v>29</v>
      </c>
      <c r="L52" s="104">
        <v>24</v>
      </c>
      <c r="M52" s="104"/>
      <c r="N52" s="104"/>
      <c r="O52" s="17">
        <f>SUM(E52:N52)</f>
        <v>112</v>
      </c>
      <c r="P52" s="50">
        <f>COUNT(E52:N52)</f>
        <v>4</v>
      </c>
      <c r="Q52" s="17">
        <f>IF(P52&lt;6,0,+SMALL((E52:N52),1))</f>
        <v>0</v>
      </c>
      <c r="R52" s="17">
        <f>IF(P52&lt;7,0,+SMALL((E52:N52),2))</f>
        <v>0</v>
      </c>
      <c r="S52" s="17">
        <f>IF(P52&lt;8,0,+SMALL((E52:N52),3))</f>
        <v>0</v>
      </c>
      <c r="T52" s="17">
        <f>IF(P52&lt;9,0,+SMALL((E52:N52),4))</f>
        <v>0</v>
      </c>
      <c r="U52" s="17">
        <f>O52-Q52-R52-S52-T52</f>
        <v>112</v>
      </c>
      <c r="V52" s="7">
        <f>RANK(U52,$U$6:$U$88,0)</f>
        <v>47</v>
      </c>
    </row>
    <row r="53" spans="1:22" s="11" customFormat="1">
      <c r="A53" s="3"/>
      <c r="B53" s="89" t="s">
        <v>247</v>
      </c>
      <c r="C53" s="33"/>
      <c r="D53" s="82" t="s">
        <v>125</v>
      </c>
      <c r="E53" s="104"/>
      <c r="F53" s="104"/>
      <c r="G53" s="104">
        <v>30</v>
      </c>
      <c r="H53" s="104">
        <v>29</v>
      </c>
      <c r="I53" s="104"/>
      <c r="J53" s="104"/>
      <c r="K53" s="104">
        <v>32</v>
      </c>
      <c r="L53" s="104">
        <v>20</v>
      </c>
      <c r="M53" s="104"/>
      <c r="N53" s="104"/>
      <c r="O53" s="17">
        <f>SUM(E53:N53)</f>
        <v>111</v>
      </c>
      <c r="P53" s="50">
        <f>COUNT(E53:N53)</f>
        <v>4</v>
      </c>
      <c r="Q53" s="17">
        <f>IF(P53&lt;6,0,+SMALL((E53:N53),1))</f>
        <v>0</v>
      </c>
      <c r="R53" s="17">
        <f>IF(P53&lt;7,0,+SMALL((E53:N53),2))</f>
        <v>0</v>
      </c>
      <c r="S53" s="17">
        <f>IF(P53&lt;8,0,+SMALL((E53:N53),3))</f>
        <v>0</v>
      </c>
      <c r="T53" s="17">
        <f>IF(P53&lt;9,0,+SMALL((E53:N53),4))</f>
        <v>0</v>
      </c>
      <c r="U53" s="17">
        <f>O53-Q53-R53-S53-T53</f>
        <v>111</v>
      </c>
      <c r="V53" s="7">
        <f>RANK(U53,$U$6:$U$88,0)</f>
        <v>48</v>
      </c>
    </row>
    <row r="54" spans="1:22" s="11" customFormat="1">
      <c r="A54" s="3"/>
      <c r="B54" s="89" t="s">
        <v>331</v>
      </c>
      <c r="C54" s="33"/>
      <c r="D54" s="62" t="s">
        <v>14</v>
      </c>
      <c r="E54" s="104"/>
      <c r="F54" s="104">
        <v>29</v>
      </c>
      <c r="G54" s="159">
        <v>23</v>
      </c>
      <c r="H54" s="104"/>
      <c r="I54" s="104">
        <v>25</v>
      </c>
      <c r="J54" s="104"/>
      <c r="K54" s="104"/>
      <c r="L54" s="104"/>
      <c r="M54" s="104">
        <v>26</v>
      </c>
      <c r="N54" s="104"/>
      <c r="O54" s="17">
        <f>SUM(E54:N54)</f>
        <v>103</v>
      </c>
      <c r="P54" s="50">
        <f>COUNT(E54:N54)</f>
        <v>4</v>
      </c>
      <c r="Q54" s="17">
        <f>IF(P54&lt;6,0,+SMALL((E54:N54),1))</f>
        <v>0</v>
      </c>
      <c r="R54" s="17">
        <f>IF(P54&lt;7,0,+SMALL((E54:N54),2))</f>
        <v>0</v>
      </c>
      <c r="S54" s="17">
        <f>IF(P54&lt;8,0,+SMALL((E54:N54),3))</f>
        <v>0</v>
      </c>
      <c r="T54" s="17">
        <f>IF(P54&lt;9,0,+SMALL((E54:N54),4))</f>
        <v>0</v>
      </c>
      <c r="U54" s="17">
        <f>O54-Q54-R54-S54-T54</f>
        <v>103</v>
      </c>
      <c r="V54" s="7">
        <f>RANK(U54,$U$6:$U$88,0)</f>
        <v>49</v>
      </c>
    </row>
    <row r="55" spans="1:22" s="11" customFormat="1">
      <c r="A55" s="3"/>
      <c r="B55" s="89" t="s">
        <v>150</v>
      </c>
      <c r="C55" s="33"/>
      <c r="D55" s="82" t="s">
        <v>125</v>
      </c>
      <c r="E55" s="104"/>
      <c r="F55" s="104"/>
      <c r="G55" s="104">
        <v>19</v>
      </c>
      <c r="H55" s="104">
        <v>24</v>
      </c>
      <c r="I55" s="104"/>
      <c r="J55" s="104"/>
      <c r="K55" s="104">
        <v>23</v>
      </c>
      <c r="L55" s="104">
        <v>32</v>
      </c>
      <c r="M55" s="104"/>
      <c r="N55" s="104"/>
      <c r="O55" s="17">
        <f>SUM(E55:N55)</f>
        <v>98</v>
      </c>
      <c r="P55" s="50">
        <f>COUNT(E55:N55)</f>
        <v>4</v>
      </c>
      <c r="Q55" s="17">
        <f>IF(P55&lt;6,0,+SMALL((E55:N55),1))</f>
        <v>0</v>
      </c>
      <c r="R55" s="17">
        <f>IF(P55&lt;7,0,+SMALL((E55:N55),2))</f>
        <v>0</v>
      </c>
      <c r="S55" s="17">
        <f>IF(P55&lt;8,0,+SMALL((E55:N55),3))</f>
        <v>0</v>
      </c>
      <c r="T55" s="17">
        <f>IF(P55&lt;9,0,+SMALL((E55:N55),4))</f>
        <v>0</v>
      </c>
      <c r="U55" s="17">
        <f>O55-Q55-R55-S55-T55</f>
        <v>98</v>
      </c>
      <c r="V55" s="7">
        <f>RANK(U55,$U$6:$U$88,0)</f>
        <v>50</v>
      </c>
    </row>
    <row r="56" spans="1:22" s="11" customFormat="1">
      <c r="A56" s="3"/>
      <c r="B56" s="89" t="s">
        <v>182</v>
      </c>
      <c r="C56" s="33"/>
      <c r="D56" s="82" t="s">
        <v>125</v>
      </c>
      <c r="E56" s="104"/>
      <c r="F56" s="104">
        <v>28</v>
      </c>
      <c r="G56" s="104">
        <v>39</v>
      </c>
      <c r="H56" s="104"/>
      <c r="I56" s="104"/>
      <c r="J56" s="104"/>
      <c r="K56" s="104"/>
      <c r="L56" s="104">
        <v>31</v>
      </c>
      <c r="M56" s="104"/>
      <c r="N56" s="104"/>
      <c r="O56" s="17">
        <f>SUM(E56:N56)</f>
        <v>98</v>
      </c>
      <c r="P56" s="50">
        <f>COUNT(E56:N56)</f>
        <v>3</v>
      </c>
      <c r="Q56" s="17">
        <f>IF(P56&lt;6,0,+SMALL((E56:N56),1))</f>
        <v>0</v>
      </c>
      <c r="R56" s="17">
        <f>IF(P56&lt;7,0,+SMALL((E56:N56),2))</f>
        <v>0</v>
      </c>
      <c r="S56" s="17">
        <f>IF(P56&lt;8,0,+SMALL((E56:N56),3))</f>
        <v>0</v>
      </c>
      <c r="T56" s="17">
        <f>IF(P56&lt;9,0,+SMALL((E56:N56),4))</f>
        <v>0</v>
      </c>
      <c r="U56" s="17">
        <f>O56-Q56-R56-S56-T56</f>
        <v>98</v>
      </c>
      <c r="V56" s="7">
        <f>RANK(U56,$U$6:$U$88,0)</f>
        <v>50</v>
      </c>
    </row>
    <row r="57" spans="1:22" s="11" customFormat="1">
      <c r="A57" s="3"/>
      <c r="B57" s="89" t="s">
        <v>366</v>
      </c>
      <c r="C57" s="33"/>
      <c r="D57" s="158" t="s">
        <v>334</v>
      </c>
      <c r="E57" s="159">
        <v>29</v>
      </c>
      <c r="F57" s="104"/>
      <c r="G57" s="159">
        <v>16</v>
      </c>
      <c r="H57" s="104"/>
      <c r="I57" s="104"/>
      <c r="J57" s="104">
        <v>9</v>
      </c>
      <c r="K57" s="104">
        <v>20</v>
      </c>
      <c r="L57" s="159">
        <v>18</v>
      </c>
      <c r="M57" s="104"/>
      <c r="N57" s="104"/>
      <c r="O57" s="17">
        <f>SUM(E57:N57)</f>
        <v>92</v>
      </c>
      <c r="P57" s="50">
        <f>COUNT(E57:N57)</f>
        <v>5</v>
      </c>
      <c r="Q57" s="17">
        <f>IF(P57&lt;6,0,+SMALL((E57:N57),1))</f>
        <v>0</v>
      </c>
      <c r="R57" s="17">
        <f>IF(P57&lt;7,0,+SMALL((E57:N57),2))</f>
        <v>0</v>
      </c>
      <c r="S57" s="17">
        <f>IF(P57&lt;8,0,+SMALL((E57:N57),3))</f>
        <v>0</v>
      </c>
      <c r="T57" s="17">
        <f>IF(P57&lt;9,0,+SMALL((E57:N57),4))</f>
        <v>0</v>
      </c>
      <c r="U57" s="17">
        <f>O57-Q57-R57-S57-T57</f>
        <v>92</v>
      </c>
      <c r="V57" s="7">
        <f>RANK(U57,$U$6:$U$88,0)</f>
        <v>52</v>
      </c>
    </row>
    <row r="58" spans="1:22" s="11" customFormat="1">
      <c r="A58" s="3"/>
      <c r="B58" s="89" t="s">
        <v>387</v>
      </c>
      <c r="C58" s="33"/>
      <c r="D58" s="158" t="s">
        <v>334</v>
      </c>
      <c r="E58" s="104"/>
      <c r="F58" s="104"/>
      <c r="G58" s="104">
        <v>17</v>
      </c>
      <c r="H58" s="104">
        <v>23</v>
      </c>
      <c r="I58" s="104">
        <v>28</v>
      </c>
      <c r="J58" s="104"/>
      <c r="K58" s="104"/>
      <c r="L58" s="104">
        <v>23</v>
      </c>
      <c r="M58" s="104"/>
      <c r="N58" s="104"/>
      <c r="O58" s="17">
        <f>SUM(E58:N58)</f>
        <v>91</v>
      </c>
      <c r="P58" s="50">
        <f>COUNT(E58:N58)</f>
        <v>4</v>
      </c>
      <c r="Q58" s="17">
        <f>IF(P58&lt;6,0,+SMALL((E58:N58),1))</f>
        <v>0</v>
      </c>
      <c r="R58" s="17">
        <f>IF(P58&lt;7,0,+SMALL((E58:N58),2))</f>
        <v>0</v>
      </c>
      <c r="S58" s="17">
        <f>IF(P58&lt;8,0,+SMALL((E58:N58),3))</f>
        <v>0</v>
      </c>
      <c r="T58" s="17">
        <f>IF(P58&lt;9,0,+SMALL((E58:N58),4))</f>
        <v>0</v>
      </c>
      <c r="U58" s="17">
        <f>O58-Q58-R58-S58-T58</f>
        <v>91</v>
      </c>
      <c r="V58" s="7">
        <f>RANK(U58,$U$6:$U$88,0)</f>
        <v>53</v>
      </c>
    </row>
    <row r="59" spans="1:22" s="11" customFormat="1">
      <c r="A59" s="3"/>
      <c r="B59" s="89" t="s">
        <v>76</v>
      </c>
      <c r="C59" s="33"/>
      <c r="D59" s="41" t="s">
        <v>35</v>
      </c>
      <c r="E59" s="104"/>
      <c r="F59" s="104">
        <v>33</v>
      </c>
      <c r="G59" s="104"/>
      <c r="H59" s="104"/>
      <c r="I59" s="104"/>
      <c r="J59" s="104"/>
      <c r="K59" s="104">
        <v>30</v>
      </c>
      <c r="L59" s="104">
        <v>26</v>
      </c>
      <c r="M59" s="104"/>
      <c r="N59" s="104"/>
      <c r="O59" s="17">
        <f>SUM(E59:N59)</f>
        <v>89</v>
      </c>
      <c r="P59" s="50">
        <f>COUNT(E59:N59)</f>
        <v>3</v>
      </c>
      <c r="Q59" s="17">
        <f>IF(P59&lt;6,0,+SMALL((E59:N59),1))</f>
        <v>0</v>
      </c>
      <c r="R59" s="17">
        <f>IF(P59&lt;7,0,+SMALL((E59:N59),2))</f>
        <v>0</v>
      </c>
      <c r="S59" s="17">
        <f>IF(P59&lt;8,0,+SMALL((E59:N59),3))</f>
        <v>0</v>
      </c>
      <c r="T59" s="17">
        <f>IF(P59&lt;9,0,+SMALL((E59:N59),4))</f>
        <v>0</v>
      </c>
      <c r="U59" s="17">
        <f>O59-Q59-R59-S59-T59</f>
        <v>89</v>
      </c>
      <c r="V59" s="7">
        <f>RANK(U59,$U$6:$U$88,0)</f>
        <v>54</v>
      </c>
    </row>
    <row r="60" spans="1:22" s="11" customFormat="1">
      <c r="A60" s="3"/>
      <c r="B60" s="89" t="s">
        <v>361</v>
      </c>
      <c r="C60" s="33"/>
      <c r="D60" s="39" t="s">
        <v>7</v>
      </c>
      <c r="E60" s="104">
        <v>0</v>
      </c>
      <c r="F60" s="104">
        <v>24</v>
      </c>
      <c r="G60" s="104">
        <v>38</v>
      </c>
      <c r="H60" s="104"/>
      <c r="I60" s="104"/>
      <c r="J60" s="104">
        <v>25</v>
      </c>
      <c r="K60" s="104"/>
      <c r="L60" s="104"/>
      <c r="M60" s="104"/>
      <c r="N60" s="104"/>
      <c r="O60" s="17">
        <f>SUM(E60:N60)</f>
        <v>87</v>
      </c>
      <c r="P60" s="50">
        <f>COUNT(E60:N60)</f>
        <v>4</v>
      </c>
      <c r="Q60" s="17">
        <f>IF(P60&lt;6,0,+SMALL((E60:N60),1))</f>
        <v>0</v>
      </c>
      <c r="R60" s="17">
        <f>IF(P60&lt;7,0,+SMALL((E60:N60),2))</f>
        <v>0</v>
      </c>
      <c r="S60" s="17">
        <f>IF(P60&lt;8,0,+SMALL((E60:N60),3))</f>
        <v>0</v>
      </c>
      <c r="T60" s="17">
        <f>IF(P60&lt;9,0,+SMALL((E60:N60),4))</f>
        <v>0</v>
      </c>
      <c r="U60" s="17">
        <f>O60-Q60-R60-S60-T60</f>
        <v>87</v>
      </c>
      <c r="V60" s="7">
        <f>RANK(U60,$U$6:$U$88,0)</f>
        <v>55</v>
      </c>
    </row>
    <row r="61" spans="1:22" s="11" customFormat="1">
      <c r="A61" s="3"/>
      <c r="B61" s="89" t="s">
        <v>185</v>
      </c>
      <c r="C61" s="33"/>
      <c r="D61" s="57" t="s">
        <v>79</v>
      </c>
      <c r="E61" s="104"/>
      <c r="F61" s="104">
        <v>26</v>
      </c>
      <c r="G61" s="104"/>
      <c r="H61" s="104"/>
      <c r="I61" s="104"/>
      <c r="J61" s="104">
        <v>25</v>
      </c>
      <c r="K61" s="104"/>
      <c r="L61" s="104">
        <v>30</v>
      </c>
      <c r="M61" s="104"/>
      <c r="N61" s="104"/>
      <c r="O61" s="17">
        <f>SUM(E61:N61)</f>
        <v>81</v>
      </c>
      <c r="P61" s="50">
        <f>COUNT(E61:N61)</f>
        <v>3</v>
      </c>
      <c r="Q61" s="17">
        <f>IF(P61&lt;6,0,+SMALL((E61:N61),1))</f>
        <v>0</v>
      </c>
      <c r="R61" s="17">
        <f>IF(P61&lt;7,0,+SMALL((E61:N61),2))</f>
        <v>0</v>
      </c>
      <c r="S61" s="17">
        <f>IF(P61&lt;8,0,+SMALL((E61:N61),3))</f>
        <v>0</v>
      </c>
      <c r="T61" s="17">
        <f>IF(P61&lt;9,0,+SMALL((E61:N61),4))</f>
        <v>0</v>
      </c>
      <c r="U61" s="17">
        <f>O61-Q61-R61-S61-T61</f>
        <v>81</v>
      </c>
      <c r="V61" s="7">
        <f>RANK(U61,$U$6:$U$88,0)</f>
        <v>56</v>
      </c>
    </row>
    <row r="62" spans="1:22" s="11" customFormat="1">
      <c r="B62" s="89" t="s">
        <v>174</v>
      </c>
      <c r="C62" s="33"/>
      <c r="D62" s="39" t="s">
        <v>7</v>
      </c>
      <c r="E62" s="104"/>
      <c r="F62" s="104">
        <v>22</v>
      </c>
      <c r="G62" s="104">
        <v>24</v>
      </c>
      <c r="H62" s="104"/>
      <c r="I62" s="104"/>
      <c r="J62" s="104">
        <v>25</v>
      </c>
      <c r="K62" s="104"/>
      <c r="L62" s="104"/>
      <c r="M62" s="104"/>
      <c r="N62" s="104"/>
      <c r="O62" s="17">
        <f>SUM(E62:N62)</f>
        <v>71</v>
      </c>
      <c r="P62" s="50">
        <f>COUNT(E62:N62)</f>
        <v>3</v>
      </c>
      <c r="Q62" s="17">
        <f>IF(P62&lt;6,0,+SMALL((E62:N62),1))</f>
        <v>0</v>
      </c>
      <c r="R62" s="17">
        <f>IF(P62&lt;7,0,+SMALL((E62:N62),2))</f>
        <v>0</v>
      </c>
      <c r="S62" s="17">
        <f>IF(P62&lt;8,0,+SMALL((E62:N62),3))</f>
        <v>0</v>
      </c>
      <c r="T62" s="17">
        <f>IF(P62&lt;9,0,+SMALL((E62:N62),4))</f>
        <v>0</v>
      </c>
      <c r="U62" s="17">
        <f>O62-Q62-R62-S62-T62</f>
        <v>71</v>
      </c>
      <c r="V62" s="7">
        <f>RANK(U62,$U$6:$U$88,0)</f>
        <v>57</v>
      </c>
    </row>
    <row r="63" spans="1:22" s="11" customFormat="1">
      <c r="A63" s="3"/>
      <c r="B63" s="89" t="s">
        <v>124</v>
      </c>
      <c r="C63" s="33"/>
      <c r="D63" s="38" t="s">
        <v>33</v>
      </c>
      <c r="E63" s="104">
        <v>34</v>
      </c>
      <c r="F63" s="104"/>
      <c r="G63" s="104"/>
      <c r="H63" s="104"/>
      <c r="I63" s="104"/>
      <c r="J63" s="104"/>
      <c r="K63" s="104">
        <v>33</v>
      </c>
      <c r="L63" s="104"/>
      <c r="M63" s="104"/>
      <c r="N63" s="104"/>
      <c r="O63" s="17">
        <f>SUM(E63:N63)</f>
        <v>67</v>
      </c>
      <c r="P63" s="50">
        <f>COUNT(E63:N63)</f>
        <v>2</v>
      </c>
      <c r="Q63" s="17">
        <f>IF(P63&lt;6,0,+SMALL((E63:N63),1))</f>
        <v>0</v>
      </c>
      <c r="R63" s="17">
        <f>IF(P63&lt;7,0,+SMALL((E63:N63),2))</f>
        <v>0</v>
      </c>
      <c r="S63" s="17">
        <f>IF(P63&lt;8,0,+SMALL((E63:N63),3))</f>
        <v>0</v>
      </c>
      <c r="T63" s="17">
        <f>IF(P63&lt;9,0,+SMALL((E63:N63),4))</f>
        <v>0</v>
      </c>
      <c r="U63" s="17">
        <f>O63-Q63-R63-S63-T63</f>
        <v>67</v>
      </c>
      <c r="V63" s="7">
        <f>RANK(U63,$U$6:$U$88,0)</f>
        <v>58</v>
      </c>
    </row>
    <row r="64" spans="1:22">
      <c r="B64" s="89" t="s">
        <v>332</v>
      </c>
      <c r="C64" s="33"/>
      <c r="D64" s="62" t="s">
        <v>14</v>
      </c>
      <c r="E64" s="104"/>
      <c r="F64" s="104">
        <v>24</v>
      </c>
      <c r="G64" s="104"/>
      <c r="H64" s="104"/>
      <c r="I64" s="104"/>
      <c r="J64" s="104">
        <v>22</v>
      </c>
      <c r="K64" s="104"/>
      <c r="L64" s="104">
        <v>18</v>
      </c>
      <c r="M64" s="104"/>
      <c r="N64" s="104"/>
      <c r="O64" s="17">
        <f>SUM(E64:N64)</f>
        <v>64</v>
      </c>
      <c r="P64" s="50">
        <f>COUNT(E64:N64)</f>
        <v>3</v>
      </c>
      <c r="Q64" s="17">
        <f>IF(P64&lt;6,0,+SMALL((E64:N64),1))</f>
        <v>0</v>
      </c>
      <c r="R64" s="17">
        <f>IF(P64&lt;7,0,+SMALL((E64:N64),2))</f>
        <v>0</v>
      </c>
      <c r="S64" s="17">
        <f>IF(P64&lt;8,0,+SMALL((E64:N64),3))</f>
        <v>0</v>
      </c>
      <c r="T64" s="17">
        <f>IF(P64&lt;9,0,+SMALL((E64:N64),4))</f>
        <v>0</v>
      </c>
      <c r="U64" s="17">
        <f>O64-Q64-R64-S64-T64</f>
        <v>64</v>
      </c>
      <c r="V64" s="7">
        <f>RANK(U64,$U$6:$U$88,0)</f>
        <v>59</v>
      </c>
    </row>
    <row r="65" spans="1:22" s="11" customFormat="1">
      <c r="A65" s="3"/>
      <c r="B65" s="89" t="s">
        <v>170</v>
      </c>
      <c r="C65" s="33"/>
      <c r="D65" s="82" t="s">
        <v>125</v>
      </c>
      <c r="E65" s="104"/>
      <c r="F65" s="104"/>
      <c r="G65" s="104"/>
      <c r="H65" s="104"/>
      <c r="I65" s="104"/>
      <c r="J65" s="104"/>
      <c r="K65" s="104">
        <v>35</v>
      </c>
      <c r="L65" s="104">
        <v>27</v>
      </c>
      <c r="M65" s="104"/>
      <c r="N65" s="104"/>
      <c r="O65" s="17">
        <f>SUM(E65:N65)</f>
        <v>62</v>
      </c>
      <c r="P65" s="50">
        <f>COUNT(E65:N65)</f>
        <v>2</v>
      </c>
      <c r="Q65" s="17">
        <f>IF(P65&lt;6,0,+SMALL((E65:N65),1))</f>
        <v>0</v>
      </c>
      <c r="R65" s="17">
        <f>IF(P65&lt;7,0,+SMALL((E65:N65),2))</f>
        <v>0</v>
      </c>
      <c r="S65" s="17">
        <f>IF(P65&lt;8,0,+SMALL((E65:N65),3))</f>
        <v>0</v>
      </c>
      <c r="T65" s="17">
        <f>IF(P65&lt;9,0,+SMALL((E65:N65),4))</f>
        <v>0</v>
      </c>
      <c r="U65" s="17">
        <f>O65-Q65-R65-S65-T65</f>
        <v>62</v>
      </c>
      <c r="V65" s="7">
        <f>RANK(U65,$U$6:$U$88,0)</f>
        <v>60</v>
      </c>
    </row>
    <row r="66" spans="1:22" s="11" customFormat="1">
      <c r="B66" s="42" t="s">
        <v>217</v>
      </c>
      <c r="C66" s="33"/>
      <c r="D66" s="40" t="s">
        <v>18</v>
      </c>
      <c r="E66" s="104">
        <v>26</v>
      </c>
      <c r="F66" s="104"/>
      <c r="G66" s="104"/>
      <c r="H66" s="104">
        <v>34</v>
      </c>
      <c r="I66" s="104"/>
      <c r="J66" s="104"/>
      <c r="K66" s="104"/>
      <c r="L66" s="104"/>
      <c r="M66" s="104"/>
      <c r="N66" s="104"/>
      <c r="O66" s="17">
        <f>SUM(E66:N66)</f>
        <v>60</v>
      </c>
      <c r="P66" s="50">
        <f>COUNT(E66:N66)</f>
        <v>2</v>
      </c>
      <c r="Q66" s="17">
        <f>IF(P66&lt;6,0,+SMALL((E66:N66),1))</f>
        <v>0</v>
      </c>
      <c r="R66" s="17">
        <f>IF(P66&lt;7,0,+SMALL((E66:N66),2))</f>
        <v>0</v>
      </c>
      <c r="S66" s="17">
        <f>IF(P66&lt;8,0,+SMALL((E66:N66),3))</f>
        <v>0</v>
      </c>
      <c r="T66" s="17">
        <f>IF(P66&lt;9,0,+SMALL((E66:N66),4))</f>
        <v>0</v>
      </c>
      <c r="U66" s="17">
        <f>O66-Q66-R66-S66-T66</f>
        <v>60</v>
      </c>
      <c r="V66" s="7">
        <f>RANK(U66,$U$6:$U$88,0)</f>
        <v>61</v>
      </c>
    </row>
    <row r="67" spans="1:22" s="11" customFormat="1">
      <c r="B67" s="89" t="s">
        <v>403</v>
      </c>
      <c r="C67" s="33"/>
      <c r="D67" s="61" t="s">
        <v>81</v>
      </c>
      <c r="E67" s="104"/>
      <c r="F67" s="104"/>
      <c r="G67" s="104">
        <v>25</v>
      </c>
      <c r="H67" s="104"/>
      <c r="I67" s="104">
        <v>35</v>
      </c>
      <c r="J67" s="104"/>
      <c r="K67" s="104"/>
      <c r="L67" s="104"/>
      <c r="M67" s="104"/>
      <c r="N67" s="104"/>
      <c r="O67" s="17">
        <f>SUM(E67:N67)</f>
        <v>60</v>
      </c>
      <c r="P67" s="50">
        <f>COUNT(E67:N67)</f>
        <v>2</v>
      </c>
      <c r="Q67" s="17">
        <f>IF(P67&lt;6,0,+SMALL((E67:N67),1))</f>
        <v>0</v>
      </c>
      <c r="R67" s="17">
        <f>IF(P67&lt;7,0,+SMALL((E67:N67),2))</f>
        <v>0</v>
      </c>
      <c r="S67" s="17">
        <f>IF(P67&lt;8,0,+SMALL((E67:N67),3))</f>
        <v>0</v>
      </c>
      <c r="T67" s="17">
        <f>IF(P67&lt;9,0,+SMALL((E67:N67),4))</f>
        <v>0</v>
      </c>
      <c r="U67" s="17">
        <f>O67-Q67-R67-S67-T67</f>
        <v>60</v>
      </c>
      <c r="V67" s="7">
        <f>RANK(U67,$U$6:$U$88,0)</f>
        <v>61</v>
      </c>
    </row>
    <row r="68" spans="1:22" s="11" customFormat="1">
      <c r="B68" s="89" t="s">
        <v>15</v>
      </c>
      <c r="C68" s="43"/>
      <c r="D68" s="65" t="s">
        <v>9</v>
      </c>
      <c r="E68" s="104">
        <v>30</v>
      </c>
      <c r="F68" s="104"/>
      <c r="G68" s="104"/>
      <c r="H68" s="104"/>
      <c r="I68" s="104"/>
      <c r="J68" s="104"/>
      <c r="K68" s="104"/>
      <c r="L68" s="104">
        <v>29</v>
      </c>
      <c r="M68" s="104"/>
      <c r="N68" s="104"/>
      <c r="O68" s="17">
        <f>SUM(E68:N68)</f>
        <v>59</v>
      </c>
      <c r="P68" s="50">
        <f>COUNT(E68:N68)</f>
        <v>2</v>
      </c>
      <c r="Q68" s="17">
        <f>IF(P68&lt;6,0,+SMALL((E68:N68),1))</f>
        <v>0</v>
      </c>
      <c r="R68" s="17">
        <f>IF(P68&lt;7,0,+SMALL((E68:N68),2))</f>
        <v>0</v>
      </c>
      <c r="S68" s="17">
        <f>IF(P68&lt;8,0,+SMALL((E68:N68),3))</f>
        <v>0</v>
      </c>
      <c r="T68" s="17">
        <f>IF(P68&lt;9,0,+SMALL((E68:N68),4))</f>
        <v>0</v>
      </c>
      <c r="U68" s="17">
        <f>O68-Q68-R68-S68-T68</f>
        <v>59</v>
      </c>
      <c r="V68" s="7">
        <f>RANK(U68,$U$6:$U$88,0)</f>
        <v>63</v>
      </c>
    </row>
    <row r="69" spans="1:22" s="11" customFormat="1">
      <c r="A69" s="3"/>
      <c r="B69" s="89" t="s">
        <v>360</v>
      </c>
      <c r="C69" s="33"/>
      <c r="D69" s="40" t="s">
        <v>18</v>
      </c>
      <c r="E69" s="104">
        <v>25</v>
      </c>
      <c r="F69" s="104"/>
      <c r="G69" s="104">
        <v>33</v>
      </c>
      <c r="H69" s="104"/>
      <c r="I69" s="104"/>
      <c r="J69" s="104"/>
      <c r="K69" s="104"/>
      <c r="L69" s="104"/>
      <c r="M69" s="104"/>
      <c r="N69" s="104"/>
      <c r="O69" s="17">
        <f>SUM(E69:N69)</f>
        <v>58</v>
      </c>
      <c r="P69" s="50">
        <f>COUNT(E69:N69)</f>
        <v>2</v>
      </c>
      <c r="Q69" s="17">
        <f>IF(P69&lt;6,0,+SMALL((E69:N69),1))</f>
        <v>0</v>
      </c>
      <c r="R69" s="17">
        <f>IF(P69&lt;7,0,+SMALL((E69:N69),2))</f>
        <v>0</v>
      </c>
      <c r="S69" s="17">
        <f>IF(P69&lt;8,0,+SMALL((E69:N69),3))</f>
        <v>0</v>
      </c>
      <c r="T69" s="17">
        <f>IF(P69&lt;9,0,+SMALL((E69:N69),4))</f>
        <v>0</v>
      </c>
      <c r="U69" s="17">
        <f>O69-Q69-R69-S69-T69</f>
        <v>58</v>
      </c>
      <c r="V69" s="7">
        <f>RANK(U69,$U$6:$U$88,0)</f>
        <v>64</v>
      </c>
    </row>
    <row r="70" spans="1:22" s="11" customFormat="1">
      <c r="A70" s="3"/>
      <c r="B70" s="89" t="s">
        <v>3</v>
      </c>
      <c r="C70" s="33"/>
      <c r="D70" s="38" t="s">
        <v>5</v>
      </c>
      <c r="E70" s="104"/>
      <c r="F70" s="104">
        <v>24</v>
      </c>
      <c r="G70" s="104"/>
      <c r="H70" s="104"/>
      <c r="I70" s="104">
        <v>33</v>
      </c>
      <c r="J70" s="104"/>
      <c r="K70" s="104"/>
      <c r="L70" s="104"/>
      <c r="M70" s="104"/>
      <c r="N70" s="104"/>
      <c r="O70" s="17">
        <f>SUM(E70:N70)</f>
        <v>57</v>
      </c>
      <c r="P70" s="50">
        <f>COUNT(E70:N70)</f>
        <v>2</v>
      </c>
      <c r="Q70" s="17">
        <f>IF(P70&lt;6,0,+SMALL((E70:N70),1))</f>
        <v>0</v>
      </c>
      <c r="R70" s="17">
        <f>IF(P70&lt;7,0,+SMALL((E70:N70),2))</f>
        <v>0</v>
      </c>
      <c r="S70" s="17">
        <f>IF(P70&lt;8,0,+SMALL((E70:N70),3))</f>
        <v>0</v>
      </c>
      <c r="T70" s="17">
        <f>IF(P70&lt;9,0,+SMALL((E70:N70),4))</f>
        <v>0</v>
      </c>
      <c r="U70" s="17">
        <f>O70-Q70-R70-S70-T70</f>
        <v>57</v>
      </c>
      <c r="V70" s="7">
        <f>RANK(U70,$U$6:$U$88,0)</f>
        <v>65</v>
      </c>
    </row>
    <row r="71" spans="1:22" s="11" customFormat="1">
      <c r="B71" s="42" t="s">
        <v>328</v>
      </c>
      <c r="C71" s="33"/>
      <c r="D71" s="40" t="s">
        <v>18</v>
      </c>
      <c r="E71" s="104"/>
      <c r="F71" s="104">
        <v>22</v>
      </c>
      <c r="G71" s="104">
        <v>19</v>
      </c>
      <c r="H71" s="104"/>
      <c r="I71" s="104"/>
      <c r="J71" s="104"/>
      <c r="K71" s="104">
        <v>16</v>
      </c>
      <c r="L71" s="104"/>
      <c r="M71" s="104"/>
      <c r="N71" s="104"/>
      <c r="O71" s="17">
        <f>SUM(E71:N71)</f>
        <v>57</v>
      </c>
      <c r="P71" s="50">
        <f>COUNT(E71:N71)</f>
        <v>3</v>
      </c>
      <c r="Q71" s="17">
        <f>IF(P71&lt;6,0,+SMALL((E71:N71),1))</f>
        <v>0</v>
      </c>
      <c r="R71" s="17">
        <f>IF(P71&lt;7,0,+SMALL((E71:N71),2))</f>
        <v>0</v>
      </c>
      <c r="S71" s="17">
        <f>IF(P71&lt;8,0,+SMALL((E71:N71),3))</f>
        <v>0</v>
      </c>
      <c r="T71" s="17">
        <f>IF(P71&lt;9,0,+SMALL((E71:N71),4))</f>
        <v>0</v>
      </c>
      <c r="U71" s="17">
        <f>O71-Q71-R71-S71-T71</f>
        <v>57</v>
      </c>
      <c r="V71" s="7">
        <f>RANK(U71,$U$6:$U$88,0)</f>
        <v>65</v>
      </c>
    </row>
    <row r="72" spans="1:22" s="11" customFormat="1">
      <c r="B72" s="89" t="s">
        <v>104</v>
      </c>
      <c r="C72" s="33"/>
      <c r="D72" s="40" t="s">
        <v>18</v>
      </c>
      <c r="E72" s="104"/>
      <c r="F72" s="104">
        <v>24</v>
      </c>
      <c r="G72" s="104"/>
      <c r="H72" s="104"/>
      <c r="I72" s="104"/>
      <c r="J72" s="104"/>
      <c r="K72" s="104"/>
      <c r="L72" s="104">
        <v>30</v>
      </c>
      <c r="M72" s="104"/>
      <c r="N72" s="104"/>
      <c r="O72" s="17">
        <f>SUM(E72:N72)</f>
        <v>54</v>
      </c>
      <c r="P72" s="50">
        <f>COUNT(E72:N72)</f>
        <v>2</v>
      </c>
      <c r="Q72" s="17">
        <f>IF(P72&lt;6,0,+SMALL((E72:N72),1))</f>
        <v>0</v>
      </c>
      <c r="R72" s="17">
        <f>IF(P72&lt;7,0,+SMALL((E72:N72),2))</f>
        <v>0</v>
      </c>
      <c r="S72" s="17">
        <f>IF(P72&lt;8,0,+SMALL((E72:N72),3))</f>
        <v>0</v>
      </c>
      <c r="T72" s="17">
        <f>IF(P72&lt;9,0,+SMALL((E72:N72),4))</f>
        <v>0</v>
      </c>
      <c r="U72" s="17">
        <f>O72-Q72-R72-S72-T72</f>
        <v>54</v>
      </c>
      <c r="V72" s="7">
        <f>RANK(U72,$U$6:$U$88,0)</f>
        <v>67</v>
      </c>
    </row>
    <row r="73" spans="1:22">
      <c r="B73" s="89" t="s">
        <v>233</v>
      </c>
      <c r="C73" s="33"/>
      <c r="D73" s="82" t="s">
        <v>125</v>
      </c>
      <c r="E73" s="104"/>
      <c r="F73" s="104">
        <v>21</v>
      </c>
      <c r="G73" s="104"/>
      <c r="H73" s="104"/>
      <c r="I73" s="104"/>
      <c r="J73" s="104"/>
      <c r="K73" s="104">
        <v>32</v>
      </c>
      <c r="L73" s="104"/>
      <c r="M73" s="104"/>
      <c r="N73" s="104"/>
      <c r="O73" s="17">
        <f>SUM(E73:N73)</f>
        <v>53</v>
      </c>
      <c r="P73" s="50">
        <f>COUNT(E73:N73)</f>
        <v>2</v>
      </c>
      <c r="Q73" s="17">
        <f>IF(P73&lt;6,0,+SMALL((E73:N73),1))</f>
        <v>0</v>
      </c>
      <c r="R73" s="17">
        <f>IF(P73&lt;7,0,+SMALL((E73:N73),2))</f>
        <v>0</v>
      </c>
      <c r="S73" s="17">
        <f>IF(P73&lt;8,0,+SMALL((E73:N73),3))</f>
        <v>0</v>
      </c>
      <c r="T73" s="17">
        <f>IF(P73&lt;9,0,+SMALL((E73:N73),4))</f>
        <v>0</v>
      </c>
      <c r="U73" s="17">
        <f>O73-Q73-R73-S73-T73</f>
        <v>53</v>
      </c>
      <c r="V73" s="7">
        <f>RANK(U73,$U$6:$U$88,0)</f>
        <v>68</v>
      </c>
    </row>
    <row r="74" spans="1:22" s="11" customFormat="1">
      <c r="B74" s="89" t="s">
        <v>367</v>
      </c>
      <c r="C74" s="33"/>
      <c r="D74" s="158" t="s">
        <v>334</v>
      </c>
      <c r="E74" s="104"/>
      <c r="F74" s="104"/>
      <c r="G74" s="104"/>
      <c r="H74" s="104"/>
      <c r="I74" s="104"/>
      <c r="J74" s="104">
        <v>31</v>
      </c>
      <c r="K74" s="104"/>
      <c r="L74" s="104">
        <v>21</v>
      </c>
      <c r="M74" s="104"/>
      <c r="N74" s="104"/>
      <c r="O74" s="17">
        <f>SUM(E74:N74)</f>
        <v>52</v>
      </c>
      <c r="P74" s="50">
        <f>COUNT(E74:N74)</f>
        <v>2</v>
      </c>
      <c r="Q74" s="17">
        <f>IF(P74&lt;6,0,+SMALL((E74:N74),1))</f>
        <v>0</v>
      </c>
      <c r="R74" s="17">
        <f>IF(P74&lt;7,0,+SMALL((E74:N74),2))</f>
        <v>0</v>
      </c>
      <c r="S74" s="17">
        <f>IF(P74&lt;8,0,+SMALL((E74:N74),3))</f>
        <v>0</v>
      </c>
      <c r="T74" s="17">
        <f>IF(P74&lt;9,0,+SMALL((E74:N74),4))</f>
        <v>0</v>
      </c>
      <c r="U74" s="17">
        <f>O74-Q74-R74-S74-T74</f>
        <v>52</v>
      </c>
      <c r="V74" s="7">
        <f>RANK(U74,$U$6:$U$88,0)</f>
        <v>69</v>
      </c>
    </row>
    <row r="75" spans="1:22" s="11" customFormat="1">
      <c r="B75" s="89" t="s">
        <v>309</v>
      </c>
      <c r="C75" s="33"/>
      <c r="D75" s="82" t="s">
        <v>125</v>
      </c>
      <c r="E75" s="104"/>
      <c r="F75" s="159">
        <v>37</v>
      </c>
      <c r="G75" s="104"/>
      <c r="H75" s="104"/>
      <c r="I75" s="104"/>
      <c r="J75" s="104"/>
      <c r="K75" s="104"/>
      <c r="L75" s="104">
        <v>14</v>
      </c>
      <c r="M75" s="104"/>
      <c r="N75" s="104"/>
      <c r="O75" s="17">
        <f>SUM(E75:N75)</f>
        <v>51</v>
      </c>
      <c r="P75" s="50">
        <f>COUNT(E75:N75)</f>
        <v>2</v>
      </c>
      <c r="Q75" s="17">
        <f>IF(P75&lt;6,0,+SMALL((E75:N75),1))</f>
        <v>0</v>
      </c>
      <c r="R75" s="17">
        <f>IF(P75&lt;7,0,+SMALL((E75:N75),2))</f>
        <v>0</v>
      </c>
      <c r="S75" s="17">
        <f>IF(P75&lt;8,0,+SMALL((E75:N75),3))</f>
        <v>0</v>
      </c>
      <c r="T75" s="17">
        <f>IF(P75&lt;9,0,+SMALL((E75:N75),4))</f>
        <v>0</v>
      </c>
      <c r="U75" s="17">
        <f>O75-Q75-R75-S75-T75</f>
        <v>51</v>
      </c>
      <c r="V75" s="7">
        <f>RANK(U75,$U$6:$U$88,0)</f>
        <v>70</v>
      </c>
    </row>
    <row r="76" spans="1:22" s="11" customFormat="1">
      <c r="B76" s="89" t="s">
        <v>128</v>
      </c>
      <c r="C76" s="33"/>
      <c r="D76" s="62" t="s">
        <v>14</v>
      </c>
      <c r="E76" s="104"/>
      <c r="F76" s="104"/>
      <c r="G76" s="104"/>
      <c r="H76" s="104"/>
      <c r="I76" s="104">
        <v>30</v>
      </c>
      <c r="J76" s="104"/>
      <c r="K76" s="104"/>
      <c r="L76" s="104"/>
      <c r="M76" s="104"/>
      <c r="N76" s="104"/>
      <c r="O76" s="17">
        <f>SUM(E76:N76)</f>
        <v>30</v>
      </c>
      <c r="P76" s="50">
        <f>COUNT(E76:N76)</f>
        <v>1</v>
      </c>
      <c r="Q76" s="17">
        <f>IF(P76&lt;6,0,+SMALL((E76:N76),1))</f>
        <v>0</v>
      </c>
      <c r="R76" s="17">
        <f>IF(P76&lt;7,0,+SMALL((E76:N76),2))</f>
        <v>0</v>
      </c>
      <c r="S76" s="17">
        <f>IF(P76&lt;8,0,+SMALL((E76:N76),3))</f>
        <v>0</v>
      </c>
      <c r="T76" s="17">
        <f>IF(P76&lt;9,0,+SMALL((E76:N76),4))</f>
        <v>0</v>
      </c>
      <c r="U76" s="17">
        <f>O76-Q76-R76-S76-T76</f>
        <v>30</v>
      </c>
      <c r="V76" s="7">
        <f>RANK(U76,$U$6:$U$88,0)</f>
        <v>71</v>
      </c>
    </row>
    <row r="77" spans="1:22" s="11" customFormat="1">
      <c r="B77" s="89" t="s">
        <v>240</v>
      </c>
      <c r="C77" s="33"/>
      <c r="D77" s="62" t="s">
        <v>14</v>
      </c>
      <c r="E77" s="104">
        <v>28</v>
      </c>
      <c r="F77" s="104"/>
      <c r="G77" s="104"/>
      <c r="H77" s="104"/>
      <c r="I77" s="104"/>
      <c r="J77" s="104"/>
      <c r="K77" s="104"/>
      <c r="L77" s="104"/>
      <c r="M77" s="104"/>
      <c r="N77" s="104"/>
      <c r="O77" s="17">
        <f>SUM(E77:N77)</f>
        <v>28</v>
      </c>
      <c r="P77" s="50">
        <f>COUNT(E77:N77)</f>
        <v>1</v>
      </c>
      <c r="Q77" s="17">
        <f>IF(P77&lt;6,0,+SMALL((E77:N77),1))</f>
        <v>0</v>
      </c>
      <c r="R77" s="17">
        <f>IF(P77&lt;7,0,+SMALL((E77:N77),2))</f>
        <v>0</v>
      </c>
      <c r="S77" s="17">
        <f>IF(P77&lt;8,0,+SMALL((E77:N77),3))</f>
        <v>0</v>
      </c>
      <c r="T77" s="17">
        <f>IF(P77&lt;9,0,+SMALL((E77:N77),4))</f>
        <v>0</v>
      </c>
      <c r="U77" s="17">
        <f>O77-Q77-R77-S77-T77</f>
        <v>28</v>
      </c>
      <c r="V77" s="7">
        <f>RANK(U77,$U$6:$U$88,0)</f>
        <v>72</v>
      </c>
    </row>
    <row r="78" spans="1:22" s="11" customFormat="1">
      <c r="B78" s="89" t="s">
        <v>407</v>
      </c>
      <c r="C78" s="33"/>
      <c r="D78" s="62" t="s">
        <v>14</v>
      </c>
      <c r="E78" s="104">
        <v>25</v>
      </c>
      <c r="F78" s="104"/>
      <c r="G78" s="104"/>
      <c r="H78" s="104"/>
      <c r="I78" s="104"/>
      <c r="J78" s="104"/>
      <c r="K78" s="104"/>
      <c r="L78" s="104"/>
      <c r="M78" s="104"/>
      <c r="N78" s="104"/>
      <c r="O78" s="17">
        <f>SUM(E78:N78)</f>
        <v>25</v>
      </c>
      <c r="P78" s="50">
        <f>COUNT(E78:N78)</f>
        <v>1</v>
      </c>
      <c r="Q78" s="17">
        <f>IF(P78&lt;6,0,+SMALL((E78:N78),1))</f>
        <v>0</v>
      </c>
      <c r="R78" s="17">
        <f>IF(P78&lt;7,0,+SMALL((E78:N78),2))</f>
        <v>0</v>
      </c>
      <c r="S78" s="17">
        <f>IF(P78&lt;8,0,+SMALL((E78:N78),3))</f>
        <v>0</v>
      </c>
      <c r="T78" s="17">
        <f>IF(P78&lt;9,0,+SMALL((E78:N78),4))</f>
        <v>0</v>
      </c>
      <c r="U78" s="17">
        <f>O78-Q78-R78-S78-T78</f>
        <v>25</v>
      </c>
      <c r="V78" s="7">
        <f>RANK(U78,$U$6:$U$88,0)</f>
        <v>73</v>
      </c>
    </row>
    <row r="79" spans="1:22" s="11" customFormat="1">
      <c r="B79" s="42" t="s">
        <v>214</v>
      </c>
      <c r="C79" s="33"/>
      <c r="D79" s="40" t="s">
        <v>18</v>
      </c>
      <c r="E79" s="104"/>
      <c r="F79" s="104"/>
      <c r="G79" s="104"/>
      <c r="H79" s="104"/>
      <c r="I79" s="104"/>
      <c r="J79" s="104">
        <v>25</v>
      </c>
      <c r="K79" s="104"/>
      <c r="L79" s="104"/>
      <c r="M79" s="104"/>
      <c r="N79" s="104"/>
      <c r="O79" s="17">
        <f>SUM(E79:N79)</f>
        <v>25</v>
      </c>
      <c r="P79" s="50">
        <f>COUNT(E79:N79)</f>
        <v>1</v>
      </c>
      <c r="Q79" s="17">
        <f>IF(P79&lt;6,0,+SMALL((E79:N79),1))</f>
        <v>0</v>
      </c>
      <c r="R79" s="17">
        <f>IF(P79&lt;7,0,+SMALL((E79:N79),2))</f>
        <v>0</v>
      </c>
      <c r="S79" s="17">
        <f>IF(P79&lt;8,0,+SMALL((E79:N79),3))</f>
        <v>0</v>
      </c>
      <c r="T79" s="17">
        <f>IF(P79&lt;9,0,+SMALL((E79:N79),4))</f>
        <v>0</v>
      </c>
      <c r="U79" s="17">
        <f>O79-Q79-R79-S79-T79</f>
        <v>25</v>
      </c>
      <c r="V79" s="7">
        <f>RANK(U79,$U$6:$U$88,0)</f>
        <v>73</v>
      </c>
    </row>
    <row r="80" spans="1:22" s="11" customFormat="1">
      <c r="B80" s="89" t="s">
        <v>386</v>
      </c>
      <c r="C80" s="33"/>
      <c r="D80" s="158" t="s">
        <v>334</v>
      </c>
      <c r="E80" s="104"/>
      <c r="F80" s="104"/>
      <c r="G80" s="104"/>
      <c r="H80" s="104"/>
      <c r="I80" s="104"/>
      <c r="J80" s="104"/>
      <c r="K80" s="104"/>
      <c r="L80" s="104">
        <v>25</v>
      </c>
      <c r="M80" s="104"/>
      <c r="N80" s="104"/>
      <c r="O80" s="17">
        <f>SUM(E80:N80)</f>
        <v>25</v>
      </c>
      <c r="P80" s="50">
        <f>COUNT(E80:N80)</f>
        <v>1</v>
      </c>
      <c r="Q80" s="17">
        <f>IF(P80&lt;6,0,+SMALL((E80:N80),1))</f>
        <v>0</v>
      </c>
      <c r="R80" s="17">
        <f>IF(P80&lt;7,0,+SMALL((E80:N80),2))</f>
        <v>0</v>
      </c>
      <c r="S80" s="17">
        <f>IF(P80&lt;8,0,+SMALL((E80:N80),3))</f>
        <v>0</v>
      </c>
      <c r="T80" s="17">
        <f>IF(P80&lt;9,0,+SMALL((E80:N80),4))</f>
        <v>0</v>
      </c>
      <c r="U80" s="17">
        <f>O80-Q80-R80-S80-T80</f>
        <v>25</v>
      </c>
      <c r="V80" s="7">
        <f>RANK(U80,$U$6:$U$88,0)</f>
        <v>73</v>
      </c>
    </row>
    <row r="81" spans="1:22" s="11" customFormat="1">
      <c r="B81" s="89" t="s">
        <v>157</v>
      </c>
      <c r="C81" s="43"/>
      <c r="D81" s="48" t="s">
        <v>35</v>
      </c>
      <c r="E81" s="104"/>
      <c r="F81" s="104"/>
      <c r="G81" s="104"/>
      <c r="H81" s="104"/>
      <c r="I81" s="104"/>
      <c r="J81" s="104">
        <v>24</v>
      </c>
      <c r="K81" s="104"/>
      <c r="L81" s="104"/>
      <c r="M81" s="104"/>
      <c r="N81" s="104"/>
      <c r="O81" s="17">
        <f>SUM(E81:N81)</f>
        <v>24</v>
      </c>
      <c r="P81" s="50">
        <f>COUNT(E81:N81)</f>
        <v>1</v>
      </c>
      <c r="Q81" s="17">
        <f>IF(P81&lt;6,0,+SMALL((E81:N81),1))</f>
        <v>0</v>
      </c>
      <c r="R81" s="17">
        <f>IF(P81&lt;7,0,+SMALL((E81:N81),2))</f>
        <v>0</v>
      </c>
      <c r="S81" s="17">
        <f>IF(P81&lt;8,0,+SMALL((E81:N81),3))</f>
        <v>0</v>
      </c>
      <c r="T81" s="17">
        <f>IF(P81&lt;9,0,+SMALL((E81:N81),4))</f>
        <v>0</v>
      </c>
      <c r="U81" s="17">
        <f>O81-Q81-R81-S81-T81</f>
        <v>24</v>
      </c>
      <c r="V81" s="7">
        <f>RANK(U81,$U$6:$U$88,0)</f>
        <v>76</v>
      </c>
    </row>
    <row r="82" spans="1:22" s="11" customFormat="1">
      <c r="B82" s="42" t="s">
        <v>215</v>
      </c>
      <c r="C82" s="33"/>
      <c r="D82" s="40" t="s">
        <v>18</v>
      </c>
      <c r="E82" s="104"/>
      <c r="F82" s="104"/>
      <c r="G82" s="104"/>
      <c r="H82" s="104"/>
      <c r="I82" s="104"/>
      <c r="J82" s="104">
        <v>23</v>
      </c>
      <c r="K82" s="104"/>
      <c r="L82" s="104"/>
      <c r="M82" s="104"/>
      <c r="N82" s="104"/>
      <c r="O82" s="17">
        <f>SUM(E82:N82)</f>
        <v>23</v>
      </c>
      <c r="P82" s="50">
        <f>COUNT(E82:N82)</f>
        <v>1</v>
      </c>
      <c r="Q82" s="17">
        <f>IF(P82&lt;6,0,+SMALL((E82:N82),1))</f>
        <v>0</v>
      </c>
      <c r="R82" s="17">
        <f>IF(P82&lt;7,0,+SMALL((E82:N82),2))</f>
        <v>0</v>
      </c>
      <c r="S82" s="17">
        <f>IF(P82&lt;8,0,+SMALL((E82:N82),3))</f>
        <v>0</v>
      </c>
      <c r="T82" s="17">
        <f>IF(P82&lt;9,0,+SMALL((E82:N82),4))</f>
        <v>0</v>
      </c>
      <c r="U82" s="17">
        <f>O82-Q82-R82-S82-T82</f>
        <v>23</v>
      </c>
      <c r="V82" s="7">
        <f>RANK(U82,$U$6:$U$88,0)</f>
        <v>77</v>
      </c>
    </row>
    <row r="83" spans="1:22" s="11" customFormat="1">
      <c r="B83" s="89" t="s">
        <v>415</v>
      </c>
      <c r="C83" s="33"/>
      <c r="D83" s="90" t="s">
        <v>146</v>
      </c>
      <c r="E83" s="104"/>
      <c r="F83" s="104"/>
      <c r="G83" s="104"/>
      <c r="H83" s="104"/>
      <c r="I83" s="104">
        <v>23</v>
      </c>
      <c r="J83" s="104"/>
      <c r="K83" s="104"/>
      <c r="L83" s="104"/>
      <c r="M83" s="104"/>
      <c r="N83" s="104"/>
      <c r="O83" s="17">
        <f>SUM(E83:N83)</f>
        <v>23</v>
      </c>
      <c r="P83" s="50">
        <f>COUNT(E83:N83)</f>
        <v>1</v>
      </c>
      <c r="Q83" s="17">
        <f>IF(P83&lt;6,0,+SMALL((E83:N83),1))</f>
        <v>0</v>
      </c>
      <c r="R83" s="17">
        <f>IF(P83&lt;7,0,+SMALL((E83:N83),2))</f>
        <v>0</v>
      </c>
      <c r="S83" s="17">
        <f>IF(P83&lt;8,0,+SMALL((E83:N83),3))</f>
        <v>0</v>
      </c>
      <c r="T83" s="17">
        <f>IF(P83&lt;9,0,+SMALL((E83:N83),4))</f>
        <v>0</v>
      </c>
      <c r="U83" s="17">
        <f>O83-Q83-R83-S83-T83</f>
        <v>23</v>
      </c>
      <c r="V83" s="7">
        <f>RANK(U83,$U$6:$U$88,0)</f>
        <v>77</v>
      </c>
    </row>
    <row r="84" spans="1:22" s="11" customFormat="1">
      <c r="B84" s="89" t="s">
        <v>329</v>
      </c>
      <c r="C84" s="33"/>
      <c r="D84" s="41" t="s">
        <v>35</v>
      </c>
      <c r="E84" s="104"/>
      <c r="F84" s="104">
        <v>22</v>
      </c>
      <c r="G84" s="104"/>
      <c r="H84" s="104"/>
      <c r="I84" s="104"/>
      <c r="J84" s="104"/>
      <c r="K84" s="104"/>
      <c r="L84" s="104"/>
      <c r="M84" s="104"/>
      <c r="N84" s="104"/>
      <c r="O84" s="17">
        <f>SUM(E84:N84)</f>
        <v>22</v>
      </c>
      <c r="P84" s="50">
        <f>COUNT(E84:N84)</f>
        <v>1</v>
      </c>
      <c r="Q84" s="17">
        <f>IF(P84&lt;6,0,+SMALL((E84:N84),1))</f>
        <v>0</v>
      </c>
      <c r="R84" s="17">
        <f>IF(P84&lt;7,0,+SMALL((E84:N84),2))</f>
        <v>0</v>
      </c>
      <c r="S84" s="17">
        <f>IF(P84&lt;8,0,+SMALL((E84:N84),3))</f>
        <v>0</v>
      </c>
      <c r="T84" s="17">
        <f>IF(P84&lt;9,0,+SMALL((E84:N84),4))</f>
        <v>0</v>
      </c>
      <c r="U84" s="17">
        <f>O84-Q84-R84-S84-T84</f>
        <v>22</v>
      </c>
      <c r="V84" s="7">
        <f>RANK(U84,$U$6:$U$88,0)</f>
        <v>79</v>
      </c>
    </row>
    <row r="85" spans="1:22" s="11" customFormat="1">
      <c r="B85" s="89" t="s">
        <v>108</v>
      </c>
      <c r="C85" s="33"/>
      <c r="D85" s="61" t="s">
        <v>81</v>
      </c>
      <c r="E85" s="104"/>
      <c r="F85" s="104"/>
      <c r="G85" s="104"/>
      <c r="H85" s="104">
        <v>22</v>
      </c>
      <c r="I85" s="104"/>
      <c r="J85" s="104"/>
      <c r="K85" s="104"/>
      <c r="L85" s="104"/>
      <c r="M85" s="104"/>
      <c r="N85" s="104"/>
      <c r="O85" s="17">
        <f>SUM(E85:N85)</f>
        <v>22</v>
      </c>
      <c r="P85" s="50">
        <f>COUNT(E85:N85)</f>
        <v>1</v>
      </c>
      <c r="Q85" s="17">
        <f>IF(P85&lt;6,0,+SMALL((E85:N85),1))</f>
        <v>0</v>
      </c>
      <c r="R85" s="17">
        <f>IF(P85&lt;7,0,+SMALL((E85:N85),2))</f>
        <v>0</v>
      </c>
      <c r="S85" s="17">
        <f>IF(P85&lt;8,0,+SMALL((E85:N85),3))</f>
        <v>0</v>
      </c>
      <c r="T85" s="17">
        <f>IF(P85&lt;9,0,+SMALL((E85:N85),4))</f>
        <v>0</v>
      </c>
      <c r="U85" s="17">
        <f>O85-Q85-R85-S85-T85</f>
        <v>22</v>
      </c>
      <c r="V85" s="7">
        <f>RANK(U85,$U$6:$U$88,0)</f>
        <v>79</v>
      </c>
    </row>
    <row r="86" spans="1:22" s="11" customFormat="1">
      <c r="B86" s="42" t="s">
        <v>216</v>
      </c>
      <c r="C86" s="33"/>
      <c r="D86" s="40" t="s">
        <v>18</v>
      </c>
      <c r="E86" s="104"/>
      <c r="F86" s="104"/>
      <c r="G86" s="104"/>
      <c r="H86" s="104"/>
      <c r="I86" s="104"/>
      <c r="J86" s="104">
        <v>21</v>
      </c>
      <c r="K86" s="104"/>
      <c r="L86" s="104"/>
      <c r="M86" s="104"/>
      <c r="N86" s="104"/>
      <c r="O86" s="17">
        <f>SUM(E86:N86)</f>
        <v>21</v>
      </c>
      <c r="P86" s="50">
        <f>COUNT(E86:N86)</f>
        <v>1</v>
      </c>
      <c r="Q86" s="17">
        <f>IF(P86&lt;6,0,+SMALL((E86:N86),1))</f>
        <v>0</v>
      </c>
      <c r="R86" s="17">
        <f>IF(P86&lt;7,0,+SMALL((E86:N86),2))</f>
        <v>0</v>
      </c>
      <c r="S86" s="17">
        <f>IF(P86&lt;8,0,+SMALL((E86:N86),3))</f>
        <v>0</v>
      </c>
      <c r="T86" s="17">
        <f>IF(P86&lt;9,0,+SMALL((E86:N86),4))</f>
        <v>0</v>
      </c>
      <c r="U86" s="17">
        <f>O86-Q86-R86-S86-T86</f>
        <v>21</v>
      </c>
      <c r="V86" s="7">
        <f>RANK(U86,$U$6:$U$88,0)</f>
        <v>81</v>
      </c>
    </row>
    <row r="87" spans="1:22" s="11" customFormat="1">
      <c r="A87" s="3"/>
      <c r="B87" s="89" t="s">
        <v>311</v>
      </c>
      <c r="C87" s="33"/>
      <c r="D87" s="64" t="s">
        <v>9</v>
      </c>
      <c r="E87" s="104"/>
      <c r="F87" s="104"/>
      <c r="G87" s="104"/>
      <c r="H87" s="104"/>
      <c r="I87" s="104"/>
      <c r="J87" s="104"/>
      <c r="K87" s="104"/>
      <c r="L87" s="104">
        <v>18</v>
      </c>
      <c r="M87" s="104"/>
      <c r="N87" s="104"/>
      <c r="O87" s="17">
        <f>SUM(E87:N87)</f>
        <v>18</v>
      </c>
      <c r="P87" s="50">
        <f>COUNT(E87:N87)</f>
        <v>1</v>
      </c>
      <c r="Q87" s="17">
        <f>IF(P87&lt;6,0,+SMALL((E87:N87),1))</f>
        <v>0</v>
      </c>
      <c r="R87" s="17">
        <f>IF(P87&lt;7,0,+SMALL((E87:N87),2))</f>
        <v>0</v>
      </c>
      <c r="S87" s="17">
        <f>IF(P87&lt;8,0,+SMALL((E87:N87),3))</f>
        <v>0</v>
      </c>
      <c r="T87" s="17">
        <f>IF(P87&lt;9,0,+SMALL((E87:N87),4))</f>
        <v>0</v>
      </c>
      <c r="U87" s="17">
        <f>O87-Q87-R87-S87-T87</f>
        <v>18</v>
      </c>
      <c r="V87" s="7">
        <f>RANK(U87,$U$6:$U$88,0)</f>
        <v>82</v>
      </c>
    </row>
    <row r="88" spans="1:22" s="11" customFormat="1">
      <c r="A88" s="3"/>
      <c r="B88" s="89" t="s">
        <v>310</v>
      </c>
      <c r="C88" s="33"/>
      <c r="D88" s="82" t="s">
        <v>125</v>
      </c>
      <c r="E88" s="104">
        <v>0</v>
      </c>
      <c r="F88" s="104"/>
      <c r="G88" s="104"/>
      <c r="H88" s="104"/>
      <c r="I88" s="104"/>
      <c r="J88" s="104"/>
      <c r="K88" s="104"/>
      <c r="L88" s="104">
        <v>10</v>
      </c>
      <c r="M88" s="104"/>
      <c r="N88" s="104"/>
      <c r="O88" s="17">
        <f>SUM(E88:N88)</f>
        <v>10</v>
      </c>
      <c r="P88" s="50">
        <f>COUNT(E88:N88)</f>
        <v>2</v>
      </c>
      <c r="Q88" s="17">
        <f>IF(P88&lt;6,0,+SMALL((E88:N88),1))</f>
        <v>0</v>
      </c>
      <c r="R88" s="17">
        <f>IF(P88&lt;7,0,+SMALL((E88:N88),2))</f>
        <v>0</v>
      </c>
      <c r="S88" s="17">
        <f>IF(P88&lt;8,0,+SMALL((E88:N88),3))</f>
        <v>0</v>
      </c>
      <c r="T88" s="17">
        <f>IF(P88&lt;9,0,+SMALL((E88:N88),4))</f>
        <v>0</v>
      </c>
      <c r="U88" s="17">
        <f>O88-Q88-R88-S88-T88</f>
        <v>10</v>
      </c>
      <c r="V88" s="7">
        <f>RANK(U88,$U$6:$U$88,0)</f>
        <v>83</v>
      </c>
    </row>
    <row r="89" spans="1:22">
      <c r="B89" s="95"/>
      <c r="C89" s="21"/>
      <c r="F89" s="4"/>
      <c r="O89" s="21"/>
    </row>
    <row r="90" spans="1:22">
      <c r="B90" s="93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</row>
    <row r="91" spans="1:22">
      <c r="B91" s="6"/>
      <c r="D91" s="24"/>
      <c r="E91" s="21"/>
      <c r="F91" s="21"/>
      <c r="G91" s="21"/>
      <c r="H91" s="21"/>
      <c r="I91" s="21"/>
      <c r="J91" s="21"/>
      <c r="K91" s="21"/>
      <c r="L91" s="21"/>
      <c r="M91" s="21"/>
      <c r="N91" s="21"/>
    </row>
    <row r="93" spans="1:22">
      <c r="B93" s="192"/>
      <c r="C93" s="192"/>
      <c r="D93" s="19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</row>
    <row r="95" spans="1:22">
      <c r="V95" s="22"/>
    </row>
  </sheetData>
  <sortState xmlns:xlrd2="http://schemas.microsoft.com/office/spreadsheetml/2017/richdata2" ref="B6:V88">
    <sortCondition ref="V6:V88"/>
  </sortState>
  <mergeCells count="24">
    <mergeCell ref="U2:V2"/>
    <mergeCell ref="K4:K5"/>
    <mergeCell ref="B2:C2"/>
    <mergeCell ref="B93:D9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R4:R5"/>
    <mergeCell ref="S4:S5"/>
    <mergeCell ref="U4:U5"/>
    <mergeCell ref="V4:V5"/>
    <mergeCell ref="L4:L5"/>
    <mergeCell ref="M4:M5"/>
    <mergeCell ref="N4:N5"/>
    <mergeCell ref="O4:O5"/>
    <mergeCell ref="P4:P5"/>
    <mergeCell ref="Q4:Q5"/>
    <mergeCell ref="T4:T5"/>
  </mergeCells>
  <conditionalFormatting sqref="V6:V88">
    <cfRule type="cellIs" dxfId="23" priority="133" operator="equal">
      <formula>3</formula>
    </cfRule>
    <cfRule type="cellIs" dxfId="22" priority="134" operator="equal">
      <formula>2</formula>
    </cfRule>
    <cfRule type="cellIs" dxfId="21" priority="135" operator="equal">
      <formula>1</formula>
    </cfRule>
    <cfRule type="cellIs" dxfId="20" priority="136" operator="between">
      <formula>1</formula>
      <formula>3</formula>
    </cfRule>
  </conditionalFormatting>
  <pageMargins left="0" right="0" top="0" bottom="0" header="0" footer="0"/>
  <pageSetup paperSize="9" scale="90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3399"/>
  </sheetPr>
  <dimension ref="A1:W85"/>
  <sheetViews>
    <sheetView zoomScale="127" zoomScaleNormal="127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4" sqref="B4:B5"/>
    </sheetView>
  </sheetViews>
  <sheetFormatPr baseColWidth="10" defaultColWidth="11.44140625" defaultRowHeight="14.4"/>
  <cols>
    <col min="1" max="1" width="3.44140625" style="11" customWidth="1"/>
    <col min="2" max="2" width="24" style="6" customWidth="1"/>
    <col min="3" max="3" width="5.109375" style="9" customWidth="1"/>
    <col min="4" max="4" width="15" style="11" customWidth="1"/>
    <col min="5" max="5" width="6.77734375" style="4" customWidth="1"/>
    <col min="6" max="6" width="6.77734375" style="3" customWidth="1"/>
    <col min="7" max="14" width="6.77734375" style="4" customWidth="1"/>
    <col min="15" max="15" width="4.44140625" style="21" customWidth="1"/>
    <col min="16" max="20" width="4.44140625" style="3" customWidth="1"/>
    <col min="21" max="21" width="15.109375" style="3" customWidth="1"/>
    <col min="22" max="22" width="4.44140625" style="10" customWidth="1"/>
    <col min="23" max="23" width="4.44140625" style="11" customWidth="1"/>
    <col min="24" max="16384" width="11.44140625" style="11"/>
  </cols>
  <sheetData>
    <row r="1" spans="1:23" ht="15" thickBot="1">
      <c r="A1" s="3"/>
      <c r="C1" s="4"/>
      <c r="D1" s="3"/>
    </row>
    <row r="2" spans="1:23" ht="20.25" customHeight="1" thickBot="1">
      <c r="A2" s="3"/>
      <c r="B2" s="217" t="s">
        <v>138</v>
      </c>
      <c r="C2" s="218"/>
      <c r="D2" s="85">
        <v>2025</v>
      </c>
      <c r="E2" s="28"/>
      <c r="F2" s="28"/>
      <c r="G2" s="29"/>
      <c r="H2" s="29"/>
      <c r="I2" s="28"/>
      <c r="J2" s="28"/>
      <c r="K2" s="28"/>
      <c r="L2" s="28"/>
      <c r="M2" s="28"/>
      <c r="N2" s="28"/>
      <c r="O2" s="35"/>
      <c r="P2" s="28"/>
      <c r="Q2" s="28"/>
      <c r="R2" s="28"/>
      <c r="S2" s="28"/>
      <c r="T2" s="28"/>
      <c r="U2" s="217" t="s">
        <v>43</v>
      </c>
      <c r="V2" s="218"/>
    </row>
    <row r="3" spans="1:23" ht="15" thickBot="1">
      <c r="B3" s="25"/>
      <c r="C3" s="25"/>
      <c r="D3" s="26"/>
      <c r="E3" s="10"/>
      <c r="F3" s="10"/>
      <c r="G3" s="12"/>
      <c r="H3" s="12"/>
      <c r="I3" s="10"/>
      <c r="J3" s="10"/>
      <c r="K3" s="10"/>
      <c r="L3" s="10"/>
      <c r="M3" s="10"/>
      <c r="N3" s="10"/>
      <c r="O3" s="31"/>
      <c r="P3" s="11"/>
      <c r="Q3" s="11"/>
      <c r="R3" s="11"/>
      <c r="S3" s="11"/>
      <c r="T3" s="11"/>
      <c r="U3" s="11"/>
      <c r="V3" s="15"/>
    </row>
    <row r="4" spans="1:23" ht="32.25" customHeight="1">
      <c r="B4" s="193" t="s">
        <v>48</v>
      </c>
      <c r="C4" s="195" t="s">
        <v>1</v>
      </c>
      <c r="D4" s="184" t="s">
        <v>0</v>
      </c>
      <c r="E4" s="199" t="s">
        <v>65</v>
      </c>
      <c r="F4" s="201" t="s">
        <v>67</v>
      </c>
      <c r="G4" s="203" t="s">
        <v>64</v>
      </c>
      <c r="H4" s="205" t="s">
        <v>88</v>
      </c>
      <c r="I4" s="207" t="s">
        <v>89</v>
      </c>
      <c r="J4" s="213" t="s">
        <v>69</v>
      </c>
      <c r="K4" s="209" t="s">
        <v>68</v>
      </c>
      <c r="L4" s="211" t="s">
        <v>129</v>
      </c>
      <c r="M4" s="180" t="s">
        <v>141</v>
      </c>
      <c r="N4" s="182"/>
      <c r="O4" s="184" t="s">
        <v>44</v>
      </c>
      <c r="P4" s="197" t="s">
        <v>36</v>
      </c>
      <c r="Q4" s="186" t="s">
        <v>47</v>
      </c>
      <c r="R4" s="186" t="s">
        <v>46</v>
      </c>
      <c r="S4" s="186" t="s">
        <v>132</v>
      </c>
      <c r="T4" s="186" t="s">
        <v>133</v>
      </c>
      <c r="U4" s="176" t="s">
        <v>134</v>
      </c>
      <c r="V4" s="178" t="s">
        <v>34</v>
      </c>
    </row>
    <row r="5" spans="1:23" ht="58.5" customHeight="1" thickBot="1">
      <c r="B5" s="194"/>
      <c r="C5" s="196"/>
      <c r="D5" s="185"/>
      <c r="E5" s="200"/>
      <c r="F5" s="202"/>
      <c r="G5" s="204"/>
      <c r="H5" s="206"/>
      <c r="I5" s="208"/>
      <c r="J5" s="214"/>
      <c r="K5" s="210"/>
      <c r="L5" s="212"/>
      <c r="M5" s="181"/>
      <c r="N5" s="183"/>
      <c r="O5" s="185"/>
      <c r="P5" s="198"/>
      <c r="Q5" s="187"/>
      <c r="R5" s="187"/>
      <c r="S5" s="187"/>
      <c r="T5" s="187"/>
      <c r="U5" s="177"/>
      <c r="V5" s="179"/>
    </row>
    <row r="6" spans="1:23">
      <c r="B6" s="91" t="s">
        <v>91</v>
      </c>
      <c r="C6" s="7"/>
      <c r="D6" s="310" t="s">
        <v>5</v>
      </c>
      <c r="E6" s="7">
        <v>20</v>
      </c>
      <c r="F6" s="7">
        <v>17</v>
      </c>
      <c r="G6" s="7"/>
      <c r="H6" s="7">
        <v>19</v>
      </c>
      <c r="I6" s="7"/>
      <c r="J6" s="7">
        <v>18</v>
      </c>
      <c r="K6" s="7">
        <v>17</v>
      </c>
      <c r="L6" s="7">
        <v>20</v>
      </c>
      <c r="M6" s="7"/>
      <c r="N6" s="7"/>
      <c r="O6" s="17">
        <f>SUM(E6:N6)</f>
        <v>111</v>
      </c>
      <c r="P6" s="50">
        <f>COUNT(E6:N6)</f>
        <v>6</v>
      </c>
      <c r="Q6" s="17">
        <f>IF(P6&lt;6,0,+SMALL((E6:N6),1))</f>
        <v>17</v>
      </c>
      <c r="R6" s="17">
        <f>IF(P6&lt;7,0,+SMALL((E6:N6),2))</f>
        <v>0</v>
      </c>
      <c r="S6" s="17">
        <f>IF(P6&lt;8,0,+SMALL((E6:N6),3))</f>
        <v>0</v>
      </c>
      <c r="T6" s="17">
        <f>IF(P6&lt;9,0,+SMALL((E6:N6),4))</f>
        <v>0</v>
      </c>
      <c r="U6" s="17">
        <f>O6-Q6-R6-S6-T6</f>
        <v>94</v>
      </c>
      <c r="V6" s="7">
        <f>RANK(U6,$U$6:$U$85,0)</f>
        <v>1</v>
      </c>
      <c r="W6" s="13"/>
    </row>
    <row r="7" spans="1:23">
      <c r="B7" s="89" t="s">
        <v>322</v>
      </c>
      <c r="C7" s="33"/>
      <c r="D7" s="41" t="s">
        <v>35</v>
      </c>
      <c r="E7" s="33">
        <v>19</v>
      </c>
      <c r="F7" s="33">
        <v>21</v>
      </c>
      <c r="G7" s="33">
        <v>20</v>
      </c>
      <c r="H7" s="33"/>
      <c r="I7" s="33">
        <v>23</v>
      </c>
      <c r="J7" s="33"/>
      <c r="K7" s="33"/>
      <c r="L7" s="33"/>
      <c r="M7" s="33"/>
      <c r="N7" s="33"/>
      <c r="O7" s="17">
        <f>SUM(E7:N7)</f>
        <v>83</v>
      </c>
      <c r="P7" s="50">
        <f>COUNT(E7:N7)</f>
        <v>4</v>
      </c>
      <c r="Q7" s="17">
        <f>IF(P7&lt;6,0,+SMALL((E7:N7),1))</f>
        <v>0</v>
      </c>
      <c r="R7" s="17">
        <f>IF(P7&lt;7,0,+SMALL((E7:N7),2))</f>
        <v>0</v>
      </c>
      <c r="S7" s="17">
        <f>IF(P7&lt;8,0,+SMALL((E7:N7),3))</f>
        <v>0</v>
      </c>
      <c r="T7" s="17">
        <f>IF(P7&lt;9,0,+SMALL((E7:N7),4))</f>
        <v>0</v>
      </c>
      <c r="U7" s="17">
        <f>O7-Q7-R7-S7-T7</f>
        <v>83</v>
      </c>
      <c r="V7" s="7">
        <f>RANK(U7,$U$6:$U$85,0)</f>
        <v>2</v>
      </c>
      <c r="W7" s="13"/>
    </row>
    <row r="8" spans="1:23">
      <c r="B8" s="89" t="s">
        <v>87</v>
      </c>
      <c r="C8" s="33"/>
      <c r="D8" s="41" t="s">
        <v>35</v>
      </c>
      <c r="E8" s="33">
        <v>14</v>
      </c>
      <c r="F8" s="33"/>
      <c r="G8" s="33">
        <v>14</v>
      </c>
      <c r="H8" s="33">
        <v>17</v>
      </c>
      <c r="I8" s="33">
        <v>22</v>
      </c>
      <c r="J8" s="33">
        <v>9</v>
      </c>
      <c r="K8" s="33">
        <v>13</v>
      </c>
      <c r="L8" s="33">
        <v>12</v>
      </c>
      <c r="M8" s="33">
        <v>13</v>
      </c>
      <c r="N8" s="33"/>
      <c r="O8" s="17">
        <f>SUM(E8:N8)</f>
        <v>114</v>
      </c>
      <c r="P8" s="50">
        <f>COUNT(E8:N8)</f>
        <v>8</v>
      </c>
      <c r="Q8" s="17">
        <f>IF(P8&lt;6,0,+SMALL((E8:N8),1))</f>
        <v>9</v>
      </c>
      <c r="R8" s="17">
        <f>IF(P8&lt;7,0,+SMALL((E8:N8),2))</f>
        <v>12</v>
      </c>
      <c r="S8" s="17">
        <f>IF(P8&lt;8,0,+SMALL((E8:N8),3))</f>
        <v>13</v>
      </c>
      <c r="T8" s="17">
        <f>IF(P8&lt;9,0,+SMALL((E8:N8),4))</f>
        <v>0</v>
      </c>
      <c r="U8" s="17">
        <f>O8-Q8-R8-S8-T8</f>
        <v>80</v>
      </c>
      <c r="V8" s="7">
        <f>RANK(U8,$U$6:$U$85,0)</f>
        <v>3</v>
      </c>
      <c r="W8" s="13"/>
    </row>
    <row r="9" spans="1:23">
      <c r="B9" s="89" t="s">
        <v>243</v>
      </c>
      <c r="C9" s="33"/>
      <c r="D9" s="38" t="s">
        <v>5</v>
      </c>
      <c r="E9" s="33">
        <v>17</v>
      </c>
      <c r="F9" s="33">
        <v>11</v>
      </c>
      <c r="G9" s="33">
        <v>12</v>
      </c>
      <c r="H9" s="33">
        <v>12</v>
      </c>
      <c r="I9" s="33"/>
      <c r="J9" s="33">
        <v>11</v>
      </c>
      <c r="K9" s="33">
        <v>17</v>
      </c>
      <c r="L9" s="33">
        <v>14</v>
      </c>
      <c r="M9" s="33">
        <v>19</v>
      </c>
      <c r="N9" s="33"/>
      <c r="O9" s="17">
        <f>SUM(E9:N9)</f>
        <v>113</v>
      </c>
      <c r="P9" s="50">
        <f>COUNT(E9:N9)</f>
        <v>8</v>
      </c>
      <c r="Q9" s="17">
        <f>IF(P9&lt;6,0,+SMALL((E9:N9),1))</f>
        <v>11</v>
      </c>
      <c r="R9" s="17">
        <f>IF(P9&lt;7,0,+SMALL((E9:N9),2))</f>
        <v>11</v>
      </c>
      <c r="S9" s="17">
        <f>IF(P9&lt;8,0,+SMALL((E9:N9),3))</f>
        <v>12</v>
      </c>
      <c r="T9" s="17">
        <f>IF(P9&lt;9,0,+SMALL((E9:N9),4))</f>
        <v>0</v>
      </c>
      <c r="U9" s="17">
        <f>O9-Q9-R9-S9-T9</f>
        <v>79</v>
      </c>
      <c r="V9" s="7">
        <f>RANK(U9,$U$6:$U$85,0)</f>
        <v>4</v>
      </c>
      <c r="W9" s="13"/>
    </row>
    <row r="10" spans="1:23">
      <c r="B10" s="89" t="s">
        <v>90</v>
      </c>
      <c r="C10" s="33"/>
      <c r="D10" s="39" t="s">
        <v>7</v>
      </c>
      <c r="E10" s="33">
        <v>16</v>
      </c>
      <c r="F10" s="33">
        <v>12</v>
      </c>
      <c r="G10" s="33">
        <v>14</v>
      </c>
      <c r="H10" s="33"/>
      <c r="I10" s="33">
        <v>18</v>
      </c>
      <c r="J10" s="33">
        <v>13</v>
      </c>
      <c r="K10" s="33"/>
      <c r="L10" s="33">
        <v>13</v>
      </c>
      <c r="M10" s="33">
        <v>17</v>
      </c>
      <c r="N10" s="33"/>
      <c r="O10" s="17">
        <f>SUM(E10:N10)</f>
        <v>103</v>
      </c>
      <c r="P10" s="50">
        <f>COUNT(E10:N10)</f>
        <v>7</v>
      </c>
      <c r="Q10" s="17">
        <f>IF(P10&lt;6,0,+SMALL((E10:N10),1))</f>
        <v>12</v>
      </c>
      <c r="R10" s="17">
        <f>IF(P10&lt;7,0,+SMALL((E10:N10),2))</f>
        <v>13</v>
      </c>
      <c r="S10" s="17">
        <f>IF(P10&lt;8,0,+SMALL((E10:N10),3))</f>
        <v>0</v>
      </c>
      <c r="T10" s="17">
        <f>IF(P10&lt;9,0,+SMALL((E10:N10),4))</f>
        <v>0</v>
      </c>
      <c r="U10" s="17">
        <f>O10-Q10-R10-S10-T10</f>
        <v>78</v>
      </c>
      <c r="V10" s="7">
        <f>RANK(U10,$U$6:$U$85,0)</f>
        <v>5</v>
      </c>
      <c r="W10" s="13"/>
    </row>
    <row r="11" spans="1:23">
      <c r="B11" s="89" t="s">
        <v>165</v>
      </c>
      <c r="C11" s="33"/>
      <c r="D11" s="41" t="s">
        <v>35</v>
      </c>
      <c r="E11" s="33">
        <v>11</v>
      </c>
      <c r="F11" s="33">
        <v>9</v>
      </c>
      <c r="G11" s="33">
        <v>6</v>
      </c>
      <c r="H11" s="33">
        <v>16</v>
      </c>
      <c r="I11" s="33">
        <v>18</v>
      </c>
      <c r="J11" s="33"/>
      <c r="K11" s="33">
        <v>17</v>
      </c>
      <c r="L11" s="33">
        <v>9</v>
      </c>
      <c r="M11" s="33">
        <v>12</v>
      </c>
      <c r="N11" s="33"/>
      <c r="O11" s="17">
        <f>SUM(E11:N11)</f>
        <v>98</v>
      </c>
      <c r="P11" s="50">
        <f>COUNT(E11:N11)</f>
        <v>8</v>
      </c>
      <c r="Q11" s="17">
        <f>IF(P11&lt;6,0,+SMALL((E11:N11),1))</f>
        <v>6</v>
      </c>
      <c r="R11" s="17">
        <f>IF(P11&lt;7,0,+SMALL((E11:N11),2))</f>
        <v>9</v>
      </c>
      <c r="S11" s="17">
        <f>IF(P11&lt;8,0,+SMALL((E11:N11),3))</f>
        <v>9</v>
      </c>
      <c r="T11" s="17">
        <f>IF(P11&lt;9,0,+SMALL((E11:N11),4))</f>
        <v>0</v>
      </c>
      <c r="U11" s="17">
        <f>O11-Q11-R11-S11-T11</f>
        <v>74</v>
      </c>
      <c r="V11" s="7">
        <f>RANK(U11,$U$6:$U$85,0)</f>
        <v>6</v>
      </c>
      <c r="W11" s="13"/>
    </row>
    <row r="12" spans="1:23">
      <c r="B12" s="89" t="s">
        <v>142</v>
      </c>
      <c r="C12" s="33"/>
      <c r="D12" s="40" t="s">
        <v>18</v>
      </c>
      <c r="E12" s="33">
        <v>11</v>
      </c>
      <c r="F12" s="33"/>
      <c r="G12" s="33">
        <v>8</v>
      </c>
      <c r="H12" s="33">
        <v>17</v>
      </c>
      <c r="I12" s="33">
        <v>15</v>
      </c>
      <c r="J12" s="33"/>
      <c r="K12" s="33">
        <v>14</v>
      </c>
      <c r="L12" s="33">
        <v>14</v>
      </c>
      <c r="M12" s="33">
        <v>12</v>
      </c>
      <c r="N12" s="33"/>
      <c r="O12" s="17">
        <f>SUM(E12:N12)</f>
        <v>91</v>
      </c>
      <c r="P12" s="50">
        <f>COUNT(E12:N12)</f>
        <v>7</v>
      </c>
      <c r="Q12" s="17">
        <f>IF(P12&lt;6,0,+SMALL((E12:N12),1))</f>
        <v>8</v>
      </c>
      <c r="R12" s="17">
        <f>IF(P12&lt;7,0,+SMALL((E12:N12),2))</f>
        <v>11</v>
      </c>
      <c r="S12" s="17">
        <f>IF(P12&lt;8,0,+SMALL((E12:N12),3))</f>
        <v>0</v>
      </c>
      <c r="T12" s="17">
        <f>IF(P12&lt;9,0,+SMALL((E12:N12),4))</f>
        <v>0</v>
      </c>
      <c r="U12" s="17">
        <f>O12-Q12-R12-S12-T12</f>
        <v>72</v>
      </c>
      <c r="V12" s="7">
        <f>RANK(U12,$U$6:$U$85,0)</f>
        <v>7</v>
      </c>
      <c r="W12" s="13"/>
    </row>
    <row r="13" spans="1:23">
      <c r="B13" s="89" t="s">
        <v>105</v>
      </c>
      <c r="C13" s="33"/>
      <c r="D13" s="57" t="s">
        <v>79</v>
      </c>
      <c r="E13" s="33">
        <v>12</v>
      </c>
      <c r="F13" s="33">
        <v>13</v>
      </c>
      <c r="G13" s="33">
        <v>15</v>
      </c>
      <c r="H13" s="33"/>
      <c r="I13" s="33">
        <v>14</v>
      </c>
      <c r="J13" s="33">
        <v>11</v>
      </c>
      <c r="K13" s="33"/>
      <c r="L13" s="33"/>
      <c r="M13" s="33">
        <v>14</v>
      </c>
      <c r="N13" s="33"/>
      <c r="O13" s="17">
        <f>SUM(E13:N13)</f>
        <v>79</v>
      </c>
      <c r="P13" s="50">
        <f>COUNT(E13:N13)</f>
        <v>6</v>
      </c>
      <c r="Q13" s="17">
        <f>IF(P13&lt;6,0,+SMALL((E13:N13),1))</f>
        <v>11</v>
      </c>
      <c r="R13" s="17">
        <f>IF(P13&lt;7,0,+SMALL((E13:N13),2))</f>
        <v>0</v>
      </c>
      <c r="S13" s="17">
        <f>IF(P13&lt;8,0,+SMALL((E13:N13),3))</f>
        <v>0</v>
      </c>
      <c r="T13" s="17">
        <f>IF(P13&lt;9,0,+SMALL((E13:N13),4))</f>
        <v>0</v>
      </c>
      <c r="U13" s="17">
        <f>O13-Q13-R13-S13-T13</f>
        <v>68</v>
      </c>
      <c r="V13" s="7">
        <f>RANK(U13,$U$6:$U$85,0)</f>
        <v>8</v>
      </c>
      <c r="W13" s="13"/>
    </row>
    <row r="14" spans="1:23">
      <c r="B14" s="89" t="s">
        <v>282</v>
      </c>
      <c r="C14" s="33"/>
      <c r="D14" s="41" t="s">
        <v>35</v>
      </c>
      <c r="E14" s="33">
        <v>6</v>
      </c>
      <c r="F14" s="33">
        <v>12</v>
      </c>
      <c r="G14" s="33">
        <v>8</v>
      </c>
      <c r="H14" s="33">
        <v>17</v>
      </c>
      <c r="I14" s="33">
        <v>17</v>
      </c>
      <c r="J14" s="33">
        <v>5</v>
      </c>
      <c r="K14" s="33">
        <v>12</v>
      </c>
      <c r="L14" s="33">
        <v>9</v>
      </c>
      <c r="M14" s="33"/>
      <c r="N14" s="33"/>
      <c r="O14" s="17">
        <f>SUM(E14:N14)</f>
        <v>86</v>
      </c>
      <c r="P14" s="50">
        <f>COUNT(E14:N14)</f>
        <v>8</v>
      </c>
      <c r="Q14" s="17">
        <f>IF(P14&lt;6,0,+SMALL((E14:N14),1))</f>
        <v>5</v>
      </c>
      <c r="R14" s="17">
        <f>IF(P14&lt;7,0,+SMALL((E14:N14),2))</f>
        <v>6</v>
      </c>
      <c r="S14" s="17">
        <f>IF(P14&lt;8,0,+SMALL((E14:N14),3))</f>
        <v>8</v>
      </c>
      <c r="T14" s="17">
        <f>IF(P14&lt;9,0,+SMALL((E14:N14),4))</f>
        <v>0</v>
      </c>
      <c r="U14" s="17">
        <f>O14-Q14-R14-S14-T14</f>
        <v>67</v>
      </c>
      <c r="V14" s="7">
        <f>RANK(U14,$U$6:$U$85,0)</f>
        <v>9</v>
      </c>
      <c r="W14" s="13"/>
    </row>
    <row r="15" spans="1:23">
      <c r="B15" s="89" t="s">
        <v>218</v>
      </c>
      <c r="C15" s="33"/>
      <c r="D15" s="40" t="s">
        <v>18</v>
      </c>
      <c r="E15" s="33">
        <v>12</v>
      </c>
      <c r="F15" s="33"/>
      <c r="G15" s="33"/>
      <c r="H15" s="33">
        <v>12</v>
      </c>
      <c r="I15" s="33">
        <v>13</v>
      </c>
      <c r="J15" s="33">
        <v>4</v>
      </c>
      <c r="K15" s="33">
        <v>13</v>
      </c>
      <c r="L15" s="33">
        <v>9</v>
      </c>
      <c r="M15" s="33">
        <v>15</v>
      </c>
      <c r="N15" s="33"/>
      <c r="O15" s="17">
        <f>SUM(E15:N15)</f>
        <v>78</v>
      </c>
      <c r="P15" s="50">
        <f>COUNT(E15:N15)</f>
        <v>7</v>
      </c>
      <c r="Q15" s="17">
        <f>IF(P15&lt;6,0,+SMALL((E15:N15),1))</f>
        <v>4</v>
      </c>
      <c r="R15" s="17">
        <f>IF(P15&lt;7,0,+SMALL((E15:N15),2))</f>
        <v>9</v>
      </c>
      <c r="S15" s="17">
        <f>IF(P15&lt;8,0,+SMALL((E15:N15),3))</f>
        <v>0</v>
      </c>
      <c r="T15" s="17">
        <f>IF(P15&lt;9,0,+SMALL((E15:N15),4))</f>
        <v>0</v>
      </c>
      <c r="U15" s="17">
        <f>O15-Q15-R15-S15-T15</f>
        <v>65</v>
      </c>
      <c r="V15" s="7">
        <f>RANK(U15,$U$6:$U$85,0)</f>
        <v>10</v>
      </c>
      <c r="W15" s="13"/>
    </row>
    <row r="16" spans="1:23" ht="15" customHeight="1">
      <c r="B16" s="89" t="s">
        <v>159</v>
      </c>
      <c r="C16" s="33"/>
      <c r="D16" s="41" t="s">
        <v>35</v>
      </c>
      <c r="E16" s="33">
        <v>10</v>
      </c>
      <c r="F16" s="33">
        <v>13</v>
      </c>
      <c r="G16" s="33">
        <v>13</v>
      </c>
      <c r="H16" s="33">
        <v>7</v>
      </c>
      <c r="I16" s="33">
        <v>14</v>
      </c>
      <c r="J16" s="33"/>
      <c r="K16" s="33">
        <v>13</v>
      </c>
      <c r="L16" s="33">
        <v>8</v>
      </c>
      <c r="M16" s="33">
        <v>11</v>
      </c>
      <c r="N16" s="33"/>
      <c r="O16" s="17">
        <f>SUM(E16:N16)</f>
        <v>89</v>
      </c>
      <c r="P16" s="50">
        <f>COUNT(E16:N16)</f>
        <v>8</v>
      </c>
      <c r="Q16" s="17">
        <f>IF(P16&lt;6,0,+SMALL((E16:N16),1))</f>
        <v>7</v>
      </c>
      <c r="R16" s="17">
        <f>IF(P16&lt;7,0,+SMALL((E16:N16),2))</f>
        <v>8</v>
      </c>
      <c r="S16" s="17">
        <f>IF(P16&lt;8,0,+SMALL((E16:N16),3))</f>
        <v>10</v>
      </c>
      <c r="T16" s="17">
        <f>IF(P16&lt;9,0,+SMALL((E16:N16),4))</f>
        <v>0</v>
      </c>
      <c r="U16" s="17">
        <f>O16-Q16-R16-S16-T16</f>
        <v>64</v>
      </c>
      <c r="V16" s="7">
        <f>RANK(U16,$U$6:$U$85,0)</f>
        <v>11</v>
      </c>
      <c r="W16" s="13"/>
    </row>
    <row r="17" spans="2:23">
      <c r="B17" s="89" t="s">
        <v>31</v>
      </c>
      <c r="C17" s="33"/>
      <c r="D17" s="62" t="s">
        <v>14</v>
      </c>
      <c r="E17" s="33">
        <v>17</v>
      </c>
      <c r="F17" s="33"/>
      <c r="G17" s="33">
        <v>8</v>
      </c>
      <c r="H17" s="33"/>
      <c r="I17" s="33">
        <v>14</v>
      </c>
      <c r="J17" s="33"/>
      <c r="K17" s="33"/>
      <c r="L17" s="33">
        <v>9</v>
      </c>
      <c r="M17" s="33">
        <v>14</v>
      </c>
      <c r="N17" s="33"/>
      <c r="O17" s="17">
        <f>SUM(E17:N17)</f>
        <v>62</v>
      </c>
      <c r="P17" s="50">
        <f>COUNT(E17:N17)</f>
        <v>5</v>
      </c>
      <c r="Q17" s="17">
        <f>IF(P17&lt;6,0,+SMALL((E17:N17),1))</f>
        <v>0</v>
      </c>
      <c r="R17" s="17">
        <f>IF(P17&lt;7,0,+SMALL((E17:N17),2))</f>
        <v>0</v>
      </c>
      <c r="S17" s="17">
        <f>IF(P17&lt;8,0,+SMALL((E17:N17),3))</f>
        <v>0</v>
      </c>
      <c r="T17" s="17">
        <f>IF(P17&lt;9,0,+SMALL((E17:N17),4))</f>
        <v>0</v>
      </c>
      <c r="U17" s="17">
        <f>O17-Q17-R17-S17-T17</f>
        <v>62</v>
      </c>
      <c r="V17" s="7">
        <f>RANK(U17,$U$6:$U$85,0)</f>
        <v>12</v>
      </c>
      <c r="W17" s="13"/>
    </row>
    <row r="18" spans="2:23">
      <c r="B18" s="89" t="s">
        <v>208</v>
      </c>
      <c r="C18" s="33"/>
      <c r="D18" s="82" t="s">
        <v>145</v>
      </c>
      <c r="E18" s="33">
        <v>10</v>
      </c>
      <c r="F18" s="33">
        <v>13</v>
      </c>
      <c r="G18" s="33"/>
      <c r="H18" s="33">
        <v>12</v>
      </c>
      <c r="I18" s="33"/>
      <c r="J18" s="33"/>
      <c r="K18" s="33">
        <v>11</v>
      </c>
      <c r="L18" s="33"/>
      <c r="M18" s="33">
        <v>16</v>
      </c>
      <c r="N18" s="33"/>
      <c r="O18" s="17">
        <f>SUM(E18:N18)</f>
        <v>62</v>
      </c>
      <c r="P18" s="50">
        <f>COUNT(E18:N18)</f>
        <v>5</v>
      </c>
      <c r="Q18" s="17">
        <f>IF(P18&lt;6,0,+SMALL((E18:N18),1))</f>
        <v>0</v>
      </c>
      <c r="R18" s="17">
        <f>IF(P18&lt;7,0,+SMALL((E18:N18),2))</f>
        <v>0</v>
      </c>
      <c r="S18" s="17">
        <f>IF(P18&lt;8,0,+SMALL((E18:N18),3))</f>
        <v>0</v>
      </c>
      <c r="T18" s="17">
        <f>IF(P18&lt;9,0,+SMALL((E18:N18),4))</f>
        <v>0</v>
      </c>
      <c r="U18" s="17">
        <f>O18-Q18-R18-S18-T18</f>
        <v>62</v>
      </c>
      <c r="V18" s="7">
        <f>RANK(U18,$U$6:$U$85,0)</f>
        <v>12</v>
      </c>
      <c r="W18" s="13"/>
    </row>
    <row r="19" spans="2:23">
      <c r="B19" s="89" t="s">
        <v>263</v>
      </c>
      <c r="C19" s="33"/>
      <c r="D19" s="41" t="s">
        <v>35</v>
      </c>
      <c r="E19" s="33">
        <v>9</v>
      </c>
      <c r="F19" s="33">
        <v>6</v>
      </c>
      <c r="G19" s="33">
        <v>6</v>
      </c>
      <c r="H19" s="33">
        <v>15</v>
      </c>
      <c r="I19" s="33">
        <v>17</v>
      </c>
      <c r="J19" s="33"/>
      <c r="K19" s="33">
        <v>12</v>
      </c>
      <c r="L19" s="33">
        <v>8</v>
      </c>
      <c r="M19" s="33"/>
      <c r="N19" s="33"/>
      <c r="O19" s="17">
        <f>SUM(E19:N19)</f>
        <v>73</v>
      </c>
      <c r="P19" s="50">
        <f>COUNT(E19:N19)</f>
        <v>7</v>
      </c>
      <c r="Q19" s="17">
        <f>IF(P19&lt;6,0,+SMALL((E19:N19),1))</f>
        <v>6</v>
      </c>
      <c r="R19" s="17">
        <f>IF(P19&lt;7,0,+SMALL((E19:N19),2))</f>
        <v>6</v>
      </c>
      <c r="S19" s="17">
        <f>IF(P19&lt;8,0,+SMALL((E19:N19),3))</f>
        <v>0</v>
      </c>
      <c r="T19" s="17">
        <f>IF(P19&lt;9,0,+SMALL((E19:N19),4))</f>
        <v>0</v>
      </c>
      <c r="U19" s="17">
        <f>O19-Q19-R19-S19-T19</f>
        <v>61</v>
      </c>
      <c r="V19" s="7">
        <f>RANK(U19,$U$6:$U$85,0)</f>
        <v>14</v>
      </c>
      <c r="W19" s="13"/>
    </row>
    <row r="20" spans="2:23">
      <c r="B20" s="89" t="s">
        <v>390</v>
      </c>
      <c r="C20" s="33"/>
      <c r="D20" s="62" t="s">
        <v>14</v>
      </c>
      <c r="E20" s="33">
        <v>18</v>
      </c>
      <c r="F20" s="33"/>
      <c r="G20" s="33"/>
      <c r="H20" s="33"/>
      <c r="I20" s="33">
        <v>14</v>
      </c>
      <c r="J20" s="33"/>
      <c r="K20" s="33"/>
      <c r="L20" s="33">
        <v>14</v>
      </c>
      <c r="M20" s="33">
        <v>13</v>
      </c>
      <c r="N20" s="33"/>
      <c r="O20" s="17">
        <f>SUM(E20:N20)</f>
        <v>59</v>
      </c>
      <c r="P20" s="50">
        <f>COUNT(E20:N20)</f>
        <v>4</v>
      </c>
      <c r="Q20" s="17">
        <f>IF(P20&lt;6,0,+SMALL((E20:N20),1))</f>
        <v>0</v>
      </c>
      <c r="R20" s="17">
        <f>IF(P20&lt;7,0,+SMALL((E20:N20),2))</f>
        <v>0</v>
      </c>
      <c r="S20" s="17">
        <f>IF(P20&lt;8,0,+SMALL((E20:N20),3))</f>
        <v>0</v>
      </c>
      <c r="T20" s="17">
        <f>IF(P20&lt;9,0,+SMALL((E20:N20),4))</f>
        <v>0</v>
      </c>
      <c r="U20" s="17">
        <f>O20-Q20-R20-S20-T20</f>
        <v>59</v>
      </c>
      <c r="V20" s="7">
        <f>RANK(U20,$U$6:$U$85,0)</f>
        <v>15</v>
      </c>
      <c r="W20" s="13"/>
    </row>
    <row r="21" spans="2:23">
      <c r="B21" s="92" t="s">
        <v>112</v>
      </c>
      <c r="C21" s="33"/>
      <c r="D21" s="41" t="s">
        <v>35</v>
      </c>
      <c r="E21" s="33">
        <v>13</v>
      </c>
      <c r="F21" s="33">
        <v>17</v>
      </c>
      <c r="G21" s="33">
        <v>16</v>
      </c>
      <c r="H21" s="33"/>
      <c r="I21" s="33"/>
      <c r="J21" s="33">
        <v>12</v>
      </c>
      <c r="K21" s="33"/>
      <c r="L21" s="33"/>
      <c r="M21" s="33"/>
      <c r="N21" s="33"/>
      <c r="O21" s="17">
        <f>SUM(E21:N21)</f>
        <v>58</v>
      </c>
      <c r="P21" s="50">
        <f>COUNT(E21:N21)</f>
        <v>4</v>
      </c>
      <c r="Q21" s="17">
        <f>IF(P21&lt;6,0,+SMALL((E21:N21),1))</f>
        <v>0</v>
      </c>
      <c r="R21" s="17">
        <f>IF(P21&lt;7,0,+SMALL((E21:N21),2))</f>
        <v>0</v>
      </c>
      <c r="S21" s="17">
        <f>IF(P21&lt;8,0,+SMALL((E21:N21),3))</f>
        <v>0</v>
      </c>
      <c r="T21" s="17">
        <f>IF(P21&lt;9,0,+SMALL((E21:N21),4))</f>
        <v>0</v>
      </c>
      <c r="U21" s="17">
        <f>O21-Q21-R21-S21-T21</f>
        <v>58</v>
      </c>
      <c r="V21" s="7">
        <f>RANK(U21,$U$6:$U$85,0)</f>
        <v>16</v>
      </c>
      <c r="W21" s="13"/>
    </row>
    <row r="22" spans="2:23">
      <c r="B22" s="89" t="s">
        <v>381</v>
      </c>
      <c r="C22" s="33"/>
      <c r="D22" s="62" t="s">
        <v>14</v>
      </c>
      <c r="E22" s="33"/>
      <c r="F22" s="33"/>
      <c r="G22" s="33">
        <v>11</v>
      </c>
      <c r="H22" s="33">
        <v>14</v>
      </c>
      <c r="I22" s="33"/>
      <c r="J22" s="33"/>
      <c r="K22" s="33"/>
      <c r="L22" s="33">
        <v>15</v>
      </c>
      <c r="M22" s="33">
        <v>15</v>
      </c>
      <c r="N22" s="33"/>
      <c r="O22" s="17">
        <f>SUM(E22:N22)</f>
        <v>55</v>
      </c>
      <c r="P22" s="50">
        <f>COUNT(E22:N22)</f>
        <v>4</v>
      </c>
      <c r="Q22" s="17">
        <f>IF(P22&lt;6,0,+SMALL((E22:N22),1))</f>
        <v>0</v>
      </c>
      <c r="R22" s="17">
        <f>IF(P22&lt;7,0,+SMALL((E22:N22),2))</f>
        <v>0</v>
      </c>
      <c r="S22" s="17">
        <f>IF(P22&lt;8,0,+SMALL((E22:N22),3))</f>
        <v>0</v>
      </c>
      <c r="T22" s="17">
        <f>IF(P22&lt;9,0,+SMALL((E22:N22),4))</f>
        <v>0</v>
      </c>
      <c r="U22" s="17">
        <f>O22-Q22-R22-S22-T22</f>
        <v>55</v>
      </c>
      <c r="V22" s="7">
        <f>RANK(U22,$U$6:$U$85,0)</f>
        <v>17</v>
      </c>
      <c r="W22" s="13"/>
    </row>
    <row r="23" spans="2:23">
      <c r="B23" s="89" t="s">
        <v>95</v>
      </c>
      <c r="C23" s="33"/>
      <c r="D23" s="41" t="s">
        <v>35</v>
      </c>
      <c r="E23" s="33">
        <v>12</v>
      </c>
      <c r="F23" s="33">
        <v>7</v>
      </c>
      <c r="G23" s="33">
        <v>8</v>
      </c>
      <c r="H23" s="33">
        <v>12</v>
      </c>
      <c r="I23" s="33">
        <v>16</v>
      </c>
      <c r="J23" s="33">
        <v>7</v>
      </c>
      <c r="K23" s="33"/>
      <c r="L23" s="33"/>
      <c r="M23" s="33"/>
      <c r="N23" s="33"/>
      <c r="O23" s="17">
        <f>SUM(E23:N23)</f>
        <v>62</v>
      </c>
      <c r="P23" s="50">
        <f>COUNT(E23:N23)</f>
        <v>6</v>
      </c>
      <c r="Q23" s="17">
        <f>IF(P23&lt;6,0,+SMALL((E23:N23),1))</f>
        <v>7</v>
      </c>
      <c r="R23" s="17">
        <f>IF(P23&lt;7,0,+SMALL((E23:N23),2))</f>
        <v>0</v>
      </c>
      <c r="S23" s="17">
        <f>IF(P23&lt;8,0,+SMALL((E23:N23),3))</f>
        <v>0</v>
      </c>
      <c r="T23" s="17">
        <f>IF(P23&lt;9,0,+SMALL((E23:N23),4))</f>
        <v>0</v>
      </c>
      <c r="U23" s="17">
        <f>O23-Q23-R23-S23-T23</f>
        <v>55</v>
      </c>
      <c r="V23" s="7">
        <f>RANK(U23,$U$6:$U$85,0)</f>
        <v>17</v>
      </c>
      <c r="W23" s="13"/>
    </row>
    <row r="24" spans="2:23">
      <c r="B24" s="89" t="s">
        <v>147</v>
      </c>
      <c r="C24" s="33"/>
      <c r="D24" s="88" t="s">
        <v>146</v>
      </c>
      <c r="E24" s="33">
        <v>11</v>
      </c>
      <c r="F24" s="33">
        <v>9</v>
      </c>
      <c r="G24" s="33">
        <v>6</v>
      </c>
      <c r="H24" s="33"/>
      <c r="I24" s="33">
        <v>12</v>
      </c>
      <c r="J24" s="33">
        <v>7</v>
      </c>
      <c r="K24" s="33"/>
      <c r="L24" s="33">
        <v>6</v>
      </c>
      <c r="M24" s="33">
        <v>15</v>
      </c>
      <c r="N24" s="33"/>
      <c r="O24" s="17">
        <f>SUM(E24:N24)</f>
        <v>66</v>
      </c>
      <c r="P24" s="50">
        <f>COUNT(E24:N24)</f>
        <v>7</v>
      </c>
      <c r="Q24" s="17">
        <f>IF(P24&lt;6,0,+SMALL((E24:N24),1))</f>
        <v>6</v>
      </c>
      <c r="R24" s="17">
        <f>IF(P24&lt;7,0,+SMALL((E24:N24),2))</f>
        <v>6</v>
      </c>
      <c r="S24" s="17">
        <f>IF(P24&lt;8,0,+SMALL((E24:N24),3))</f>
        <v>0</v>
      </c>
      <c r="T24" s="17">
        <f>IF(P24&lt;9,0,+SMALL((E24:N24),4))</f>
        <v>0</v>
      </c>
      <c r="U24" s="17">
        <f>O24-Q24-R24-S24-T24</f>
        <v>54</v>
      </c>
      <c r="V24" s="7">
        <f>RANK(U24,$U$6:$U$85,0)</f>
        <v>19</v>
      </c>
      <c r="W24" s="13"/>
    </row>
    <row r="25" spans="2:23">
      <c r="B25" s="89" t="s">
        <v>188</v>
      </c>
      <c r="C25" s="33"/>
      <c r="D25" s="38" t="s">
        <v>5</v>
      </c>
      <c r="E25" s="33"/>
      <c r="F25" s="33">
        <v>9</v>
      </c>
      <c r="G25" s="33">
        <v>5</v>
      </c>
      <c r="H25" s="33">
        <v>10</v>
      </c>
      <c r="I25" s="33">
        <v>11</v>
      </c>
      <c r="J25" s="33">
        <v>4</v>
      </c>
      <c r="K25" s="33">
        <v>12</v>
      </c>
      <c r="L25" s="33">
        <v>9</v>
      </c>
      <c r="M25" s="33">
        <v>7</v>
      </c>
      <c r="N25" s="33"/>
      <c r="O25" s="17">
        <f>SUM(E25:N25)</f>
        <v>67</v>
      </c>
      <c r="P25" s="50">
        <f>COUNT(E25:N25)</f>
        <v>8</v>
      </c>
      <c r="Q25" s="17">
        <f>IF(P25&lt;6,0,+SMALL((E25:N25),1))</f>
        <v>4</v>
      </c>
      <c r="R25" s="17">
        <f>IF(P25&lt;7,0,+SMALL((E25:N25),2))</f>
        <v>5</v>
      </c>
      <c r="S25" s="17">
        <f>IF(P25&lt;8,0,+SMALL((E25:N25),3))</f>
        <v>7</v>
      </c>
      <c r="T25" s="17">
        <f>IF(P25&lt;9,0,+SMALL((E25:N25),4))</f>
        <v>0</v>
      </c>
      <c r="U25" s="17">
        <f>O25-Q25-R25-S25-T25</f>
        <v>51</v>
      </c>
      <c r="V25" s="7">
        <f>RANK(U25,$U$6:$U$85,0)</f>
        <v>20</v>
      </c>
      <c r="W25" s="13"/>
    </row>
    <row r="26" spans="2:23">
      <c r="B26" s="89" t="s">
        <v>120</v>
      </c>
      <c r="C26" s="33"/>
      <c r="D26" s="57" t="s">
        <v>79</v>
      </c>
      <c r="E26" s="33"/>
      <c r="F26" s="33">
        <v>8</v>
      </c>
      <c r="G26" s="33"/>
      <c r="H26" s="33"/>
      <c r="I26" s="33">
        <v>14</v>
      </c>
      <c r="J26" s="33">
        <v>15</v>
      </c>
      <c r="K26" s="33">
        <v>13</v>
      </c>
      <c r="L26" s="33"/>
      <c r="M26" s="33"/>
      <c r="N26" s="33"/>
      <c r="O26" s="17">
        <f>SUM(E26:N26)</f>
        <v>50</v>
      </c>
      <c r="P26" s="50">
        <f>COUNT(E26:N26)</f>
        <v>4</v>
      </c>
      <c r="Q26" s="17">
        <f>IF(P26&lt;6,0,+SMALL((E26:N26),1))</f>
        <v>0</v>
      </c>
      <c r="R26" s="17">
        <f>IF(P26&lt;7,0,+SMALL((E26:N26),2))</f>
        <v>0</v>
      </c>
      <c r="S26" s="17">
        <f>IF(P26&lt;8,0,+SMALL((E26:N26),3))</f>
        <v>0</v>
      </c>
      <c r="T26" s="17">
        <f>IF(P26&lt;9,0,+SMALL((E26:N26),4))</f>
        <v>0</v>
      </c>
      <c r="U26" s="17">
        <f>O26-Q26-R26-S26-T26</f>
        <v>50</v>
      </c>
      <c r="V26" s="7">
        <f>RANK(U26,$U$6:$U$85,0)</f>
        <v>21</v>
      </c>
      <c r="W26" s="13"/>
    </row>
    <row r="27" spans="2:23">
      <c r="B27" s="89" t="s">
        <v>166</v>
      </c>
      <c r="C27" s="33"/>
      <c r="D27" s="61" t="s">
        <v>81</v>
      </c>
      <c r="E27" s="33"/>
      <c r="F27" s="33">
        <v>5</v>
      </c>
      <c r="G27" s="33">
        <v>10</v>
      </c>
      <c r="H27" s="33">
        <v>8</v>
      </c>
      <c r="I27" s="33">
        <v>11</v>
      </c>
      <c r="J27" s="33">
        <v>7</v>
      </c>
      <c r="K27" s="33"/>
      <c r="L27" s="33">
        <v>7</v>
      </c>
      <c r="M27" s="33">
        <v>11</v>
      </c>
      <c r="N27" s="33"/>
      <c r="O27" s="17">
        <f>SUM(E27:N27)</f>
        <v>59</v>
      </c>
      <c r="P27" s="50">
        <f>COUNT(E27:N27)</f>
        <v>7</v>
      </c>
      <c r="Q27" s="17">
        <f>IF(P27&lt;6,0,+SMALL((E27:N27),1))</f>
        <v>5</v>
      </c>
      <c r="R27" s="17">
        <f>IF(P27&lt;7,0,+SMALL((E27:N27),2))</f>
        <v>7</v>
      </c>
      <c r="S27" s="17">
        <f>IF(P27&lt;8,0,+SMALL((E27:N27),3))</f>
        <v>0</v>
      </c>
      <c r="T27" s="17">
        <f>IF(P27&lt;9,0,+SMALL((E27:N27),4))</f>
        <v>0</v>
      </c>
      <c r="U27" s="17">
        <f>O27-Q27-R27-S27-T27</f>
        <v>47</v>
      </c>
      <c r="V27" s="7">
        <f>RANK(U27,$U$6:$U$85,0)</f>
        <v>22</v>
      </c>
      <c r="W27" s="13"/>
    </row>
    <row r="28" spans="2:23">
      <c r="B28" s="89" t="s">
        <v>400</v>
      </c>
      <c r="C28" s="33"/>
      <c r="D28" s="38" t="s">
        <v>5</v>
      </c>
      <c r="E28" s="33">
        <v>13</v>
      </c>
      <c r="F28" s="33">
        <v>4</v>
      </c>
      <c r="G28" s="33"/>
      <c r="H28" s="33">
        <v>10</v>
      </c>
      <c r="I28" s="33">
        <v>9</v>
      </c>
      <c r="J28" s="33"/>
      <c r="K28" s="33">
        <v>7</v>
      </c>
      <c r="L28" s="33"/>
      <c r="M28" s="33"/>
      <c r="N28" s="33"/>
      <c r="O28" s="17">
        <f>SUM(E28:N28)</f>
        <v>43</v>
      </c>
      <c r="P28" s="50">
        <f>COUNT(E28:N28)</f>
        <v>5</v>
      </c>
      <c r="Q28" s="17">
        <f>IF(P28&lt;6,0,+SMALL((E28:N28),1))</f>
        <v>0</v>
      </c>
      <c r="R28" s="17">
        <f>IF(P28&lt;7,0,+SMALL((E28:N28),2))</f>
        <v>0</v>
      </c>
      <c r="S28" s="17">
        <f>IF(P28&lt;8,0,+SMALL((E28:N28),3))</f>
        <v>0</v>
      </c>
      <c r="T28" s="17">
        <f>IF(P28&lt;9,0,+SMALL((E28:N28),4))</f>
        <v>0</v>
      </c>
      <c r="U28" s="17">
        <f>O28-Q28-R28-S28-T28</f>
        <v>43</v>
      </c>
      <c r="V28" s="7">
        <f>RANK(U28,$U$6:$U$85,0)</f>
        <v>23</v>
      </c>
      <c r="W28" s="13"/>
    </row>
    <row r="29" spans="2:23">
      <c r="B29" s="89" t="s">
        <v>144</v>
      </c>
      <c r="C29" s="33"/>
      <c r="D29" s="82" t="s">
        <v>145</v>
      </c>
      <c r="E29" s="33"/>
      <c r="F29" s="33"/>
      <c r="G29" s="33">
        <v>6</v>
      </c>
      <c r="H29" s="33">
        <v>6</v>
      </c>
      <c r="I29" s="33">
        <v>11</v>
      </c>
      <c r="J29" s="33"/>
      <c r="K29" s="33">
        <v>12</v>
      </c>
      <c r="L29" s="33">
        <v>8</v>
      </c>
      <c r="M29" s="33">
        <v>6</v>
      </c>
      <c r="N29" s="33"/>
      <c r="O29" s="17">
        <f>SUM(E29:N29)</f>
        <v>49</v>
      </c>
      <c r="P29" s="50">
        <f>COUNT(E29:N29)</f>
        <v>6</v>
      </c>
      <c r="Q29" s="17">
        <f>IF(P29&lt;6,0,+SMALL((E29:N29),1))</f>
        <v>6</v>
      </c>
      <c r="R29" s="17">
        <f>IF(P29&lt;7,0,+SMALL((E29:N29),2))</f>
        <v>0</v>
      </c>
      <c r="S29" s="17">
        <f>IF(P29&lt;8,0,+SMALL((E29:N29),3))</f>
        <v>0</v>
      </c>
      <c r="T29" s="17">
        <f>IF(P29&lt;9,0,+SMALL((E29:N29),4))</f>
        <v>0</v>
      </c>
      <c r="U29" s="17">
        <f>O29-Q29-R29-S29-T29</f>
        <v>43</v>
      </c>
      <c r="V29" s="7">
        <f>RANK(U29,$U$6:$U$85,0)</f>
        <v>23</v>
      </c>
      <c r="W29" s="13"/>
    </row>
    <row r="30" spans="2:23">
      <c r="B30" s="89" t="s">
        <v>319</v>
      </c>
      <c r="C30" s="33"/>
      <c r="D30" s="40" t="s">
        <v>18</v>
      </c>
      <c r="E30" s="33"/>
      <c r="F30" s="33">
        <v>8</v>
      </c>
      <c r="G30" s="33">
        <v>5</v>
      </c>
      <c r="H30" s="33">
        <v>9</v>
      </c>
      <c r="I30" s="33">
        <v>13</v>
      </c>
      <c r="J30" s="33"/>
      <c r="K30" s="33"/>
      <c r="L30" s="33">
        <v>7</v>
      </c>
      <c r="M30" s="33"/>
      <c r="N30" s="33"/>
      <c r="O30" s="17">
        <f>SUM(E30:N30)</f>
        <v>42</v>
      </c>
      <c r="P30" s="50">
        <f>COUNT(E30:N30)</f>
        <v>5</v>
      </c>
      <c r="Q30" s="17">
        <f>IF(P30&lt;6,0,+SMALL((E30:N30),1))</f>
        <v>0</v>
      </c>
      <c r="R30" s="17">
        <f>IF(P30&lt;7,0,+SMALL((E30:N30),2))</f>
        <v>0</v>
      </c>
      <c r="S30" s="17">
        <f>IF(P30&lt;8,0,+SMALL((E30:N30),3))</f>
        <v>0</v>
      </c>
      <c r="T30" s="17">
        <f>IF(P30&lt;9,0,+SMALL((E30:N30),4))</f>
        <v>0</v>
      </c>
      <c r="U30" s="17">
        <f>O30-Q30-R30-S30-T30</f>
        <v>42</v>
      </c>
      <c r="V30" s="7">
        <f>RANK(U30,$U$6:$U$85,0)</f>
        <v>25</v>
      </c>
      <c r="W30" s="13"/>
    </row>
    <row r="31" spans="2:23">
      <c r="B31" s="89" t="s">
        <v>248</v>
      </c>
      <c r="C31" s="33"/>
      <c r="D31" s="41" t="s">
        <v>35</v>
      </c>
      <c r="E31" s="33">
        <v>12</v>
      </c>
      <c r="F31" s="33">
        <v>11</v>
      </c>
      <c r="G31" s="33">
        <v>10</v>
      </c>
      <c r="H31" s="33"/>
      <c r="I31" s="33"/>
      <c r="J31" s="33"/>
      <c r="K31" s="33"/>
      <c r="L31" s="33">
        <v>8</v>
      </c>
      <c r="M31" s="33"/>
      <c r="N31" s="33"/>
      <c r="O31" s="17">
        <f>SUM(E31:N31)</f>
        <v>41</v>
      </c>
      <c r="P31" s="50">
        <f>COUNT(E31:N31)</f>
        <v>4</v>
      </c>
      <c r="Q31" s="17">
        <f>IF(P31&lt;6,0,+SMALL((E31:N31),1))</f>
        <v>0</v>
      </c>
      <c r="R31" s="17">
        <f>IF(P31&lt;7,0,+SMALL((E31:N31),2))</f>
        <v>0</v>
      </c>
      <c r="S31" s="17">
        <f>IF(P31&lt;8,0,+SMALL((E31:N31),3))</f>
        <v>0</v>
      </c>
      <c r="T31" s="17">
        <f>IF(P31&lt;9,0,+SMALL((E31:N31),4))</f>
        <v>0</v>
      </c>
      <c r="U31" s="17">
        <f>O31-Q31-R31-S31-T31</f>
        <v>41</v>
      </c>
      <c r="V31" s="7">
        <f>RANK(U31,$U$6:$U$85,0)</f>
        <v>26</v>
      </c>
      <c r="W31" s="13"/>
    </row>
    <row r="32" spans="2:23">
      <c r="B32" s="42" t="s">
        <v>315</v>
      </c>
      <c r="C32" s="33"/>
      <c r="D32" s="39" t="s">
        <v>7</v>
      </c>
      <c r="E32" s="33">
        <v>7</v>
      </c>
      <c r="F32" s="33"/>
      <c r="G32" s="33"/>
      <c r="H32" s="33">
        <v>7</v>
      </c>
      <c r="I32" s="33">
        <v>9</v>
      </c>
      <c r="J32" s="33">
        <v>5</v>
      </c>
      <c r="K32" s="33">
        <v>7</v>
      </c>
      <c r="L32" s="33">
        <v>10</v>
      </c>
      <c r="M32" s="33"/>
      <c r="N32" s="33"/>
      <c r="O32" s="17">
        <f>SUM(E32:N32)</f>
        <v>45</v>
      </c>
      <c r="P32" s="50">
        <f>COUNT(E32:N32)</f>
        <v>6</v>
      </c>
      <c r="Q32" s="17">
        <f>IF(P32&lt;6,0,+SMALL((E32:N32),1))</f>
        <v>5</v>
      </c>
      <c r="R32" s="17">
        <f>IF(P32&lt;7,0,+SMALL((E32:N32),2))</f>
        <v>0</v>
      </c>
      <c r="S32" s="17">
        <f>IF(P32&lt;8,0,+SMALL((E32:N32),3))</f>
        <v>0</v>
      </c>
      <c r="T32" s="17">
        <f>IF(P32&lt;9,0,+SMALL((E32:N32),4))</f>
        <v>0</v>
      </c>
      <c r="U32" s="17">
        <f>O32-Q32-R32-S32-T32</f>
        <v>40</v>
      </c>
      <c r="V32" s="7">
        <f>RANK(U32,$U$6:$U$85,0)</f>
        <v>27</v>
      </c>
      <c r="W32" s="13"/>
    </row>
    <row r="33" spans="2:23">
      <c r="B33" s="89" t="s">
        <v>323</v>
      </c>
      <c r="C33" s="33"/>
      <c r="D33" s="61" t="s">
        <v>81</v>
      </c>
      <c r="E33" s="33"/>
      <c r="F33" s="33">
        <v>16</v>
      </c>
      <c r="G33" s="33"/>
      <c r="H33" s="33"/>
      <c r="I33" s="33">
        <v>23</v>
      </c>
      <c r="J33" s="33"/>
      <c r="K33" s="33"/>
      <c r="L33" s="33"/>
      <c r="M33" s="33"/>
      <c r="N33" s="33"/>
      <c r="O33" s="17">
        <f>SUM(E33:N33)</f>
        <v>39</v>
      </c>
      <c r="P33" s="50">
        <f>COUNT(E33:N33)</f>
        <v>2</v>
      </c>
      <c r="Q33" s="17">
        <f>IF(P33&lt;6,0,+SMALL((E33:N33),1))</f>
        <v>0</v>
      </c>
      <c r="R33" s="17">
        <f>IF(P33&lt;7,0,+SMALL((E33:N33),2))</f>
        <v>0</v>
      </c>
      <c r="S33" s="17">
        <f>IF(P33&lt;8,0,+SMALL((E33:N33),3))</f>
        <v>0</v>
      </c>
      <c r="T33" s="17">
        <f>IF(P33&lt;9,0,+SMALL((E33:N33),4))</f>
        <v>0</v>
      </c>
      <c r="U33" s="17">
        <f>O33-Q33-R33-S33-T33</f>
        <v>39</v>
      </c>
      <c r="V33" s="7">
        <f>RANK(U33,$U$6:$U$85,0)</f>
        <v>28</v>
      </c>
      <c r="W33" s="13"/>
    </row>
    <row r="34" spans="2:23">
      <c r="B34" s="89" t="s">
        <v>206</v>
      </c>
      <c r="C34" s="33"/>
      <c r="D34" s="38" t="s">
        <v>5</v>
      </c>
      <c r="E34" s="33">
        <v>6</v>
      </c>
      <c r="F34" s="33">
        <v>6</v>
      </c>
      <c r="G34" s="33">
        <v>10</v>
      </c>
      <c r="H34" s="33">
        <v>7</v>
      </c>
      <c r="I34" s="33"/>
      <c r="J34" s="33">
        <v>4</v>
      </c>
      <c r="K34" s="33"/>
      <c r="L34" s="33">
        <v>6</v>
      </c>
      <c r="M34" s="33">
        <v>4</v>
      </c>
      <c r="N34" s="33"/>
      <c r="O34" s="17">
        <f>SUM(E34:N34)</f>
        <v>43</v>
      </c>
      <c r="P34" s="50">
        <f>COUNT(E34:N34)</f>
        <v>7</v>
      </c>
      <c r="Q34" s="17">
        <f>IF(P34&lt;6,0,+SMALL((E34:N34),1))</f>
        <v>4</v>
      </c>
      <c r="R34" s="17">
        <f>IF(P34&lt;7,0,+SMALL((E34:N34),2))</f>
        <v>4</v>
      </c>
      <c r="S34" s="17">
        <f>IF(P34&lt;8,0,+SMALL((E34:N34),3))</f>
        <v>0</v>
      </c>
      <c r="T34" s="17">
        <f>IF(P34&lt;9,0,+SMALL((E34:N34),4))</f>
        <v>0</v>
      </c>
      <c r="U34" s="17">
        <f>O34-Q34-R34-S34-T34</f>
        <v>35</v>
      </c>
      <c r="V34" s="7">
        <f>RANK(U34,$U$6:$U$85,0)</f>
        <v>29</v>
      </c>
      <c r="W34" s="13"/>
    </row>
    <row r="35" spans="2:23">
      <c r="B35" s="89" t="s">
        <v>180</v>
      </c>
      <c r="C35" s="33"/>
      <c r="D35" s="38" t="s">
        <v>5</v>
      </c>
      <c r="E35" s="33"/>
      <c r="F35" s="33">
        <v>8</v>
      </c>
      <c r="G35" s="33">
        <v>16</v>
      </c>
      <c r="H35" s="33"/>
      <c r="I35" s="33"/>
      <c r="J35" s="33"/>
      <c r="K35" s="33"/>
      <c r="L35" s="33">
        <v>10</v>
      </c>
      <c r="M35" s="33"/>
      <c r="N35" s="33"/>
      <c r="O35" s="17">
        <f>SUM(E35:N35)</f>
        <v>34</v>
      </c>
      <c r="P35" s="50">
        <f>COUNT(E35:N35)</f>
        <v>3</v>
      </c>
      <c r="Q35" s="17">
        <f>IF(P35&lt;6,0,+SMALL((E35:N35),1))</f>
        <v>0</v>
      </c>
      <c r="R35" s="17">
        <f>IF(P35&lt;7,0,+SMALL((E35:N35),2))</f>
        <v>0</v>
      </c>
      <c r="S35" s="17">
        <f>IF(P35&lt;8,0,+SMALL((E35:N35),3))</f>
        <v>0</v>
      </c>
      <c r="T35" s="17">
        <f>IF(P35&lt;9,0,+SMALL((E35:N35),4))</f>
        <v>0</v>
      </c>
      <c r="U35" s="17">
        <f>O35-Q35-R35-S35-T35</f>
        <v>34</v>
      </c>
      <c r="V35" s="7">
        <f>RANK(U35,$U$6:$U$85,0)</f>
        <v>30</v>
      </c>
      <c r="W35" s="13"/>
    </row>
    <row r="36" spans="2:23">
      <c r="B36" s="89" t="s">
        <v>321</v>
      </c>
      <c r="C36" s="33"/>
      <c r="D36" s="40" t="s">
        <v>18</v>
      </c>
      <c r="E36" s="33"/>
      <c r="F36" s="33">
        <v>5</v>
      </c>
      <c r="G36" s="33">
        <v>13</v>
      </c>
      <c r="H36" s="33">
        <v>4</v>
      </c>
      <c r="I36" s="33">
        <v>5</v>
      </c>
      <c r="J36" s="33"/>
      <c r="K36" s="33"/>
      <c r="L36" s="33">
        <v>5</v>
      </c>
      <c r="M36" s="33">
        <v>6</v>
      </c>
      <c r="N36" s="33"/>
      <c r="O36" s="17">
        <f>SUM(E36:N36)</f>
        <v>38</v>
      </c>
      <c r="P36" s="50">
        <f>COUNT(E36:N36)</f>
        <v>6</v>
      </c>
      <c r="Q36" s="17">
        <f>IF(P36&lt;6,0,+SMALL((E36:N36),1))</f>
        <v>4</v>
      </c>
      <c r="R36" s="17">
        <f>IF(P36&lt;7,0,+SMALL((E36:N36),2))</f>
        <v>0</v>
      </c>
      <c r="S36" s="17">
        <f>IF(P36&lt;8,0,+SMALL((E36:N36),3))</f>
        <v>0</v>
      </c>
      <c r="T36" s="17">
        <f>IF(P36&lt;9,0,+SMALL((E36:N36),4))</f>
        <v>0</v>
      </c>
      <c r="U36" s="17">
        <f>O36-Q36-R36-S36-T36</f>
        <v>34</v>
      </c>
      <c r="V36" s="7">
        <f>RANK(U36,$U$6:$U$85,0)</f>
        <v>30</v>
      </c>
      <c r="W36" s="13"/>
    </row>
    <row r="37" spans="2:23">
      <c r="B37" s="42" t="s">
        <v>316</v>
      </c>
      <c r="C37" s="33"/>
      <c r="D37" s="39" t="s">
        <v>7</v>
      </c>
      <c r="E37" s="33">
        <v>4</v>
      </c>
      <c r="F37" s="33"/>
      <c r="G37" s="33">
        <v>5</v>
      </c>
      <c r="H37" s="33">
        <v>11</v>
      </c>
      <c r="I37" s="33">
        <v>5</v>
      </c>
      <c r="J37" s="33">
        <v>4</v>
      </c>
      <c r="K37" s="33">
        <v>8</v>
      </c>
      <c r="L37" s="33">
        <v>5</v>
      </c>
      <c r="M37" s="33"/>
      <c r="N37" s="33"/>
      <c r="O37" s="17">
        <f>SUM(E37:N37)</f>
        <v>42</v>
      </c>
      <c r="P37" s="50">
        <f>COUNT(E37:N37)</f>
        <v>7</v>
      </c>
      <c r="Q37" s="17">
        <f>IF(P37&lt;6,0,+SMALL((E37:N37),1))</f>
        <v>4</v>
      </c>
      <c r="R37" s="17">
        <f>IF(P37&lt;7,0,+SMALL((E37:N37),2))</f>
        <v>4</v>
      </c>
      <c r="S37" s="17">
        <f>IF(P37&lt;8,0,+SMALL((E37:N37),3))</f>
        <v>0</v>
      </c>
      <c r="T37" s="17">
        <f>IF(P37&lt;9,0,+SMALL((E37:N37),4))</f>
        <v>0</v>
      </c>
      <c r="U37" s="17">
        <f>O37-Q37-R37-S37-T37</f>
        <v>34</v>
      </c>
      <c r="V37" s="7">
        <f>RANK(U37,$U$6:$U$85,0)</f>
        <v>30</v>
      </c>
      <c r="W37" s="13"/>
    </row>
    <row r="38" spans="2:23">
      <c r="B38" s="89" t="s">
        <v>280</v>
      </c>
      <c r="C38" s="33"/>
      <c r="D38" s="40" t="s">
        <v>18</v>
      </c>
      <c r="E38" s="33"/>
      <c r="F38" s="33">
        <v>5</v>
      </c>
      <c r="G38" s="33"/>
      <c r="H38" s="33"/>
      <c r="I38" s="33">
        <v>13</v>
      </c>
      <c r="J38" s="33">
        <v>2</v>
      </c>
      <c r="K38" s="33">
        <v>13</v>
      </c>
      <c r="L38" s="33"/>
      <c r="M38" s="33"/>
      <c r="N38" s="33"/>
      <c r="O38" s="17">
        <f>SUM(E38:N38)</f>
        <v>33</v>
      </c>
      <c r="P38" s="50">
        <f>COUNT(E38:N38)</f>
        <v>4</v>
      </c>
      <c r="Q38" s="17">
        <f>IF(P38&lt;6,0,+SMALL((E38:N38),1))</f>
        <v>0</v>
      </c>
      <c r="R38" s="17">
        <f>IF(P38&lt;7,0,+SMALL((E38:N38),2))</f>
        <v>0</v>
      </c>
      <c r="S38" s="17">
        <f>IF(P38&lt;8,0,+SMALL((E38:N38),3))</f>
        <v>0</v>
      </c>
      <c r="T38" s="17">
        <f>IF(P38&lt;9,0,+SMALL((E38:N38),4))</f>
        <v>0</v>
      </c>
      <c r="U38" s="17">
        <f>O38-Q38-R38-S38-T38</f>
        <v>33</v>
      </c>
      <c r="V38" s="7">
        <f>RANK(U38,$U$6:$U$85,0)</f>
        <v>33</v>
      </c>
      <c r="W38" s="13"/>
    </row>
    <row r="39" spans="2:23">
      <c r="B39" s="89" t="s">
        <v>364</v>
      </c>
      <c r="C39" s="33"/>
      <c r="D39" s="62" t="s">
        <v>14</v>
      </c>
      <c r="E39" s="33">
        <v>15</v>
      </c>
      <c r="F39" s="33"/>
      <c r="G39" s="33"/>
      <c r="H39" s="33"/>
      <c r="I39" s="33">
        <v>10</v>
      </c>
      <c r="J39" s="33">
        <v>6</v>
      </c>
      <c r="K39" s="33"/>
      <c r="L39" s="33"/>
      <c r="M39" s="33"/>
      <c r="N39" s="33"/>
      <c r="O39" s="17">
        <f>SUM(E39:N39)</f>
        <v>31</v>
      </c>
      <c r="P39" s="50">
        <f>COUNT(E39:N39)</f>
        <v>3</v>
      </c>
      <c r="Q39" s="17">
        <f>IF(P39&lt;6,0,+SMALL((E39:N39),1))</f>
        <v>0</v>
      </c>
      <c r="R39" s="17">
        <f>IF(P39&lt;7,0,+SMALL((E39:N39),2))</f>
        <v>0</v>
      </c>
      <c r="S39" s="17">
        <f>IF(P39&lt;8,0,+SMALL((E39:N39),3))</f>
        <v>0</v>
      </c>
      <c r="T39" s="17">
        <f>IF(P39&lt;9,0,+SMALL((E39:N39),4))</f>
        <v>0</v>
      </c>
      <c r="U39" s="17">
        <f>O39-Q39-R39-S39-T39</f>
        <v>31</v>
      </c>
      <c r="V39" s="7">
        <f>RANK(U39,$U$6:$U$85,0)</f>
        <v>34</v>
      </c>
      <c r="W39" s="13"/>
    </row>
    <row r="40" spans="2:23">
      <c r="B40" s="89" t="s">
        <v>283</v>
      </c>
      <c r="C40" s="33"/>
      <c r="D40" s="61" t="s">
        <v>81</v>
      </c>
      <c r="E40" s="33"/>
      <c r="F40" s="33">
        <v>8</v>
      </c>
      <c r="G40" s="33">
        <v>2</v>
      </c>
      <c r="H40" s="33">
        <v>7</v>
      </c>
      <c r="I40" s="33"/>
      <c r="J40" s="33">
        <v>2</v>
      </c>
      <c r="K40" s="33">
        <v>7</v>
      </c>
      <c r="L40" s="33">
        <v>2</v>
      </c>
      <c r="M40" s="33">
        <v>3</v>
      </c>
      <c r="N40" s="33"/>
      <c r="O40" s="17">
        <f>SUM(E40:N40)</f>
        <v>31</v>
      </c>
      <c r="P40" s="50">
        <f>COUNT(E40:N40)</f>
        <v>7</v>
      </c>
      <c r="Q40" s="17">
        <f>IF(P40&lt;6,0,+SMALL((E40:N40),1))</f>
        <v>2</v>
      </c>
      <c r="R40" s="17">
        <f>IF(P40&lt;7,0,+SMALL((E40:N40),2))</f>
        <v>2</v>
      </c>
      <c r="S40" s="17">
        <f>IF(P40&lt;8,0,+SMALL((E40:N40),3))</f>
        <v>0</v>
      </c>
      <c r="T40" s="17">
        <f>IF(P40&lt;9,0,+SMALL((E40:N40),4))</f>
        <v>0</v>
      </c>
      <c r="U40" s="17">
        <f>O40-Q40-R40-S40-T40</f>
        <v>27</v>
      </c>
      <c r="V40" s="7">
        <f>RANK(U40,$U$6:$U$85,0)</f>
        <v>35</v>
      </c>
      <c r="W40" s="13"/>
    </row>
    <row r="41" spans="2:23">
      <c r="B41" s="89" t="s">
        <v>249</v>
      </c>
      <c r="C41" s="33"/>
      <c r="D41" s="57" t="s">
        <v>79</v>
      </c>
      <c r="E41" s="33"/>
      <c r="F41" s="33"/>
      <c r="G41" s="33"/>
      <c r="H41" s="33"/>
      <c r="I41" s="33"/>
      <c r="J41" s="33">
        <v>12</v>
      </c>
      <c r="K41" s="33"/>
      <c r="L41" s="33">
        <v>11</v>
      </c>
      <c r="M41" s="33"/>
      <c r="N41" s="33"/>
      <c r="O41" s="17">
        <f>SUM(E41:N41)</f>
        <v>23</v>
      </c>
      <c r="P41" s="50">
        <f>COUNT(E41:N41)</f>
        <v>2</v>
      </c>
      <c r="Q41" s="17">
        <f>IF(P41&lt;6,0,+SMALL((E41:N41),1))</f>
        <v>0</v>
      </c>
      <c r="R41" s="17">
        <f>IF(P41&lt;7,0,+SMALL((E41:N41),2))</f>
        <v>0</v>
      </c>
      <c r="S41" s="17">
        <f>IF(P41&lt;8,0,+SMALL((E41:N41),3))</f>
        <v>0</v>
      </c>
      <c r="T41" s="17">
        <f>IF(P41&lt;9,0,+SMALL((E41:N41),4))</f>
        <v>0</v>
      </c>
      <c r="U41" s="17">
        <f>O41-Q41-R41-S41-T41</f>
        <v>23</v>
      </c>
      <c r="V41" s="7">
        <f>RANK(U41,$U$6:$U$85,0)</f>
        <v>36</v>
      </c>
      <c r="W41" s="13"/>
    </row>
    <row r="42" spans="2:23">
      <c r="B42" s="89" t="s">
        <v>281</v>
      </c>
      <c r="C42" s="33"/>
      <c r="D42" s="40" t="s">
        <v>18</v>
      </c>
      <c r="E42" s="33"/>
      <c r="F42" s="33"/>
      <c r="G42" s="33"/>
      <c r="H42" s="33"/>
      <c r="I42" s="33">
        <v>9</v>
      </c>
      <c r="J42" s="33">
        <v>5</v>
      </c>
      <c r="K42" s="33"/>
      <c r="L42" s="33">
        <v>8</v>
      </c>
      <c r="M42" s="33"/>
      <c r="N42" s="33"/>
      <c r="O42" s="17">
        <f>SUM(E42:N42)</f>
        <v>22</v>
      </c>
      <c r="P42" s="50">
        <f>COUNT(E42:N42)</f>
        <v>3</v>
      </c>
      <c r="Q42" s="17">
        <f>IF(P42&lt;6,0,+SMALL((E42:N42),1))</f>
        <v>0</v>
      </c>
      <c r="R42" s="17">
        <f>IF(P42&lt;7,0,+SMALL((E42:N42),2))</f>
        <v>0</v>
      </c>
      <c r="S42" s="17">
        <f>IF(P42&lt;8,0,+SMALL((E42:N42),3))</f>
        <v>0</v>
      </c>
      <c r="T42" s="17">
        <f>IF(P42&lt;9,0,+SMALL((E42:N42),4))</f>
        <v>0</v>
      </c>
      <c r="U42" s="17">
        <f>O42-Q42-R42-S42-T42</f>
        <v>22</v>
      </c>
      <c r="V42" s="7">
        <f>RANK(U42,$U$6:$U$85,0)</f>
        <v>37</v>
      </c>
      <c r="W42" s="13"/>
    </row>
    <row r="43" spans="2:23">
      <c r="B43" s="89" t="s">
        <v>320</v>
      </c>
      <c r="C43" s="33"/>
      <c r="D43" s="40" t="s">
        <v>18</v>
      </c>
      <c r="E43" s="33"/>
      <c r="F43" s="33">
        <v>8</v>
      </c>
      <c r="G43" s="33">
        <v>8</v>
      </c>
      <c r="H43" s="33"/>
      <c r="I43" s="33"/>
      <c r="J43" s="33"/>
      <c r="K43" s="33"/>
      <c r="L43" s="33">
        <v>6</v>
      </c>
      <c r="M43" s="33"/>
      <c r="N43" s="33"/>
      <c r="O43" s="17">
        <f>SUM(E43:N43)</f>
        <v>22</v>
      </c>
      <c r="P43" s="50">
        <f>COUNT(E43:N43)</f>
        <v>3</v>
      </c>
      <c r="Q43" s="17">
        <f>IF(P43&lt;6,0,+SMALL((E43:N43),1))</f>
        <v>0</v>
      </c>
      <c r="R43" s="17">
        <f>IF(P43&lt;7,0,+SMALL((E43:N43),2))</f>
        <v>0</v>
      </c>
      <c r="S43" s="17">
        <f>IF(P43&lt;8,0,+SMALL((E43:N43),3))</f>
        <v>0</v>
      </c>
      <c r="T43" s="17">
        <f>IF(P43&lt;9,0,+SMALL((E43:N43),4))</f>
        <v>0</v>
      </c>
      <c r="U43" s="17">
        <f>O43-Q43-R43-S43-T43</f>
        <v>22</v>
      </c>
      <c r="V43" s="7">
        <f>RANK(U43,$U$6:$U$85,0)</f>
        <v>37</v>
      </c>
      <c r="W43" s="13"/>
    </row>
    <row r="44" spans="2:23">
      <c r="B44" s="89" t="s">
        <v>184</v>
      </c>
      <c r="C44" s="33"/>
      <c r="D44" s="57" t="s">
        <v>79</v>
      </c>
      <c r="E44" s="33"/>
      <c r="F44" s="33">
        <v>5</v>
      </c>
      <c r="G44" s="33"/>
      <c r="H44" s="33"/>
      <c r="I44" s="33"/>
      <c r="J44" s="33">
        <v>9</v>
      </c>
      <c r="K44" s="33"/>
      <c r="L44" s="33">
        <v>6</v>
      </c>
      <c r="M44" s="33"/>
      <c r="N44" s="33"/>
      <c r="O44" s="17">
        <f>SUM(E44:N44)</f>
        <v>20</v>
      </c>
      <c r="P44" s="50">
        <f>COUNT(E44:N44)</f>
        <v>3</v>
      </c>
      <c r="Q44" s="17">
        <f>IF(P44&lt;6,0,+SMALL((E44:N44),1))</f>
        <v>0</v>
      </c>
      <c r="R44" s="17">
        <f>IF(P44&lt;7,0,+SMALL((E44:N44),2))</f>
        <v>0</v>
      </c>
      <c r="S44" s="17">
        <f>IF(P44&lt;8,0,+SMALL((E44:N44),3))</f>
        <v>0</v>
      </c>
      <c r="T44" s="17">
        <f>IF(P44&lt;9,0,+SMALL((E44:N44),4))</f>
        <v>0</v>
      </c>
      <c r="U44" s="17">
        <f>O44-Q44-R44-S44-T44</f>
        <v>20</v>
      </c>
      <c r="V44" s="7">
        <f>RANK(U44,$U$6:$U$85,0)</f>
        <v>39</v>
      </c>
      <c r="W44" s="13"/>
    </row>
    <row r="45" spans="2:23">
      <c r="B45" s="92" t="s">
        <v>113</v>
      </c>
      <c r="C45" s="33"/>
      <c r="D45" s="62" t="s">
        <v>14</v>
      </c>
      <c r="E45" s="33">
        <v>8</v>
      </c>
      <c r="F45" s="33"/>
      <c r="G45" s="33">
        <v>12</v>
      </c>
      <c r="H45" s="33"/>
      <c r="I45" s="33"/>
      <c r="J45" s="33"/>
      <c r="K45" s="33"/>
      <c r="L45" s="33"/>
      <c r="M45" s="33"/>
      <c r="N45" s="33"/>
      <c r="O45" s="17">
        <f>SUM(E45:N45)</f>
        <v>20</v>
      </c>
      <c r="P45" s="50">
        <f>COUNT(E45:N45)</f>
        <v>2</v>
      </c>
      <c r="Q45" s="17">
        <f>IF(P45&lt;6,0,+SMALL((E45:N45),1))</f>
        <v>0</v>
      </c>
      <c r="R45" s="17">
        <f>IF(P45&lt;7,0,+SMALL((E45:N45),2))</f>
        <v>0</v>
      </c>
      <c r="S45" s="17">
        <f>IF(P45&lt;8,0,+SMALL((E45:N45),3))</f>
        <v>0</v>
      </c>
      <c r="T45" s="17">
        <f>IF(P45&lt;9,0,+SMALL((E45:N45),4))</f>
        <v>0</v>
      </c>
      <c r="U45" s="17">
        <f>O45-Q45-R45-S45-T45</f>
        <v>20</v>
      </c>
      <c r="V45" s="7">
        <f>RANK(U45,$U$6:$U$85,0)</f>
        <v>39</v>
      </c>
      <c r="W45" s="13"/>
    </row>
    <row r="46" spans="2:23">
      <c r="B46" s="89" t="s">
        <v>207</v>
      </c>
      <c r="C46" s="33"/>
      <c r="D46" s="39" t="s">
        <v>7</v>
      </c>
      <c r="E46" s="33"/>
      <c r="F46" s="33"/>
      <c r="G46" s="33">
        <v>20</v>
      </c>
      <c r="H46" s="33"/>
      <c r="I46" s="33"/>
      <c r="J46" s="33"/>
      <c r="K46" s="33"/>
      <c r="L46" s="33"/>
      <c r="M46" s="33"/>
      <c r="N46" s="33"/>
      <c r="O46" s="17">
        <f>SUM(E46:N46)</f>
        <v>20</v>
      </c>
      <c r="P46" s="50">
        <f>COUNT(E46:N46)</f>
        <v>1</v>
      </c>
      <c r="Q46" s="17">
        <f>IF(P46&lt;6,0,+SMALL((E46:N46),1))</f>
        <v>0</v>
      </c>
      <c r="R46" s="17">
        <f>IF(P46&lt;7,0,+SMALL((E46:N46),2))</f>
        <v>0</v>
      </c>
      <c r="S46" s="17">
        <f>IF(P46&lt;8,0,+SMALL((E46:N46),3))</f>
        <v>0</v>
      </c>
      <c r="T46" s="17">
        <f>IF(P46&lt;9,0,+SMALL((E46:N46),4))</f>
        <v>0</v>
      </c>
      <c r="U46" s="17">
        <f>O46-Q46-R46-S46-T46</f>
        <v>20</v>
      </c>
      <c r="V46" s="7">
        <f>RANK(U46,$U$6:$U$85,0)</f>
        <v>39</v>
      </c>
      <c r="W46" s="13"/>
    </row>
    <row r="47" spans="2:23">
      <c r="B47" s="89" t="s">
        <v>326</v>
      </c>
      <c r="C47" s="33"/>
      <c r="D47" s="158" t="s">
        <v>327</v>
      </c>
      <c r="E47" s="33"/>
      <c r="F47" s="33">
        <v>1</v>
      </c>
      <c r="G47" s="33">
        <v>5</v>
      </c>
      <c r="H47" s="33">
        <v>2</v>
      </c>
      <c r="I47" s="33">
        <v>7</v>
      </c>
      <c r="J47" s="33"/>
      <c r="K47" s="33">
        <v>2</v>
      </c>
      <c r="L47" s="33"/>
      <c r="M47" s="33">
        <v>4</v>
      </c>
      <c r="N47" s="33"/>
      <c r="O47" s="17">
        <f>SUM(E47:N47)</f>
        <v>21</v>
      </c>
      <c r="P47" s="50">
        <f>COUNT(E47:N47)</f>
        <v>6</v>
      </c>
      <c r="Q47" s="17">
        <f>IF(P47&lt;6,0,+SMALL((E47:N47),1))</f>
        <v>1</v>
      </c>
      <c r="R47" s="17">
        <f>IF(P47&lt;7,0,+SMALL((E47:N47),2))</f>
        <v>0</v>
      </c>
      <c r="S47" s="17">
        <f>IF(P47&lt;8,0,+SMALL((E47:N47),3))</f>
        <v>0</v>
      </c>
      <c r="T47" s="17">
        <f>IF(P47&lt;9,0,+SMALL((E47:N47),4))</f>
        <v>0</v>
      </c>
      <c r="U47" s="17">
        <f>O47-Q47-R47-S47-T47</f>
        <v>20</v>
      </c>
      <c r="V47" s="7">
        <f>RANK(U47,$U$6:$U$85,0)</f>
        <v>39</v>
      </c>
      <c r="W47" s="13"/>
    </row>
    <row r="48" spans="2:23">
      <c r="B48" s="89" t="s">
        <v>189</v>
      </c>
      <c r="C48" s="33"/>
      <c r="D48" s="82" t="s">
        <v>145</v>
      </c>
      <c r="E48" s="33">
        <v>4</v>
      </c>
      <c r="F48" s="33">
        <v>2</v>
      </c>
      <c r="G48" s="33">
        <v>3</v>
      </c>
      <c r="H48" s="33">
        <v>3</v>
      </c>
      <c r="I48" s="33"/>
      <c r="J48" s="33">
        <v>6</v>
      </c>
      <c r="K48" s="33">
        <v>3</v>
      </c>
      <c r="L48" s="33"/>
      <c r="M48" s="33"/>
      <c r="N48" s="33"/>
      <c r="O48" s="17">
        <f>SUM(E48:N48)</f>
        <v>21</v>
      </c>
      <c r="P48" s="50">
        <f>COUNT(E48:N48)</f>
        <v>6</v>
      </c>
      <c r="Q48" s="17">
        <f>IF(P48&lt;6,0,+SMALL((E48:N48),1))</f>
        <v>2</v>
      </c>
      <c r="R48" s="17">
        <f>IF(P48&lt;7,0,+SMALL((E48:N48),2))</f>
        <v>0</v>
      </c>
      <c r="S48" s="17">
        <f>IF(P48&lt;8,0,+SMALL((E48:N48),3))</f>
        <v>0</v>
      </c>
      <c r="T48" s="17">
        <f>IF(P48&lt;9,0,+SMALL((E48:N48),4))</f>
        <v>0</v>
      </c>
      <c r="U48" s="17">
        <f>O48-Q48-R48-S48-T48</f>
        <v>19</v>
      </c>
      <c r="V48" s="7">
        <f>RANK(U48,$U$6:$U$85,0)</f>
        <v>43</v>
      </c>
      <c r="W48" s="13"/>
    </row>
    <row r="49" spans="2:23">
      <c r="B49" s="89" t="s">
        <v>253</v>
      </c>
      <c r="C49" s="33"/>
      <c r="D49" s="82" t="s">
        <v>145</v>
      </c>
      <c r="E49" s="33"/>
      <c r="F49" s="33">
        <v>2</v>
      </c>
      <c r="G49" s="33"/>
      <c r="H49" s="33">
        <v>5</v>
      </c>
      <c r="I49" s="33"/>
      <c r="J49" s="33"/>
      <c r="K49" s="33">
        <v>5</v>
      </c>
      <c r="L49" s="33">
        <v>6</v>
      </c>
      <c r="M49" s="33"/>
      <c r="N49" s="33"/>
      <c r="O49" s="17">
        <f>SUM(E49:N49)</f>
        <v>18</v>
      </c>
      <c r="P49" s="50">
        <f>COUNT(E49:N49)</f>
        <v>4</v>
      </c>
      <c r="Q49" s="17">
        <f>IF(P49&lt;6,0,+SMALL((E49:N49),1))</f>
        <v>0</v>
      </c>
      <c r="R49" s="17">
        <f>IF(P49&lt;7,0,+SMALL((E49:N49),2))</f>
        <v>0</v>
      </c>
      <c r="S49" s="17">
        <f>IF(P49&lt;8,0,+SMALL((E49:N49),3))</f>
        <v>0</v>
      </c>
      <c r="T49" s="17">
        <f>IF(P49&lt;9,0,+SMALL((E49:N49),4))</f>
        <v>0</v>
      </c>
      <c r="U49" s="17">
        <f>O49-Q49-R49-S49-T49</f>
        <v>18</v>
      </c>
      <c r="V49" s="7">
        <f>RANK(U49,$U$6:$U$85,0)</f>
        <v>44</v>
      </c>
      <c r="W49" s="13"/>
    </row>
    <row r="50" spans="2:23">
      <c r="B50" s="89" t="s">
        <v>158</v>
      </c>
      <c r="C50" s="33"/>
      <c r="D50" s="57" t="s">
        <v>79</v>
      </c>
      <c r="E50" s="33"/>
      <c r="F50" s="33"/>
      <c r="G50" s="33"/>
      <c r="H50" s="33"/>
      <c r="I50" s="33"/>
      <c r="J50" s="33">
        <v>8</v>
      </c>
      <c r="K50" s="33"/>
      <c r="L50" s="33">
        <v>9</v>
      </c>
      <c r="M50" s="33"/>
      <c r="N50" s="33"/>
      <c r="O50" s="17">
        <f>SUM(E50:N50)</f>
        <v>17</v>
      </c>
      <c r="P50" s="50">
        <f>COUNT(E50:N50)</f>
        <v>2</v>
      </c>
      <c r="Q50" s="17">
        <f>IF(P50&lt;6,0,+SMALL((E50:N50),1))</f>
        <v>0</v>
      </c>
      <c r="R50" s="17">
        <f>IF(P50&lt;7,0,+SMALL((E50:N50),2))</f>
        <v>0</v>
      </c>
      <c r="S50" s="17">
        <f>IF(P50&lt;8,0,+SMALL((E50:N50),3))</f>
        <v>0</v>
      </c>
      <c r="T50" s="17">
        <f>IF(P50&lt;9,0,+SMALL((E50:N50),4))</f>
        <v>0</v>
      </c>
      <c r="U50" s="17">
        <f>O50-Q50-R50-S50-T50</f>
        <v>17</v>
      </c>
      <c r="V50" s="7">
        <f>RANK(U50,$U$6:$U$85,0)</f>
        <v>45</v>
      </c>
      <c r="W50" s="13"/>
    </row>
    <row r="51" spans="2:23">
      <c r="B51" s="89" t="s">
        <v>143</v>
      </c>
      <c r="C51" s="33"/>
      <c r="D51" s="61" t="s">
        <v>81</v>
      </c>
      <c r="E51" s="33"/>
      <c r="F51" s="33">
        <v>3</v>
      </c>
      <c r="G51" s="33">
        <v>4</v>
      </c>
      <c r="H51" s="33">
        <v>2</v>
      </c>
      <c r="I51" s="33">
        <v>4</v>
      </c>
      <c r="J51" s="33">
        <v>3</v>
      </c>
      <c r="K51" s="33"/>
      <c r="L51" s="33">
        <v>3</v>
      </c>
      <c r="M51" s="33"/>
      <c r="N51" s="33"/>
      <c r="O51" s="17">
        <f>SUM(E51:N51)</f>
        <v>19</v>
      </c>
      <c r="P51" s="50">
        <f>COUNT(E51:N51)</f>
        <v>6</v>
      </c>
      <c r="Q51" s="17">
        <f>IF(P51&lt;6,0,+SMALL((E51:N51),1))</f>
        <v>2</v>
      </c>
      <c r="R51" s="17">
        <f>IF(P51&lt;7,0,+SMALL((E51:N51),2))</f>
        <v>0</v>
      </c>
      <c r="S51" s="17">
        <f>IF(P51&lt;8,0,+SMALL((E51:N51),3))</f>
        <v>0</v>
      </c>
      <c r="T51" s="17">
        <f>IF(P51&lt;9,0,+SMALL((E51:N51),4))</f>
        <v>0</v>
      </c>
      <c r="U51" s="17">
        <f>O51-Q51-R51-S51-T51</f>
        <v>17</v>
      </c>
      <c r="V51" s="7">
        <f>RANK(U51,$U$6:$U$85,0)</f>
        <v>45</v>
      </c>
      <c r="W51" s="13"/>
    </row>
    <row r="52" spans="2:23">
      <c r="B52" s="89" t="s">
        <v>408</v>
      </c>
      <c r="C52" s="33"/>
      <c r="D52" s="62" t="s">
        <v>14</v>
      </c>
      <c r="E52" s="33">
        <v>16</v>
      </c>
      <c r="F52" s="33"/>
      <c r="G52" s="33"/>
      <c r="H52" s="33"/>
      <c r="I52" s="33"/>
      <c r="J52" s="33"/>
      <c r="K52" s="33"/>
      <c r="L52" s="33"/>
      <c r="M52" s="33"/>
      <c r="N52" s="33"/>
      <c r="O52" s="17">
        <f>SUM(E52:N52)</f>
        <v>16</v>
      </c>
      <c r="P52" s="50">
        <f>COUNT(E52:N52)</f>
        <v>1</v>
      </c>
      <c r="Q52" s="17">
        <f>IF(P52&lt;6,0,+SMALL((E52:N52),1))</f>
        <v>0</v>
      </c>
      <c r="R52" s="17">
        <f>IF(P52&lt;7,0,+SMALL((E52:N52),2))</f>
        <v>0</v>
      </c>
      <c r="S52" s="17">
        <f>IF(P52&lt;8,0,+SMALL((E52:N52),3))</f>
        <v>0</v>
      </c>
      <c r="T52" s="17">
        <f>IF(P52&lt;9,0,+SMALL((E52:N52),4))</f>
        <v>0</v>
      </c>
      <c r="U52" s="17">
        <f>O52-Q52-R52-S52-T52</f>
        <v>16</v>
      </c>
      <c r="V52" s="7">
        <f>RANK(U52,$U$6:$U$85,0)</f>
        <v>47</v>
      </c>
      <c r="W52" s="13"/>
    </row>
    <row r="53" spans="2:23">
      <c r="B53" s="89" t="s">
        <v>312</v>
      </c>
      <c r="C53" s="33"/>
      <c r="D53" s="64" t="s">
        <v>9</v>
      </c>
      <c r="E53" s="33"/>
      <c r="F53" s="33"/>
      <c r="G53" s="33"/>
      <c r="H53" s="33"/>
      <c r="I53" s="33"/>
      <c r="J53" s="33"/>
      <c r="K53" s="33"/>
      <c r="L53" s="33">
        <v>16</v>
      </c>
      <c r="M53" s="33"/>
      <c r="N53" s="33"/>
      <c r="O53" s="17">
        <f>SUM(E53:N53)</f>
        <v>16</v>
      </c>
      <c r="P53" s="50">
        <f>COUNT(E53:N53)</f>
        <v>1</v>
      </c>
      <c r="Q53" s="17">
        <f>IF(P53&lt;6,0,+SMALL((E53:N53),1))</f>
        <v>0</v>
      </c>
      <c r="R53" s="17">
        <f>IF(P53&lt;7,0,+SMALL((E53:N53),2))</f>
        <v>0</v>
      </c>
      <c r="S53" s="17">
        <f>IF(P53&lt;8,0,+SMALL((E53:N53),3))</f>
        <v>0</v>
      </c>
      <c r="T53" s="17">
        <f>IF(P53&lt;9,0,+SMALL((E53:N53),4))</f>
        <v>0</v>
      </c>
      <c r="U53" s="17">
        <f>O53-Q53-R53-S53-T53</f>
        <v>16</v>
      </c>
      <c r="V53" s="7">
        <f>RANK(U53,$U$6:$U$85,0)</f>
        <v>47</v>
      </c>
      <c r="W53" s="13"/>
    </row>
    <row r="54" spans="2:23">
      <c r="B54" s="89" t="s">
        <v>77</v>
      </c>
      <c r="C54" s="33"/>
      <c r="D54" s="57" t="s">
        <v>79</v>
      </c>
      <c r="E54" s="33"/>
      <c r="F54" s="33"/>
      <c r="G54" s="33"/>
      <c r="H54" s="33"/>
      <c r="I54" s="33"/>
      <c r="J54" s="33">
        <v>5</v>
      </c>
      <c r="K54" s="33"/>
      <c r="L54" s="33">
        <v>10</v>
      </c>
      <c r="M54" s="33"/>
      <c r="N54" s="33"/>
      <c r="O54" s="17">
        <f>SUM(E54:N54)</f>
        <v>15</v>
      </c>
      <c r="P54" s="50">
        <f>COUNT(E54:N54)</f>
        <v>2</v>
      </c>
      <c r="Q54" s="17">
        <f>IF(P54&lt;6,0,+SMALL((E54:N54),1))</f>
        <v>0</v>
      </c>
      <c r="R54" s="17">
        <f>IF(P54&lt;7,0,+SMALL((E54:N54),2))</f>
        <v>0</v>
      </c>
      <c r="S54" s="17">
        <f>IF(P54&lt;8,0,+SMALL((E54:N54),3))</f>
        <v>0</v>
      </c>
      <c r="T54" s="17">
        <f>IF(P54&lt;9,0,+SMALL((E54:N54),4))</f>
        <v>0</v>
      </c>
      <c r="U54" s="17">
        <f>O54-Q54-R54-S54-T54</f>
        <v>15</v>
      </c>
      <c r="V54" s="7">
        <f>RANK(U54,$U$6:$U$85,0)</f>
        <v>49</v>
      </c>
      <c r="W54" s="13"/>
    </row>
    <row r="55" spans="2:23">
      <c r="B55" s="89" t="s">
        <v>392</v>
      </c>
      <c r="C55" s="33"/>
      <c r="D55" s="158" t="s">
        <v>327</v>
      </c>
      <c r="E55" s="33"/>
      <c r="F55" s="33"/>
      <c r="G55" s="33"/>
      <c r="H55" s="33">
        <v>5</v>
      </c>
      <c r="I55" s="33">
        <v>6</v>
      </c>
      <c r="J55" s="33"/>
      <c r="K55" s="33">
        <v>0</v>
      </c>
      <c r="L55" s="33">
        <v>4</v>
      </c>
      <c r="M55" s="33"/>
      <c r="N55" s="33"/>
      <c r="O55" s="17">
        <f>SUM(E55:N55)</f>
        <v>15</v>
      </c>
      <c r="P55" s="50">
        <f>COUNT(E55:N55)</f>
        <v>4</v>
      </c>
      <c r="Q55" s="17">
        <f>IF(P55&lt;6,0,+SMALL((E55:N55),1))</f>
        <v>0</v>
      </c>
      <c r="R55" s="17">
        <f>IF(P55&lt;7,0,+SMALL((E55:N55),2))</f>
        <v>0</v>
      </c>
      <c r="S55" s="17">
        <f>IF(P55&lt;8,0,+SMALL((E55:N55),3))</f>
        <v>0</v>
      </c>
      <c r="T55" s="17">
        <f>IF(P55&lt;9,0,+SMALL((E55:N55),4))</f>
        <v>0</v>
      </c>
      <c r="U55" s="17">
        <f>O55-Q55-R55-S55-T55</f>
        <v>15</v>
      </c>
      <c r="V55" s="7">
        <f>RANK(U55,$U$6:$U$85,0)</f>
        <v>49</v>
      </c>
      <c r="W55" s="13"/>
    </row>
    <row r="56" spans="2:23">
      <c r="B56" s="89" t="s">
        <v>382</v>
      </c>
      <c r="C56" s="33"/>
      <c r="D56" s="62" t="s">
        <v>14</v>
      </c>
      <c r="E56" s="33">
        <v>9</v>
      </c>
      <c r="F56" s="33"/>
      <c r="G56" s="33">
        <v>5</v>
      </c>
      <c r="H56" s="33"/>
      <c r="I56" s="33"/>
      <c r="J56" s="33"/>
      <c r="K56" s="33"/>
      <c r="L56" s="33"/>
      <c r="M56" s="33"/>
      <c r="N56" s="33"/>
      <c r="O56" s="17">
        <f>SUM(E56:N56)</f>
        <v>14</v>
      </c>
      <c r="P56" s="50">
        <f>COUNT(E56:N56)</f>
        <v>2</v>
      </c>
      <c r="Q56" s="17">
        <f>IF(P56&lt;6,0,+SMALL((E56:N56),1))</f>
        <v>0</v>
      </c>
      <c r="R56" s="17">
        <f>IF(P56&lt;7,0,+SMALL((E56:N56),2))</f>
        <v>0</v>
      </c>
      <c r="S56" s="17">
        <f>IF(P56&lt;8,0,+SMALL((E56:N56),3))</f>
        <v>0</v>
      </c>
      <c r="T56" s="17">
        <f>IF(P56&lt;9,0,+SMALL((E56:N56),4))</f>
        <v>0</v>
      </c>
      <c r="U56" s="17">
        <f>O56-Q56-R56-S56-T56</f>
        <v>14</v>
      </c>
      <c r="V56" s="7">
        <f>RANK(U56,$U$6:$U$85,0)</f>
        <v>51</v>
      </c>
      <c r="W56" s="13"/>
    </row>
    <row r="57" spans="2:23">
      <c r="B57" s="89" t="s">
        <v>78</v>
      </c>
      <c r="C57" s="33"/>
      <c r="D57" s="57" t="s">
        <v>79</v>
      </c>
      <c r="E57" s="33"/>
      <c r="F57" s="33">
        <v>4</v>
      </c>
      <c r="G57" s="33"/>
      <c r="H57" s="33"/>
      <c r="I57" s="33"/>
      <c r="J57" s="33">
        <v>1</v>
      </c>
      <c r="K57" s="33"/>
      <c r="L57" s="33">
        <v>8</v>
      </c>
      <c r="M57" s="33"/>
      <c r="N57" s="33"/>
      <c r="O57" s="17">
        <f>SUM(E57:N57)</f>
        <v>13</v>
      </c>
      <c r="P57" s="50">
        <f>COUNT(E57:N57)</f>
        <v>3</v>
      </c>
      <c r="Q57" s="17">
        <f>IF(P57&lt;6,0,+SMALL((E57:N57),1))</f>
        <v>0</v>
      </c>
      <c r="R57" s="17">
        <f>IF(P57&lt;7,0,+SMALL((E57:N57),2))</f>
        <v>0</v>
      </c>
      <c r="S57" s="17">
        <f>IF(P57&lt;8,0,+SMALL((E57:N57),3))</f>
        <v>0</v>
      </c>
      <c r="T57" s="17">
        <f>IF(P57&lt;9,0,+SMALL((E57:N57),4))</f>
        <v>0</v>
      </c>
      <c r="U57" s="17">
        <f>O57-Q57-R57-S57-T57</f>
        <v>13</v>
      </c>
      <c r="V57" s="7">
        <f>RANK(U57,$U$6:$U$85,0)</f>
        <v>52</v>
      </c>
      <c r="W57" s="13"/>
    </row>
    <row r="58" spans="2:23">
      <c r="B58" s="89" t="s">
        <v>273</v>
      </c>
      <c r="C58" s="33"/>
      <c r="D58" s="41" t="s">
        <v>35</v>
      </c>
      <c r="E58" s="33"/>
      <c r="F58" s="33"/>
      <c r="G58" s="33"/>
      <c r="H58" s="33">
        <v>13</v>
      </c>
      <c r="I58" s="33"/>
      <c r="J58" s="33"/>
      <c r="K58" s="33"/>
      <c r="L58" s="33"/>
      <c r="M58" s="33"/>
      <c r="N58" s="33"/>
      <c r="O58" s="17">
        <f>SUM(E58:N58)</f>
        <v>13</v>
      </c>
      <c r="P58" s="50">
        <f>COUNT(E58:N58)</f>
        <v>1</v>
      </c>
      <c r="Q58" s="17">
        <f>IF(P58&lt;6,0,+SMALL((E58:N58),1))</f>
        <v>0</v>
      </c>
      <c r="R58" s="17">
        <f>IF(P58&lt;7,0,+SMALL((E58:N58),2))</f>
        <v>0</v>
      </c>
      <c r="S58" s="17">
        <f>IF(P58&lt;8,0,+SMALL((E58:N58),3))</f>
        <v>0</v>
      </c>
      <c r="T58" s="17">
        <f>IF(P58&lt;9,0,+SMALL((E58:N58),4))</f>
        <v>0</v>
      </c>
      <c r="U58" s="17">
        <f>O58-Q58-R58-S58-T58</f>
        <v>13</v>
      </c>
      <c r="V58" s="7">
        <f>RANK(U58,$U$6:$U$85,0)</f>
        <v>52</v>
      </c>
      <c r="W58" s="13"/>
    </row>
    <row r="59" spans="2:23">
      <c r="B59" s="89" t="s">
        <v>210</v>
      </c>
      <c r="C59" s="33"/>
      <c r="D59" s="82" t="s">
        <v>145</v>
      </c>
      <c r="E59" s="33"/>
      <c r="F59" s="33"/>
      <c r="G59" s="33"/>
      <c r="H59" s="33">
        <v>9</v>
      </c>
      <c r="I59" s="33"/>
      <c r="J59" s="33">
        <v>4</v>
      </c>
      <c r="K59" s="33"/>
      <c r="L59" s="33"/>
      <c r="M59" s="33"/>
      <c r="N59" s="33"/>
      <c r="O59" s="17">
        <f>SUM(E59:N59)</f>
        <v>13</v>
      </c>
      <c r="P59" s="50">
        <f>COUNT(E59:N59)</f>
        <v>2</v>
      </c>
      <c r="Q59" s="17">
        <f>IF(P59&lt;6,0,+SMALL((E59:N59),1))</f>
        <v>0</v>
      </c>
      <c r="R59" s="17">
        <f>IF(P59&lt;7,0,+SMALL((E59:N59),2))</f>
        <v>0</v>
      </c>
      <c r="S59" s="17">
        <f>IF(P59&lt;8,0,+SMALL((E59:N59),3))</f>
        <v>0</v>
      </c>
      <c r="T59" s="17">
        <f>IF(P59&lt;9,0,+SMALL((E59:N59),4))</f>
        <v>0</v>
      </c>
      <c r="U59" s="17">
        <f>O59-Q59-R59-S59-T59</f>
        <v>13</v>
      </c>
      <c r="V59" s="7">
        <f>RANK(U59,$U$6:$U$85,0)</f>
        <v>52</v>
      </c>
      <c r="W59" s="13"/>
    </row>
    <row r="60" spans="2:23">
      <c r="B60" s="89" t="s">
        <v>317</v>
      </c>
      <c r="C60" s="33"/>
      <c r="D60" s="82" t="s">
        <v>145</v>
      </c>
      <c r="E60" s="33">
        <v>0</v>
      </c>
      <c r="F60" s="33"/>
      <c r="G60" s="33"/>
      <c r="H60" s="33"/>
      <c r="I60" s="33"/>
      <c r="J60" s="33"/>
      <c r="K60" s="33">
        <v>7</v>
      </c>
      <c r="L60" s="33">
        <v>5</v>
      </c>
      <c r="M60" s="33"/>
      <c r="N60" s="33"/>
      <c r="O60" s="17">
        <f>SUM(E60:N60)</f>
        <v>12</v>
      </c>
      <c r="P60" s="50">
        <f>COUNT(E60:N60)</f>
        <v>3</v>
      </c>
      <c r="Q60" s="17">
        <f>IF(P60&lt;6,0,+SMALL((E60:N60),1))</f>
        <v>0</v>
      </c>
      <c r="R60" s="17">
        <f>IF(P60&lt;7,0,+SMALL((E60:N60),2))</f>
        <v>0</v>
      </c>
      <c r="S60" s="17">
        <f>IF(P60&lt;8,0,+SMALL((E60:N60),3))</f>
        <v>0</v>
      </c>
      <c r="T60" s="17">
        <f>IF(P60&lt;9,0,+SMALL((E60:N60),4))</f>
        <v>0</v>
      </c>
      <c r="U60" s="17">
        <f>O60-Q60-R60-S60-T60</f>
        <v>12</v>
      </c>
      <c r="V60" s="7">
        <f>RANK(U60,$U$6:$U$85,0)</f>
        <v>55</v>
      </c>
      <c r="W60" s="13"/>
    </row>
    <row r="61" spans="2:23">
      <c r="B61" s="89" t="s">
        <v>325</v>
      </c>
      <c r="C61" s="33"/>
      <c r="D61" s="158" t="s">
        <v>327</v>
      </c>
      <c r="E61" s="33"/>
      <c r="F61" s="33">
        <v>4</v>
      </c>
      <c r="G61" s="33"/>
      <c r="H61" s="33">
        <v>5</v>
      </c>
      <c r="I61" s="33">
        <v>3</v>
      </c>
      <c r="J61" s="33"/>
      <c r="K61" s="33"/>
      <c r="L61" s="33"/>
      <c r="M61" s="33"/>
      <c r="N61" s="33"/>
      <c r="O61" s="17">
        <f>SUM(E61:N61)</f>
        <v>12</v>
      </c>
      <c r="P61" s="50">
        <f>COUNT(E61:N61)</f>
        <v>3</v>
      </c>
      <c r="Q61" s="17">
        <f>IF(P61&lt;6,0,+SMALL((E61:N61),1))</f>
        <v>0</v>
      </c>
      <c r="R61" s="17">
        <f>IF(P61&lt;7,0,+SMALL((E61:N61),2))</f>
        <v>0</v>
      </c>
      <c r="S61" s="17">
        <f>IF(P61&lt;8,0,+SMALL((E61:N61),3))</f>
        <v>0</v>
      </c>
      <c r="T61" s="17">
        <f>IF(P61&lt;9,0,+SMALL((E61:N61),4))</f>
        <v>0</v>
      </c>
      <c r="U61" s="17">
        <f>O61-Q61-R61-S61-T61</f>
        <v>12</v>
      </c>
      <c r="V61" s="7">
        <f>RANK(U61,$U$6:$U$85,0)</f>
        <v>55</v>
      </c>
      <c r="W61" s="13"/>
    </row>
    <row r="62" spans="2:23">
      <c r="B62" s="89" t="s">
        <v>324</v>
      </c>
      <c r="C62" s="33"/>
      <c r="D62" s="158" t="s">
        <v>327</v>
      </c>
      <c r="E62" s="33">
        <v>1</v>
      </c>
      <c r="F62" s="33">
        <v>5</v>
      </c>
      <c r="G62" s="33"/>
      <c r="H62" s="33">
        <v>2</v>
      </c>
      <c r="I62" s="33"/>
      <c r="J62" s="33">
        <v>1</v>
      </c>
      <c r="K62" s="33">
        <v>2</v>
      </c>
      <c r="L62" s="33">
        <v>0</v>
      </c>
      <c r="M62" s="33">
        <v>2</v>
      </c>
      <c r="N62" s="33"/>
      <c r="O62" s="17">
        <f>SUM(E62:N62)</f>
        <v>13</v>
      </c>
      <c r="P62" s="50">
        <f>COUNT(E62:N62)</f>
        <v>7</v>
      </c>
      <c r="Q62" s="17">
        <f>IF(P62&lt;6,0,+SMALL((E62:N62),1))</f>
        <v>0</v>
      </c>
      <c r="R62" s="17">
        <f>IF(P62&lt;7,0,+SMALL((E62:N62),2))</f>
        <v>1</v>
      </c>
      <c r="S62" s="17">
        <f>IF(P62&lt;8,0,+SMALL((E62:N62),3))</f>
        <v>0</v>
      </c>
      <c r="T62" s="17">
        <f>IF(P62&lt;9,0,+SMALL((E62:N62),4))</f>
        <v>0</v>
      </c>
      <c r="U62" s="17">
        <f>O62-Q62-R62-S62-T62</f>
        <v>12</v>
      </c>
      <c r="V62" s="7">
        <f>RANK(U62,$U$6:$U$85,0)</f>
        <v>55</v>
      </c>
      <c r="W62" s="13"/>
    </row>
    <row r="63" spans="2:23">
      <c r="B63" s="89" t="s">
        <v>313</v>
      </c>
      <c r="C63" s="33"/>
      <c r="D63" s="38" t="s">
        <v>5</v>
      </c>
      <c r="E63" s="33"/>
      <c r="F63" s="33"/>
      <c r="G63" s="33"/>
      <c r="H63" s="33"/>
      <c r="I63" s="33"/>
      <c r="J63" s="33"/>
      <c r="K63" s="33"/>
      <c r="L63" s="33">
        <v>11</v>
      </c>
      <c r="M63" s="33"/>
      <c r="N63" s="33"/>
      <c r="O63" s="17">
        <f>SUM(E63:N63)</f>
        <v>11</v>
      </c>
      <c r="P63" s="50">
        <f>COUNT(E63:N63)</f>
        <v>1</v>
      </c>
      <c r="Q63" s="17">
        <f>IF(P63&lt;6,0,+SMALL((E63:N63),1))</f>
        <v>0</v>
      </c>
      <c r="R63" s="17">
        <f>IF(P63&lt;7,0,+SMALL((E63:N63),2))</f>
        <v>0</v>
      </c>
      <c r="S63" s="17">
        <f>IF(P63&lt;8,0,+SMALL((E63:N63),3))</f>
        <v>0</v>
      </c>
      <c r="T63" s="17">
        <f>IF(P63&lt;9,0,+SMALL((E63:N63),4))</f>
        <v>0</v>
      </c>
      <c r="U63" s="17">
        <f>O63-Q63-R63-S63-T63</f>
        <v>11</v>
      </c>
      <c r="V63" s="7">
        <f>RANK(U63,$U$6:$U$85,0)</f>
        <v>58</v>
      </c>
      <c r="W63" s="13"/>
    </row>
    <row r="64" spans="2:23">
      <c r="B64" s="89" t="s">
        <v>270</v>
      </c>
      <c r="C64" s="33"/>
      <c r="D64" s="41" t="s">
        <v>35</v>
      </c>
      <c r="E64" s="33"/>
      <c r="F64" s="33"/>
      <c r="G64" s="33"/>
      <c r="H64" s="33"/>
      <c r="I64" s="33"/>
      <c r="J64" s="33"/>
      <c r="K64" s="33"/>
      <c r="L64" s="33">
        <v>11</v>
      </c>
      <c r="M64" s="33"/>
      <c r="N64" s="33"/>
      <c r="O64" s="17">
        <f>SUM(E64:N64)</f>
        <v>11</v>
      </c>
      <c r="P64" s="50">
        <f>COUNT(E64:N64)</f>
        <v>1</v>
      </c>
      <c r="Q64" s="17">
        <f>IF(P64&lt;6,0,+SMALL((E64:N64),1))</f>
        <v>0</v>
      </c>
      <c r="R64" s="17">
        <f>IF(P64&lt;7,0,+SMALL((E64:N64),2))</f>
        <v>0</v>
      </c>
      <c r="S64" s="17">
        <f>IF(P64&lt;8,0,+SMALL((E64:N64),3))</f>
        <v>0</v>
      </c>
      <c r="T64" s="17">
        <f>IF(P64&lt;9,0,+SMALL((E64:N64),4))</f>
        <v>0</v>
      </c>
      <c r="U64" s="17">
        <f>O64-Q64-R64-S64-T64</f>
        <v>11</v>
      </c>
      <c r="V64" s="7">
        <f>RANK(U64,$U$6:$U$85,0)</f>
        <v>58</v>
      </c>
      <c r="W64" s="13"/>
    </row>
    <row r="65" spans="2:23">
      <c r="B65" s="89" t="s">
        <v>209</v>
      </c>
      <c r="C65" s="33"/>
      <c r="D65" s="82" t="s">
        <v>145</v>
      </c>
      <c r="E65" s="33"/>
      <c r="F65" s="33">
        <v>2</v>
      </c>
      <c r="G65" s="33"/>
      <c r="H65" s="33">
        <v>4</v>
      </c>
      <c r="I65" s="33"/>
      <c r="J65" s="33"/>
      <c r="K65" s="33">
        <v>5</v>
      </c>
      <c r="L65" s="33">
        <v>0</v>
      </c>
      <c r="M65" s="33"/>
      <c r="N65" s="33"/>
      <c r="O65" s="17">
        <f>SUM(E65:N65)</f>
        <v>11</v>
      </c>
      <c r="P65" s="50">
        <f>COUNT(E65:N65)</f>
        <v>4</v>
      </c>
      <c r="Q65" s="17">
        <f>IF(P65&lt;6,0,+SMALL((E65:N65),1))</f>
        <v>0</v>
      </c>
      <c r="R65" s="17">
        <f>IF(P65&lt;7,0,+SMALL((E65:N65),2))</f>
        <v>0</v>
      </c>
      <c r="S65" s="17">
        <f>IF(P65&lt;8,0,+SMALL((E65:N65),3))</f>
        <v>0</v>
      </c>
      <c r="T65" s="17">
        <f>IF(P65&lt;9,0,+SMALL((E65:N65),4))</f>
        <v>0</v>
      </c>
      <c r="U65" s="17">
        <f>O65-Q65-R65-S65-T65</f>
        <v>11</v>
      </c>
      <c r="V65" s="7">
        <f>RANK(U65,$U$6:$U$85,0)</f>
        <v>58</v>
      </c>
      <c r="W65" s="13"/>
    </row>
    <row r="66" spans="2:23">
      <c r="B66" s="89" t="s">
        <v>416</v>
      </c>
      <c r="C66" s="33"/>
      <c r="D66" s="38" t="s">
        <v>5</v>
      </c>
      <c r="E66" s="33"/>
      <c r="F66" s="33"/>
      <c r="G66" s="33"/>
      <c r="H66" s="33">
        <v>9</v>
      </c>
      <c r="I66" s="33"/>
      <c r="J66" s="33"/>
      <c r="K66" s="33"/>
      <c r="L66" s="33"/>
      <c r="M66" s="33"/>
      <c r="N66" s="33"/>
      <c r="O66" s="17">
        <f>SUM(E66:N66)</f>
        <v>9</v>
      </c>
      <c r="P66" s="50">
        <f>COUNT(E66:N66)</f>
        <v>1</v>
      </c>
      <c r="Q66" s="17">
        <f>IF(P66&lt;6,0,+SMALL((E66:N66),1))</f>
        <v>0</v>
      </c>
      <c r="R66" s="17">
        <f>IF(P66&lt;7,0,+SMALL((E66:N66),2))</f>
        <v>0</v>
      </c>
      <c r="S66" s="17">
        <f>IF(P66&lt;8,0,+SMALL((E66:N66),3))</f>
        <v>0</v>
      </c>
      <c r="T66" s="17">
        <f>IF(P66&lt;9,0,+SMALL((E66:N66),4))</f>
        <v>0</v>
      </c>
      <c r="U66" s="17">
        <f>O66-Q66-R66-S66-T66</f>
        <v>9</v>
      </c>
      <c r="V66" s="7">
        <f>RANK(U66,$U$6:$U$85,0)</f>
        <v>61</v>
      </c>
      <c r="W66" s="13"/>
    </row>
    <row r="67" spans="2:23">
      <c r="B67" s="89" t="s">
        <v>250</v>
      </c>
      <c r="C67" s="33"/>
      <c r="D67" s="57" t="s">
        <v>79</v>
      </c>
      <c r="E67" s="33"/>
      <c r="F67" s="33"/>
      <c r="G67" s="33"/>
      <c r="H67" s="33"/>
      <c r="I67" s="33"/>
      <c r="J67" s="33">
        <v>8</v>
      </c>
      <c r="K67" s="33"/>
      <c r="L67" s="33"/>
      <c r="M67" s="33"/>
      <c r="N67" s="33"/>
      <c r="O67" s="17">
        <f>SUM(E67:N67)</f>
        <v>8</v>
      </c>
      <c r="P67" s="50">
        <f>COUNT(E67:N67)</f>
        <v>1</v>
      </c>
      <c r="Q67" s="17">
        <f>IF(P67&lt;6,0,+SMALL((E67:N67),1))</f>
        <v>0</v>
      </c>
      <c r="R67" s="17">
        <f>IF(P67&lt;7,0,+SMALL((E67:N67),2))</f>
        <v>0</v>
      </c>
      <c r="S67" s="17">
        <f>IF(P67&lt;8,0,+SMALL((E67:N67),3))</f>
        <v>0</v>
      </c>
      <c r="T67" s="17">
        <f>IF(P67&lt;9,0,+SMALL((E67:N67),4))</f>
        <v>0</v>
      </c>
      <c r="U67" s="17">
        <f>O67-Q67-R67-S67-T67</f>
        <v>8</v>
      </c>
      <c r="V67" s="7">
        <f>RANK(U67,$U$6:$U$85,0)</f>
        <v>62</v>
      </c>
      <c r="W67" s="13"/>
    </row>
    <row r="68" spans="2:23">
      <c r="B68" s="89" t="s">
        <v>314</v>
      </c>
      <c r="C68" s="33"/>
      <c r="D68" s="38" t="s">
        <v>5</v>
      </c>
      <c r="E68" s="33"/>
      <c r="F68" s="33"/>
      <c r="G68" s="33"/>
      <c r="H68" s="33"/>
      <c r="I68" s="33"/>
      <c r="J68" s="33"/>
      <c r="K68" s="33"/>
      <c r="L68" s="33">
        <v>8</v>
      </c>
      <c r="M68" s="33"/>
      <c r="N68" s="33"/>
      <c r="O68" s="17">
        <f>SUM(E68:N68)</f>
        <v>8</v>
      </c>
      <c r="P68" s="50">
        <f>COUNT(E68:N68)</f>
        <v>1</v>
      </c>
      <c r="Q68" s="17">
        <f>IF(P68&lt;6,0,+SMALL((E68:N68),1))</f>
        <v>0</v>
      </c>
      <c r="R68" s="17">
        <f>IF(P68&lt;7,0,+SMALL((E68:N68),2))</f>
        <v>0</v>
      </c>
      <c r="S68" s="17">
        <f>IF(P68&lt;8,0,+SMALL((E68:N68),3))</f>
        <v>0</v>
      </c>
      <c r="T68" s="17">
        <f>IF(P68&lt;9,0,+SMALL((E68:N68),4))</f>
        <v>0</v>
      </c>
      <c r="U68" s="17">
        <f>O68-Q68-R68-S68-T68</f>
        <v>8</v>
      </c>
      <c r="V68" s="7">
        <f>RANK(U68,$U$6:$U$85,0)</f>
        <v>62</v>
      </c>
      <c r="W68" s="13"/>
    </row>
    <row r="69" spans="2:23">
      <c r="B69" s="89" t="s">
        <v>394</v>
      </c>
      <c r="C69" s="33"/>
      <c r="D69" s="158" t="s">
        <v>327</v>
      </c>
      <c r="E69" s="33">
        <v>2</v>
      </c>
      <c r="F69" s="33"/>
      <c r="G69" s="33">
        <v>2</v>
      </c>
      <c r="H69" s="33"/>
      <c r="I69" s="33"/>
      <c r="J69" s="33"/>
      <c r="K69" s="33"/>
      <c r="L69" s="33">
        <v>4</v>
      </c>
      <c r="M69" s="33"/>
      <c r="N69" s="33"/>
      <c r="O69" s="17">
        <f>SUM(E69:N69)</f>
        <v>8</v>
      </c>
      <c r="P69" s="50">
        <f>COUNT(E69:N69)</f>
        <v>3</v>
      </c>
      <c r="Q69" s="17">
        <f>IF(P69&lt;6,0,+SMALL((E69:N69),1))</f>
        <v>0</v>
      </c>
      <c r="R69" s="17">
        <f>IF(P69&lt;7,0,+SMALL((E69:N69),2))</f>
        <v>0</v>
      </c>
      <c r="S69" s="17">
        <f>IF(P69&lt;8,0,+SMALL((E69:N69),3))</f>
        <v>0</v>
      </c>
      <c r="T69" s="17">
        <f>IF(P69&lt;9,0,+SMALL((E69:N69),4))</f>
        <v>0</v>
      </c>
      <c r="U69" s="17">
        <f>O69-Q69-R69-S69-T69</f>
        <v>8</v>
      </c>
      <c r="V69" s="7">
        <f>RANK(U69,$U$6:$U$85,0)</f>
        <v>62</v>
      </c>
      <c r="W69" s="13"/>
    </row>
    <row r="70" spans="2:23">
      <c r="B70" s="89" t="s">
        <v>369</v>
      </c>
      <c r="C70" s="33"/>
      <c r="D70" s="88" t="s">
        <v>146</v>
      </c>
      <c r="E70" s="33"/>
      <c r="F70" s="33">
        <v>4</v>
      </c>
      <c r="G70" s="33"/>
      <c r="H70" s="33"/>
      <c r="I70" s="33"/>
      <c r="J70" s="33">
        <v>2</v>
      </c>
      <c r="K70" s="33"/>
      <c r="L70" s="33"/>
      <c r="M70" s="33">
        <v>2</v>
      </c>
      <c r="N70" s="33"/>
      <c r="O70" s="17">
        <f>SUM(E70:N70)</f>
        <v>8</v>
      </c>
      <c r="P70" s="50">
        <f>COUNT(E70:N70)</f>
        <v>3</v>
      </c>
      <c r="Q70" s="17">
        <f>IF(P70&lt;6,0,+SMALL((E70:N70),1))</f>
        <v>0</v>
      </c>
      <c r="R70" s="17">
        <f>IF(P70&lt;7,0,+SMALL((E70:N70),2))</f>
        <v>0</v>
      </c>
      <c r="S70" s="17">
        <f>IF(P70&lt;8,0,+SMALL((E70:N70),3))</f>
        <v>0</v>
      </c>
      <c r="T70" s="17">
        <f>IF(P70&lt;9,0,+SMALL((E70:N70),4))</f>
        <v>0</v>
      </c>
      <c r="U70" s="17">
        <f>O70-Q70-R70-S70-T70</f>
        <v>8</v>
      </c>
      <c r="V70" s="7">
        <f>RANK(U70,$U$6:$U$85,0)</f>
        <v>62</v>
      </c>
      <c r="W70" s="13"/>
    </row>
    <row r="71" spans="2:23">
      <c r="B71" s="89" t="s">
        <v>389</v>
      </c>
      <c r="C71" s="33"/>
      <c r="D71" s="62" t="s">
        <v>14</v>
      </c>
      <c r="E71" s="33"/>
      <c r="F71" s="33"/>
      <c r="G71" s="33"/>
      <c r="H71" s="33"/>
      <c r="I71" s="33"/>
      <c r="J71" s="33"/>
      <c r="K71" s="33"/>
      <c r="L71" s="33">
        <v>7</v>
      </c>
      <c r="M71" s="33"/>
      <c r="N71" s="33"/>
      <c r="O71" s="17">
        <f>SUM(E71:N71)</f>
        <v>7</v>
      </c>
      <c r="P71" s="50">
        <f>COUNT(E71:N71)</f>
        <v>1</v>
      </c>
      <c r="Q71" s="17">
        <f>IF(P71&lt;6,0,+SMALL((E71:N71),1))</f>
        <v>0</v>
      </c>
      <c r="R71" s="17">
        <f>IF(P71&lt;7,0,+SMALL((E71:N71),2))</f>
        <v>0</v>
      </c>
      <c r="S71" s="17">
        <f>IF(P71&lt;8,0,+SMALL((E71:N71),3))</f>
        <v>0</v>
      </c>
      <c r="T71" s="17">
        <f>IF(P71&lt;9,0,+SMALL((E71:N71),4))</f>
        <v>0</v>
      </c>
      <c r="U71" s="17">
        <f>O71-Q71-R71-S71-T71</f>
        <v>7</v>
      </c>
      <c r="V71" s="7">
        <f>RANK(U71,$U$6:$U$85,0)</f>
        <v>66</v>
      </c>
      <c r="W71" s="13"/>
    </row>
    <row r="72" spans="2:23">
      <c r="B72" s="89" t="s">
        <v>388</v>
      </c>
      <c r="C72" s="33"/>
      <c r="D72" s="61" t="s">
        <v>81</v>
      </c>
      <c r="E72" s="33"/>
      <c r="F72" s="33"/>
      <c r="G72" s="33"/>
      <c r="H72" s="33"/>
      <c r="I72" s="33"/>
      <c r="J72" s="33"/>
      <c r="K72" s="33">
        <v>3</v>
      </c>
      <c r="L72" s="33">
        <v>4</v>
      </c>
      <c r="M72" s="33"/>
      <c r="N72" s="33"/>
      <c r="O72" s="17">
        <f>SUM(E72:N72)</f>
        <v>7</v>
      </c>
      <c r="P72" s="50">
        <f>COUNT(E72:N72)</f>
        <v>2</v>
      </c>
      <c r="Q72" s="17">
        <f>IF(P72&lt;6,0,+SMALL((E72:N72),1))</f>
        <v>0</v>
      </c>
      <c r="R72" s="17">
        <f>IF(P72&lt;7,0,+SMALL((E72:N72),2))</f>
        <v>0</v>
      </c>
      <c r="S72" s="17">
        <f>IF(P72&lt;8,0,+SMALL((E72:N72),3))</f>
        <v>0</v>
      </c>
      <c r="T72" s="17">
        <f>IF(P72&lt;9,0,+SMALL((E72:N72),4))</f>
        <v>0</v>
      </c>
      <c r="U72" s="17">
        <f>O72-Q72-R72-S72-T72</f>
        <v>7</v>
      </c>
      <c r="V72" s="7">
        <f>RANK(U72,$U$6:$U$85,0)</f>
        <v>66</v>
      </c>
      <c r="W72" s="13"/>
    </row>
    <row r="73" spans="2:23">
      <c r="B73" s="89" t="s">
        <v>181</v>
      </c>
      <c r="C73" s="33"/>
      <c r="D73" s="82" t="s">
        <v>145</v>
      </c>
      <c r="E73" s="33"/>
      <c r="F73" s="33">
        <v>2</v>
      </c>
      <c r="G73" s="33"/>
      <c r="H73" s="33"/>
      <c r="I73" s="33"/>
      <c r="J73" s="33"/>
      <c r="K73" s="33"/>
      <c r="L73" s="33">
        <v>5</v>
      </c>
      <c r="M73" s="33"/>
      <c r="N73" s="33"/>
      <c r="O73" s="17">
        <f>SUM(E73:N73)</f>
        <v>7</v>
      </c>
      <c r="P73" s="50">
        <f>COUNT(E73:N73)</f>
        <v>2</v>
      </c>
      <c r="Q73" s="17">
        <f>IF(P73&lt;6,0,+SMALL((E73:N73),1))</f>
        <v>0</v>
      </c>
      <c r="R73" s="17">
        <f>IF(P73&lt;7,0,+SMALL((E73:N73),2))</f>
        <v>0</v>
      </c>
      <c r="S73" s="17">
        <f>IF(P73&lt;8,0,+SMALL((E73:N73),3))</f>
        <v>0</v>
      </c>
      <c r="T73" s="17">
        <f>IF(P73&lt;9,0,+SMALL((E73:N73),4))</f>
        <v>0</v>
      </c>
      <c r="U73" s="17">
        <f>O73-Q73-R73-S73-T73</f>
        <v>7</v>
      </c>
      <c r="V73" s="7">
        <f>RANK(U73,$U$6:$U$85,0)</f>
        <v>66</v>
      </c>
      <c r="W73" s="13"/>
    </row>
    <row r="74" spans="2:23">
      <c r="B74" s="89" t="s">
        <v>60</v>
      </c>
      <c r="C74" s="33"/>
      <c r="D74" s="64" t="s">
        <v>9</v>
      </c>
      <c r="E74" s="33"/>
      <c r="F74" s="33"/>
      <c r="G74" s="33"/>
      <c r="H74" s="33"/>
      <c r="I74" s="33"/>
      <c r="J74" s="33"/>
      <c r="K74" s="33">
        <v>7</v>
      </c>
      <c r="L74" s="33"/>
      <c r="M74" s="33"/>
      <c r="N74" s="33"/>
      <c r="O74" s="17">
        <f>SUM(E74:N74)</f>
        <v>7</v>
      </c>
      <c r="P74" s="50">
        <f>COUNT(E74:N74)</f>
        <v>1</v>
      </c>
      <c r="Q74" s="17">
        <f>IF(P74&lt;6,0,+SMALL((E74:N74),1))</f>
        <v>0</v>
      </c>
      <c r="R74" s="17">
        <f>IF(P74&lt;7,0,+SMALL((E74:N74),2))</f>
        <v>0</v>
      </c>
      <c r="S74" s="17">
        <f>IF(P74&lt;8,0,+SMALL((E74:N74),3))</f>
        <v>0</v>
      </c>
      <c r="T74" s="17">
        <f>IF(P74&lt;9,0,+SMALL((E74:N74),4))</f>
        <v>0</v>
      </c>
      <c r="U74" s="17">
        <f>O74-Q74-R74-S74-T74</f>
        <v>7</v>
      </c>
      <c r="V74" s="7">
        <f>RANK(U74,$U$6:$U$85,0)</f>
        <v>66</v>
      </c>
      <c r="W74" s="13"/>
    </row>
    <row r="75" spans="2:23">
      <c r="B75" s="42" t="s">
        <v>362</v>
      </c>
      <c r="C75" s="33"/>
      <c r="D75" s="39" t="s">
        <v>7</v>
      </c>
      <c r="E75" s="33">
        <v>0</v>
      </c>
      <c r="F75" s="33">
        <v>0</v>
      </c>
      <c r="G75" s="33">
        <v>1</v>
      </c>
      <c r="H75" s="33">
        <v>4</v>
      </c>
      <c r="I75" s="33"/>
      <c r="J75" s="33">
        <v>1</v>
      </c>
      <c r="K75" s="33"/>
      <c r="L75" s="33"/>
      <c r="M75" s="33"/>
      <c r="N75" s="33"/>
      <c r="O75" s="17">
        <f>SUM(E75:N75)</f>
        <v>6</v>
      </c>
      <c r="P75" s="50">
        <f>COUNT(E75:N75)</f>
        <v>5</v>
      </c>
      <c r="Q75" s="17">
        <f>IF(P75&lt;6,0,+SMALL((E75:N75),1))</f>
        <v>0</v>
      </c>
      <c r="R75" s="17">
        <f>IF(P75&lt;7,0,+SMALL((E75:N75),2))</f>
        <v>0</v>
      </c>
      <c r="S75" s="17">
        <f>IF(P75&lt;8,0,+SMALL((E75:N75),3))</f>
        <v>0</v>
      </c>
      <c r="T75" s="17">
        <f>IF(P75&lt;9,0,+SMALL((E75:N75),4))</f>
        <v>0</v>
      </c>
      <c r="U75" s="17">
        <f>O75-Q75-R75-S75-T75</f>
        <v>6</v>
      </c>
      <c r="V75" s="7">
        <f>RANK(U75,$U$6:$U$85,0)</f>
        <v>70</v>
      </c>
      <c r="W75" s="13"/>
    </row>
    <row r="76" spans="2:23">
      <c r="B76" s="89" t="s">
        <v>169</v>
      </c>
      <c r="C76" s="33"/>
      <c r="D76" s="88" t="s">
        <v>146</v>
      </c>
      <c r="E76" s="33">
        <v>2</v>
      </c>
      <c r="F76" s="33"/>
      <c r="G76" s="33"/>
      <c r="H76" s="33"/>
      <c r="I76" s="33"/>
      <c r="J76" s="33">
        <v>4</v>
      </c>
      <c r="K76" s="33"/>
      <c r="L76" s="33"/>
      <c r="M76" s="33"/>
      <c r="N76" s="33"/>
      <c r="O76" s="17">
        <f>SUM(E76:N76)</f>
        <v>6</v>
      </c>
      <c r="P76" s="50">
        <f>COUNT(E76:N76)</f>
        <v>2</v>
      </c>
      <c r="Q76" s="17">
        <f>IF(P76&lt;6,0,+SMALL((E76:N76),1))</f>
        <v>0</v>
      </c>
      <c r="R76" s="17">
        <f>IF(P76&lt;7,0,+SMALL((E76:N76),2))</f>
        <v>0</v>
      </c>
      <c r="S76" s="17">
        <f>IF(P76&lt;8,0,+SMALL((E76:N76),3))</f>
        <v>0</v>
      </c>
      <c r="T76" s="17">
        <f>IF(P76&lt;9,0,+SMALL((E76:N76),4))</f>
        <v>0</v>
      </c>
      <c r="U76" s="17">
        <f>O76-Q76-R76-S76-T76</f>
        <v>6</v>
      </c>
      <c r="V76" s="7">
        <f>RANK(U76,$U$6:$U$85,0)</f>
        <v>70</v>
      </c>
      <c r="W76" s="13"/>
    </row>
    <row r="77" spans="2:23">
      <c r="B77" s="89" t="s">
        <v>94</v>
      </c>
      <c r="C77" s="33"/>
      <c r="D77" s="57" t="s">
        <v>79</v>
      </c>
      <c r="E77" s="33"/>
      <c r="F77" s="33">
        <v>3</v>
      </c>
      <c r="G77" s="33"/>
      <c r="H77" s="33"/>
      <c r="I77" s="33"/>
      <c r="J77" s="33"/>
      <c r="K77" s="33"/>
      <c r="L77" s="33">
        <v>0</v>
      </c>
      <c r="M77" s="33">
        <v>2</v>
      </c>
      <c r="N77" s="33"/>
      <c r="O77" s="17">
        <f>SUM(E77:N77)</f>
        <v>5</v>
      </c>
      <c r="P77" s="50">
        <f>COUNT(E77:N77)</f>
        <v>3</v>
      </c>
      <c r="Q77" s="17">
        <f>IF(P77&lt;6,0,+SMALL((E77:N77),1))</f>
        <v>0</v>
      </c>
      <c r="R77" s="17">
        <f>IF(P77&lt;7,0,+SMALL((E77:N77),2))</f>
        <v>0</v>
      </c>
      <c r="S77" s="17">
        <f>IF(P77&lt;8,0,+SMALL((E77:N77),3))</f>
        <v>0</v>
      </c>
      <c r="T77" s="17">
        <f>IF(P77&lt;9,0,+SMALL((E77:N77),4))</f>
        <v>0</v>
      </c>
      <c r="U77" s="17">
        <f>O77-Q77-R77-S77-T77</f>
        <v>5</v>
      </c>
      <c r="V77" s="7">
        <f>RANK(U77,$U$6:$U$85,0)</f>
        <v>72</v>
      </c>
      <c r="W77" s="13"/>
    </row>
    <row r="78" spans="2:23">
      <c r="B78" s="89" t="s">
        <v>318</v>
      </c>
      <c r="C78" s="33"/>
      <c r="D78" s="82" t="s">
        <v>145</v>
      </c>
      <c r="E78" s="33"/>
      <c r="F78" s="33">
        <v>1</v>
      </c>
      <c r="G78" s="33"/>
      <c r="H78" s="33"/>
      <c r="I78" s="33"/>
      <c r="J78" s="33"/>
      <c r="K78" s="33"/>
      <c r="L78" s="33">
        <v>4</v>
      </c>
      <c r="M78" s="33"/>
      <c r="N78" s="33"/>
      <c r="O78" s="17">
        <f>SUM(E78:N78)</f>
        <v>5</v>
      </c>
      <c r="P78" s="50">
        <f>COUNT(E78:N78)</f>
        <v>2</v>
      </c>
      <c r="Q78" s="17">
        <f>IF(P78&lt;6,0,+SMALL((E78:N78),1))</f>
        <v>0</v>
      </c>
      <c r="R78" s="17">
        <f>IF(P78&lt;7,0,+SMALL((E78:N78),2))</f>
        <v>0</v>
      </c>
      <c r="S78" s="17">
        <f>IF(P78&lt;8,0,+SMALL((E78:N78),3))</f>
        <v>0</v>
      </c>
      <c r="T78" s="17">
        <f>IF(P78&lt;9,0,+SMALL((E78:N78),4))</f>
        <v>0</v>
      </c>
      <c r="U78" s="17">
        <f>O78-Q78-R78-S78-T78</f>
        <v>5</v>
      </c>
      <c r="V78" s="7">
        <f>RANK(U78,$U$6:$U$85,0)</f>
        <v>72</v>
      </c>
      <c r="W78" s="13"/>
    </row>
    <row r="79" spans="2:23">
      <c r="B79" s="89" t="s">
        <v>401</v>
      </c>
      <c r="C79" s="33"/>
      <c r="D79" s="158" t="s">
        <v>327</v>
      </c>
      <c r="E79" s="33">
        <v>3</v>
      </c>
      <c r="F79" s="33"/>
      <c r="G79" s="33">
        <v>1</v>
      </c>
      <c r="H79" s="33">
        <v>1</v>
      </c>
      <c r="I79" s="33"/>
      <c r="J79" s="33"/>
      <c r="K79" s="33">
        <v>0</v>
      </c>
      <c r="L79" s="33"/>
      <c r="M79" s="33"/>
      <c r="N79" s="33"/>
      <c r="O79" s="17">
        <f>SUM(E79:N79)</f>
        <v>5</v>
      </c>
      <c r="P79" s="50">
        <f>COUNT(E79:N79)</f>
        <v>4</v>
      </c>
      <c r="Q79" s="17">
        <f>IF(P79&lt;6,0,+SMALL((E79:N79),1))</f>
        <v>0</v>
      </c>
      <c r="R79" s="17">
        <f>IF(P79&lt;7,0,+SMALL((E79:N79),2))</f>
        <v>0</v>
      </c>
      <c r="S79" s="17">
        <f>IF(P79&lt;8,0,+SMALL((E79:N79),3))</f>
        <v>0</v>
      </c>
      <c r="T79" s="17">
        <f>IF(P79&lt;9,0,+SMALL((E79:N79),4))</f>
        <v>0</v>
      </c>
      <c r="U79" s="17">
        <f>O79-Q79-R79-S79-T79</f>
        <v>5</v>
      </c>
      <c r="V79" s="7">
        <f>RANK(U79,$U$6:$U$85,0)</f>
        <v>72</v>
      </c>
      <c r="W79" s="13"/>
    </row>
    <row r="80" spans="2:23">
      <c r="B80" s="89" t="s">
        <v>393</v>
      </c>
      <c r="C80" s="33"/>
      <c r="D80" s="158" t="s">
        <v>327</v>
      </c>
      <c r="E80" s="33">
        <v>0</v>
      </c>
      <c r="F80" s="33"/>
      <c r="G80" s="33">
        <v>1</v>
      </c>
      <c r="H80" s="33"/>
      <c r="I80" s="33"/>
      <c r="J80" s="33"/>
      <c r="K80" s="33"/>
      <c r="L80" s="33">
        <v>4</v>
      </c>
      <c r="M80" s="33"/>
      <c r="N80" s="33"/>
      <c r="O80" s="17">
        <f>SUM(E80:N80)</f>
        <v>5</v>
      </c>
      <c r="P80" s="50">
        <f>COUNT(E80:N80)</f>
        <v>3</v>
      </c>
      <c r="Q80" s="17">
        <f>IF(P80&lt;6,0,+SMALL((E80:N80),1))</f>
        <v>0</v>
      </c>
      <c r="R80" s="17">
        <f>IF(P80&lt;7,0,+SMALL((E80:N80),2))</f>
        <v>0</v>
      </c>
      <c r="S80" s="17">
        <f>IF(P80&lt;8,0,+SMALL((E80:N80),3))</f>
        <v>0</v>
      </c>
      <c r="T80" s="17">
        <f>IF(P80&lt;9,0,+SMALL((E80:N80),4))</f>
        <v>0</v>
      </c>
      <c r="U80" s="17">
        <f>O80-Q80-R80-S80-T80</f>
        <v>5</v>
      </c>
      <c r="V80" s="7">
        <f>RANK(U80,$U$6:$U$85,0)</f>
        <v>72</v>
      </c>
      <c r="W80" s="13"/>
    </row>
    <row r="81" spans="2:23">
      <c r="B81" s="89" t="s">
        <v>92</v>
      </c>
      <c r="C81" s="33"/>
      <c r="D81" s="40" t="s">
        <v>18</v>
      </c>
      <c r="E81" s="33"/>
      <c r="F81" s="33">
        <v>4</v>
      </c>
      <c r="G81" s="33"/>
      <c r="H81" s="33"/>
      <c r="I81" s="33"/>
      <c r="J81" s="33"/>
      <c r="K81" s="33"/>
      <c r="L81" s="33"/>
      <c r="M81" s="33"/>
      <c r="N81" s="33"/>
      <c r="O81" s="17">
        <f>SUM(E81:N81)</f>
        <v>4</v>
      </c>
      <c r="P81" s="50">
        <f>COUNT(E81:N81)</f>
        <v>1</v>
      </c>
      <c r="Q81" s="17">
        <f>IF(P81&lt;6,0,+SMALL((E81:N81),1))</f>
        <v>0</v>
      </c>
      <c r="R81" s="17">
        <f>IF(P81&lt;7,0,+SMALL((E81:N81),2))</f>
        <v>0</v>
      </c>
      <c r="S81" s="17">
        <f>IF(P81&lt;8,0,+SMALL((E81:N81),3))</f>
        <v>0</v>
      </c>
      <c r="T81" s="17">
        <f>IF(P81&lt;9,0,+SMALL((E81:N81),4))</f>
        <v>0</v>
      </c>
      <c r="U81" s="17">
        <f>O81-Q81-R81-S81-T81</f>
        <v>4</v>
      </c>
      <c r="V81" s="7">
        <f>RANK(U81,$U$6:$U$85,0)</f>
        <v>76</v>
      </c>
      <c r="W81" s="13"/>
    </row>
    <row r="82" spans="2:23">
      <c r="B82" s="89" t="s">
        <v>255</v>
      </c>
      <c r="C82" s="33"/>
      <c r="D82" s="57" t="s">
        <v>79</v>
      </c>
      <c r="E82" s="33"/>
      <c r="F82" s="33">
        <v>2</v>
      </c>
      <c r="G82" s="33"/>
      <c r="H82" s="33"/>
      <c r="I82" s="33"/>
      <c r="J82" s="33"/>
      <c r="K82" s="33"/>
      <c r="L82" s="33"/>
      <c r="M82" s="33"/>
      <c r="N82" s="33"/>
      <c r="O82" s="17">
        <f>SUM(E82:N82)</f>
        <v>2</v>
      </c>
      <c r="P82" s="50">
        <f>COUNT(E82:N82)</f>
        <v>1</v>
      </c>
      <c r="Q82" s="17">
        <f>IF(P82&lt;6,0,+SMALL((E82:N82),1))</f>
        <v>0</v>
      </c>
      <c r="R82" s="17">
        <f>IF(P82&lt;7,0,+SMALL((E82:N82),2))</f>
        <v>0</v>
      </c>
      <c r="S82" s="17">
        <f>IF(P82&lt;8,0,+SMALL((E82:N82),3))</f>
        <v>0</v>
      </c>
      <c r="T82" s="17">
        <f>IF(P82&lt;9,0,+SMALL((E82:N82),4))</f>
        <v>0</v>
      </c>
      <c r="U82" s="17">
        <f>O82-Q82-R82-S82-T82</f>
        <v>2</v>
      </c>
      <c r="V82" s="7">
        <f>RANK(U82,$U$6:$U$85,0)</f>
        <v>77</v>
      </c>
      <c r="W82" s="13"/>
    </row>
    <row r="83" spans="2:23">
      <c r="B83" s="89" t="s">
        <v>395</v>
      </c>
      <c r="C83" s="33"/>
      <c r="D83" s="158" t="s">
        <v>327</v>
      </c>
      <c r="E83" s="33"/>
      <c r="F83" s="33"/>
      <c r="G83" s="33"/>
      <c r="H83" s="33"/>
      <c r="I83" s="33"/>
      <c r="J83" s="33"/>
      <c r="K83" s="33">
        <v>0</v>
      </c>
      <c r="L83" s="33">
        <v>2</v>
      </c>
      <c r="M83" s="33"/>
      <c r="N83" s="33"/>
      <c r="O83" s="17">
        <f>SUM(E83:N83)</f>
        <v>2</v>
      </c>
      <c r="P83" s="50">
        <f>COUNT(E83:N83)</f>
        <v>2</v>
      </c>
      <c r="Q83" s="17">
        <f>IF(P83&lt;6,0,+SMALL((E83:N83),1))</f>
        <v>0</v>
      </c>
      <c r="R83" s="17">
        <f>IF(P83&lt;7,0,+SMALL((E83:N83),2))</f>
        <v>0</v>
      </c>
      <c r="S83" s="17">
        <f>IF(P83&lt;8,0,+SMALL((E83:N83),3))</f>
        <v>0</v>
      </c>
      <c r="T83" s="17">
        <f>IF(P83&lt;9,0,+SMALL((E83:N83),4))</f>
        <v>0</v>
      </c>
      <c r="U83" s="17">
        <f>O83-Q83-R83-S83-T83</f>
        <v>2</v>
      </c>
      <c r="V83" s="7">
        <f>RANK(U83,$U$6:$U$85,0)</f>
        <v>77</v>
      </c>
      <c r="W83" s="13"/>
    </row>
    <row r="84" spans="2:23">
      <c r="B84" s="89" t="s">
        <v>391</v>
      </c>
      <c r="C84" s="33"/>
      <c r="D84" s="158" t="s">
        <v>327</v>
      </c>
      <c r="E84" s="33"/>
      <c r="F84" s="33"/>
      <c r="G84" s="33"/>
      <c r="H84" s="33"/>
      <c r="I84" s="33"/>
      <c r="J84" s="33"/>
      <c r="K84" s="33"/>
      <c r="L84" s="33">
        <v>1</v>
      </c>
      <c r="M84" s="33"/>
      <c r="N84" s="33"/>
      <c r="O84" s="17">
        <f>SUM(E84:N84)</f>
        <v>1</v>
      </c>
      <c r="P84" s="50">
        <f>COUNT(E84:N84)</f>
        <v>1</v>
      </c>
      <c r="Q84" s="17">
        <f>IF(P84&lt;6,0,+SMALL((E84:N84),1))</f>
        <v>0</v>
      </c>
      <c r="R84" s="17">
        <f>IF(P84&lt;7,0,+SMALL((E84:N84),2))</f>
        <v>0</v>
      </c>
      <c r="S84" s="17">
        <f>IF(P84&lt;8,0,+SMALL((E84:N84),3))</f>
        <v>0</v>
      </c>
      <c r="T84" s="17">
        <f>IF(P84&lt;9,0,+SMALL((E84:N84),4))</f>
        <v>0</v>
      </c>
      <c r="U84" s="17">
        <f>O84-Q84-R84-S84-T84</f>
        <v>1</v>
      </c>
      <c r="V84" s="7">
        <f>RANK(U84,$U$6:$U$85,0)</f>
        <v>79</v>
      </c>
      <c r="W84" s="13"/>
    </row>
    <row r="85" spans="2:23">
      <c r="B85" s="89" t="s">
        <v>22</v>
      </c>
      <c r="C85" s="33"/>
      <c r="D85" s="38" t="s">
        <v>5</v>
      </c>
      <c r="E85" s="33"/>
      <c r="F85" s="33"/>
      <c r="G85" s="33"/>
      <c r="H85" s="33"/>
      <c r="I85" s="33"/>
      <c r="J85" s="33"/>
      <c r="K85" s="33">
        <v>0</v>
      </c>
      <c r="L85" s="33"/>
      <c r="M85" s="33"/>
      <c r="N85" s="33"/>
      <c r="O85" s="17">
        <f>SUM(E85:N85)</f>
        <v>0</v>
      </c>
      <c r="P85" s="50">
        <f>COUNT(E85:N85)</f>
        <v>1</v>
      </c>
      <c r="Q85" s="17">
        <f>IF(P85&lt;6,0,+SMALL((E85:N85),1))</f>
        <v>0</v>
      </c>
      <c r="R85" s="17">
        <f>IF(P85&lt;7,0,+SMALL((E85:N85),2))</f>
        <v>0</v>
      </c>
      <c r="S85" s="17">
        <f>IF(P85&lt;8,0,+SMALL((E85:N85),3))</f>
        <v>0</v>
      </c>
      <c r="T85" s="17">
        <f>IF(P85&lt;9,0,+SMALL((E85:N85),4))</f>
        <v>0</v>
      </c>
      <c r="U85" s="17">
        <f>O85-Q85-R85-S85-T85</f>
        <v>0</v>
      </c>
      <c r="V85" s="7">
        <f>RANK(U85,$U$6:$U$85,0)</f>
        <v>80</v>
      </c>
      <c r="W85" s="13"/>
    </row>
  </sheetData>
  <sortState xmlns:xlrd2="http://schemas.microsoft.com/office/spreadsheetml/2017/richdata2" ref="B6:V85">
    <sortCondition ref="V6:V85"/>
  </sortState>
  <mergeCells count="23">
    <mergeCell ref="U2:V2"/>
    <mergeCell ref="K4:K5"/>
    <mergeCell ref="B2:C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R4:R5"/>
    <mergeCell ref="S4:S5"/>
    <mergeCell ref="U4:U5"/>
    <mergeCell ref="V4:V5"/>
    <mergeCell ref="T4:T5"/>
    <mergeCell ref="Q4:Q5"/>
    <mergeCell ref="L4:L5"/>
    <mergeCell ref="M4:M5"/>
    <mergeCell ref="N4:N5"/>
    <mergeCell ref="O4:O5"/>
    <mergeCell ref="P4:P5"/>
  </mergeCells>
  <conditionalFormatting sqref="V6:V85">
    <cfRule type="cellIs" dxfId="19" priority="1" operator="equal">
      <formula>3</formula>
    </cfRule>
    <cfRule type="cellIs" dxfId="18" priority="2" operator="equal">
      <formula>2</formula>
    </cfRule>
    <cfRule type="cellIs" dxfId="17" priority="3" operator="equal">
      <formula>1</formula>
    </cfRule>
    <cfRule type="cellIs" dxfId="16" priority="4" operator="between">
      <formula>1</formula>
      <formula>3</formula>
    </cfRule>
  </conditionalFormatting>
  <pageMargins left="0" right="0" top="0" bottom="0" header="0" footer="0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3399"/>
  </sheetPr>
  <dimension ref="A1:W85"/>
  <sheetViews>
    <sheetView zoomScale="123" zoomScaleNormal="123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W4" sqref="W4"/>
    </sheetView>
  </sheetViews>
  <sheetFormatPr baseColWidth="10" defaultColWidth="11.44140625" defaultRowHeight="14.4"/>
  <cols>
    <col min="1" max="1" width="3.44140625" style="11" customWidth="1"/>
    <col min="2" max="2" width="23.5546875" style="94" customWidth="1"/>
    <col min="3" max="3" width="5.109375" style="9" customWidth="1"/>
    <col min="4" max="4" width="15" style="11" customWidth="1"/>
    <col min="5" max="5" width="7.109375" style="4" customWidth="1"/>
    <col min="6" max="6" width="7.109375" style="3" customWidth="1"/>
    <col min="7" max="14" width="7.109375" style="4" customWidth="1"/>
    <col min="15" max="15" width="4.88671875" style="4" customWidth="1"/>
    <col min="16" max="20" width="4.44140625" style="3" customWidth="1"/>
    <col min="21" max="21" width="15.109375" style="3" customWidth="1"/>
    <col min="22" max="22" width="4.44140625" style="10" customWidth="1"/>
    <col min="23" max="23" width="4.44140625" style="11" customWidth="1"/>
    <col min="24" max="16384" width="11.44140625" style="11"/>
  </cols>
  <sheetData>
    <row r="1" spans="1:23" ht="15" thickBot="1">
      <c r="A1" s="3"/>
      <c r="C1" s="4"/>
      <c r="D1" s="3"/>
    </row>
    <row r="2" spans="1:23" ht="20.25" customHeight="1" thickBot="1">
      <c r="A2" s="3"/>
      <c r="B2" s="217" t="s">
        <v>138</v>
      </c>
      <c r="C2" s="218"/>
      <c r="D2" s="85">
        <v>2025</v>
      </c>
      <c r="E2" s="28"/>
      <c r="F2" s="28"/>
      <c r="G2" s="29"/>
      <c r="H2" s="29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84" t="s">
        <v>45</v>
      </c>
    </row>
    <row r="3" spans="1:23" ht="15" thickBot="1">
      <c r="B3" s="25"/>
      <c r="C3" s="25"/>
      <c r="D3" s="26"/>
      <c r="E3" s="10"/>
      <c r="F3" s="10"/>
      <c r="G3" s="12"/>
      <c r="H3" s="12"/>
      <c r="I3" s="10"/>
      <c r="J3" s="10"/>
      <c r="K3" s="10"/>
      <c r="L3" s="10"/>
      <c r="M3" s="10"/>
      <c r="N3" s="10"/>
      <c r="O3" s="10"/>
      <c r="P3" s="11"/>
      <c r="Q3" s="11"/>
      <c r="R3" s="11"/>
      <c r="S3" s="11"/>
      <c r="T3" s="11"/>
      <c r="U3" s="11"/>
      <c r="V3" s="15"/>
    </row>
    <row r="4" spans="1:23" ht="32.25" customHeight="1">
      <c r="B4" s="193" t="s">
        <v>48</v>
      </c>
      <c r="C4" s="195" t="s">
        <v>1</v>
      </c>
      <c r="D4" s="184" t="s">
        <v>0</v>
      </c>
      <c r="E4" s="199" t="s">
        <v>65</v>
      </c>
      <c r="F4" s="201" t="s">
        <v>67</v>
      </c>
      <c r="G4" s="203" t="s">
        <v>64</v>
      </c>
      <c r="H4" s="205" t="s">
        <v>88</v>
      </c>
      <c r="I4" s="207" t="s">
        <v>89</v>
      </c>
      <c r="J4" s="213" t="s">
        <v>69</v>
      </c>
      <c r="K4" s="209" t="s">
        <v>68</v>
      </c>
      <c r="L4" s="211" t="s">
        <v>129</v>
      </c>
      <c r="M4" s="180" t="s">
        <v>141</v>
      </c>
      <c r="N4" s="182"/>
      <c r="O4" s="184" t="s">
        <v>44</v>
      </c>
      <c r="P4" s="197" t="s">
        <v>36</v>
      </c>
      <c r="Q4" s="186" t="s">
        <v>47</v>
      </c>
      <c r="R4" s="186" t="s">
        <v>46</v>
      </c>
      <c r="S4" s="186" t="s">
        <v>132</v>
      </c>
      <c r="T4" s="186" t="s">
        <v>133</v>
      </c>
      <c r="U4" s="176" t="s">
        <v>134</v>
      </c>
      <c r="V4" s="178" t="s">
        <v>34</v>
      </c>
    </row>
    <row r="5" spans="1:23" ht="58.5" customHeight="1" thickBot="1">
      <c r="B5" s="194"/>
      <c r="C5" s="196"/>
      <c r="D5" s="185"/>
      <c r="E5" s="200"/>
      <c r="F5" s="202"/>
      <c r="G5" s="204"/>
      <c r="H5" s="206"/>
      <c r="I5" s="208"/>
      <c r="J5" s="214"/>
      <c r="K5" s="210"/>
      <c r="L5" s="212"/>
      <c r="M5" s="181"/>
      <c r="N5" s="183"/>
      <c r="O5" s="185"/>
      <c r="P5" s="198"/>
      <c r="Q5" s="187"/>
      <c r="R5" s="187"/>
      <c r="S5" s="187"/>
      <c r="T5" s="187"/>
      <c r="U5" s="177"/>
      <c r="V5" s="179"/>
    </row>
    <row r="6" spans="1:23">
      <c r="B6" s="91" t="s">
        <v>282</v>
      </c>
      <c r="C6" s="7"/>
      <c r="D6" s="311" t="s">
        <v>35</v>
      </c>
      <c r="E6" s="7">
        <v>25</v>
      </c>
      <c r="F6" s="7">
        <v>35</v>
      </c>
      <c r="G6" s="7">
        <v>28</v>
      </c>
      <c r="H6" s="7">
        <v>46</v>
      </c>
      <c r="I6" s="7">
        <v>39</v>
      </c>
      <c r="J6" s="7">
        <v>24</v>
      </c>
      <c r="K6" s="7">
        <v>37</v>
      </c>
      <c r="L6" s="7">
        <v>31</v>
      </c>
      <c r="M6" s="7"/>
      <c r="N6" s="7"/>
      <c r="O6" s="17">
        <f>SUM(E6:N6)</f>
        <v>265</v>
      </c>
      <c r="P6" s="50">
        <f>COUNT(E6:N6)</f>
        <v>8</v>
      </c>
      <c r="Q6" s="17">
        <f>IF(P6&lt;6,0,+SMALL((E6,F6,G6,H6,I6,J6,K6,L6,M6,N6),1))</f>
        <v>24</v>
      </c>
      <c r="R6" s="17">
        <f>IF(P6&lt;7,0,+SMALL((E6,F6,G6,H6,I6,J6,K6,L6,M6,N6),2))</f>
        <v>25</v>
      </c>
      <c r="S6" s="17">
        <f>IF(P6&lt;8,0,+SMALL((E6,F6,G6,H6,I6,J6,K6,L6,M6,N6),3))</f>
        <v>28</v>
      </c>
      <c r="T6" s="17">
        <f>IF(P6&lt;9,0,+SMALL((E6,F6,G6,H6,I6,J6,K6,L6,M6,N6),4))</f>
        <v>0</v>
      </c>
      <c r="U6" s="17">
        <f>O6-Q6-R6-S6-T6</f>
        <v>188</v>
      </c>
      <c r="V6" s="7">
        <f>RANK(U6,$U$6:$U$85,0)</f>
        <v>1</v>
      </c>
      <c r="W6" s="13"/>
    </row>
    <row r="7" spans="1:23">
      <c r="B7" s="89" t="s">
        <v>159</v>
      </c>
      <c r="C7" s="33"/>
      <c r="D7" s="41" t="s">
        <v>35</v>
      </c>
      <c r="E7" s="33">
        <v>30</v>
      </c>
      <c r="F7" s="33">
        <v>38</v>
      </c>
      <c r="G7" s="33">
        <v>33</v>
      </c>
      <c r="H7" s="33">
        <v>32</v>
      </c>
      <c r="I7" s="33">
        <v>37</v>
      </c>
      <c r="J7" s="33"/>
      <c r="K7" s="33">
        <v>36</v>
      </c>
      <c r="L7" s="33">
        <v>32</v>
      </c>
      <c r="M7" s="33">
        <v>32</v>
      </c>
      <c r="N7" s="33"/>
      <c r="O7" s="17">
        <f>SUM(E7:N7)</f>
        <v>270</v>
      </c>
      <c r="P7" s="50">
        <f>COUNT(E7:N7)</f>
        <v>8</v>
      </c>
      <c r="Q7" s="17">
        <f>IF(P7&lt;6,0,+SMALL((E7,F7,G7,H7,I7,J7,K7,L7,M7,N7),1))</f>
        <v>30</v>
      </c>
      <c r="R7" s="17">
        <f>IF(P7&lt;7,0,+SMALL((E7,F7,G7,H7,I7,J7,K7,L7,M7,N7),2))</f>
        <v>32</v>
      </c>
      <c r="S7" s="17">
        <f>IF(P7&lt;8,0,+SMALL((E7,F7,G7,H7,I7,J7,K7,L7,M7,N7),3))</f>
        <v>32</v>
      </c>
      <c r="T7" s="17">
        <f>IF(P7&lt;9,0,+SMALL((E7,F7,G7,H7,I7,J7,K7,L7,M7,N7),4))</f>
        <v>0</v>
      </c>
      <c r="U7" s="17">
        <f>O7-Q7-R7-S7-T7</f>
        <v>176</v>
      </c>
      <c r="V7" s="7">
        <f>RANK(U7,$U$6:$U$85,0)</f>
        <v>2</v>
      </c>
      <c r="W7" s="13"/>
    </row>
    <row r="8" spans="1:23">
      <c r="B8" s="89" t="s">
        <v>321</v>
      </c>
      <c r="C8" s="33"/>
      <c r="D8" s="40" t="s">
        <v>18</v>
      </c>
      <c r="E8" s="33"/>
      <c r="F8" s="33">
        <v>36</v>
      </c>
      <c r="G8" s="33">
        <v>41</v>
      </c>
      <c r="H8" s="33">
        <v>28</v>
      </c>
      <c r="I8" s="33">
        <v>28</v>
      </c>
      <c r="J8" s="33"/>
      <c r="K8" s="33"/>
      <c r="L8" s="33">
        <v>38</v>
      </c>
      <c r="M8" s="33">
        <v>32</v>
      </c>
      <c r="N8" s="33"/>
      <c r="O8" s="17">
        <f>SUM(E8:N8)</f>
        <v>203</v>
      </c>
      <c r="P8" s="50">
        <f>COUNT(E8:N8)</f>
        <v>6</v>
      </c>
      <c r="Q8" s="17">
        <f>IF(P8&lt;6,0,+SMALL((E8,F8,G8,H8,I8,J8,K8,L8,M8,N8),1))</f>
        <v>28</v>
      </c>
      <c r="R8" s="17">
        <f>IF(P8&lt;7,0,+SMALL((E8,F8,G8,H8,I8,J8,K8,L8,M8,N8),2))</f>
        <v>0</v>
      </c>
      <c r="S8" s="17">
        <f>IF(P8&lt;8,0,+SMALL((E8,F8,G8,H8,I8,J8,K8,L8,M8,N8),3))</f>
        <v>0</v>
      </c>
      <c r="T8" s="17">
        <f>IF(P8&lt;9,0,+SMALL((E8,F8,G8,H8,I8,J8,K8,L8,M8,N8),4))</f>
        <v>0</v>
      </c>
      <c r="U8" s="17">
        <f>O8-Q8-R8-S8-T8</f>
        <v>175</v>
      </c>
      <c r="V8" s="7">
        <f>RANK(U8,$U$6:$U$85,0)</f>
        <v>3</v>
      </c>
      <c r="W8" s="13"/>
    </row>
    <row r="9" spans="1:23">
      <c r="B9" s="89" t="s">
        <v>142</v>
      </c>
      <c r="C9" s="33"/>
      <c r="D9" s="40" t="s">
        <v>18</v>
      </c>
      <c r="E9" s="33">
        <v>26</v>
      </c>
      <c r="F9" s="33"/>
      <c r="G9" s="33">
        <v>25</v>
      </c>
      <c r="H9" s="33">
        <v>41</v>
      </c>
      <c r="I9" s="33">
        <v>32</v>
      </c>
      <c r="J9" s="33"/>
      <c r="K9" s="33">
        <v>33</v>
      </c>
      <c r="L9" s="33">
        <v>36</v>
      </c>
      <c r="M9" s="33">
        <v>30</v>
      </c>
      <c r="N9" s="33"/>
      <c r="O9" s="17">
        <f>SUM(E9:N9)</f>
        <v>223</v>
      </c>
      <c r="P9" s="50">
        <f>COUNT(E9:N9)</f>
        <v>7</v>
      </c>
      <c r="Q9" s="17">
        <f>IF(P9&lt;6,0,+SMALL((E9,F9,G9,H9,I9,J9,K9,L9,M9,N9),1))</f>
        <v>25</v>
      </c>
      <c r="R9" s="17">
        <f>IF(P9&lt;7,0,+SMALL((E9,F9,G9,H9,I9,J9,K9,L9,M9,N9),2))</f>
        <v>26</v>
      </c>
      <c r="S9" s="17">
        <f>IF(P9&lt;8,0,+SMALL((E9,F9,G9,H9,I9,J9,K9,L9,M9,N9),3))</f>
        <v>0</v>
      </c>
      <c r="T9" s="17">
        <f>IF(P9&lt;9,0,+SMALL((E9,F9,G9,H9,I9,J9,K9,L9,M9,N9),4))</f>
        <v>0</v>
      </c>
      <c r="U9" s="17">
        <f>O9-Q9-R9-S9-T9</f>
        <v>172</v>
      </c>
      <c r="V9" s="7">
        <f>RANK(U9,$U$6:$U$85,0)</f>
        <v>4</v>
      </c>
      <c r="W9" s="13"/>
    </row>
    <row r="10" spans="1:23">
      <c r="B10" s="89" t="s">
        <v>206</v>
      </c>
      <c r="C10" s="33"/>
      <c r="D10" s="38" t="s">
        <v>5</v>
      </c>
      <c r="E10" s="33">
        <v>35</v>
      </c>
      <c r="F10" s="33">
        <v>33</v>
      </c>
      <c r="G10" s="33">
        <v>35</v>
      </c>
      <c r="H10" s="33">
        <v>36</v>
      </c>
      <c r="I10" s="33"/>
      <c r="J10" s="33">
        <v>27</v>
      </c>
      <c r="K10" s="33"/>
      <c r="L10" s="33">
        <v>31</v>
      </c>
      <c r="M10" s="33">
        <v>27</v>
      </c>
      <c r="N10" s="33"/>
      <c r="O10" s="17">
        <f>SUM(E10:N10)</f>
        <v>224</v>
      </c>
      <c r="P10" s="50">
        <f>COUNT(E10:N10)</f>
        <v>7</v>
      </c>
      <c r="Q10" s="17">
        <f>IF(P10&lt;6,0,+SMALL((E10,F10,G10,H10,I10,J10,K10,L10,M10,N10),1))</f>
        <v>27</v>
      </c>
      <c r="R10" s="17">
        <f>IF(P10&lt;7,0,+SMALL((E10,F10,G10,H10,I10,J10,K10,L10,M10,N10),2))</f>
        <v>27</v>
      </c>
      <c r="S10" s="17">
        <f>IF(P10&lt;8,0,+SMALL((E10,F10,G10,H10,I10,J10,K10,L10,M10,N10),3))</f>
        <v>0</v>
      </c>
      <c r="T10" s="17">
        <f>IF(P10&lt;9,0,+SMALL((E10,F10,G10,H10,I10,J10,K10,L10,M10,N10),4))</f>
        <v>0</v>
      </c>
      <c r="U10" s="17">
        <f>O10-Q10-R10-S10-T10</f>
        <v>170</v>
      </c>
      <c r="V10" s="7">
        <f>RANK(U10,$U$6:$U$85,0)</f>
        <v>5</v>
      </c>
      <c r="W10" s="13"/>
    </row>
    <row r="11" spans="1:23">
      <c r="B11" s="89" t="s">
        <v>105</v>
      </c>
      <c r="C11" s="33"/>
      <c r="D11" s="57" t="s">
        <v>79</v>
      </c>
      <c r="E11" s="33">
        <v>29</v>
      </c>
      <c r="F11" s="33">
        <v>35</v>
      </c>
      <c r="G11" s="33">
        <v>37</v>
      </c>
      <c r="H11" s="33"/>
      <c r="I11" s="33">
        <v>32</v>
      </c>
      <c r="J11" s="33">
        <v>35</v>
      </c>
      <c r="K11" s="33"/>
      <c r="L11" s="33"/>
      <c r="M11" s="33">
        <v>30</v>
      </c>
      <c r="N11" s="33"/>
      <c r="O11" s="17">
        <f>SUM(E11:N11)</f>
        <v>198</v>
      </c>
      <c r="P11" s="50">
        <f>COUNT(E11:N11)</f>
        <v>6</v>
      </c>
      <c r="Q11" s="17">
        <f>IF(P11&lt;6,0,+SMALL((E11,F11,G11,H11,I11,J11,K11,L11,M11,N11),1))</f>
        <v>29</v>
      </c>
      <c r="R11" s="17">
        <f>IF(P11&lt;7,0,+SMALL((E11,F11,G11,H11,I11,J11,K11,L11,M11,N11),2))</f>
        <v>0</v>
      </c>
      <c r="S11" s="17">
        <f>IF(P11&lt;8,0,+SMALL((E11,F11,G11,H11,I11,J11,K11,L11,M11,N11),3))</f>
        <v>0</v>
      </c>
      <c r="T11" s="17">
        <f>IF(P11&lt;9,0,+SMALL((E11,F11,G11,H11,I11,J11,K11,L11,M11,N11),4))</f>
        <v>0</v>
      </c>
      <c r="U11" s="17">
        <f>O11-Q11-R11-S11-T11</f>
        <v>169</v>
      </c>
      <c r="V11" s="7">
        <f>RANK(U11,$U$6:$U$85,0)</f>
        <v>6</v>
      </c>
      <c r="W11" s="13"/>
    </row>
    <row r="12" spans="1:23">
      <c r="B12" s="89" t="s">
        <v>165</v>
      </c>
      <c r="C12" s="33"/>
      <c r="D12" s="41" t="s">
        <v>35</v>
      </c>
      <c r="E12" s="33">
        <v>28</v>
      </c>
      <c r="F12" s="33">
        <v>29</v>
      </c>
      <c r="G12" s="33">
        <v>21</v>
      </c>
      <c r="H12" s="33">
        <v>39</v>
      </c>
      <c r="I12" s="33">
        <v>39</v>
      </c>
      <c r="J12" s="33"/>
      <c r="K12" s="33">
        <v>34</v>
      </c>
      <c r="L12" s="33">
        <v>28</v>
      </c>
      <c r="M12" s="33">
        <v>28</v>
      </c>
      <c r="N12" s="33"/>
      <c r="O12" s="17">
        <f>SUM(E12:N12)</f>
        <v>246</v>
      </c>
      <c r="P12" s="50">
        <f>COUNT(E12:N12)</f>
        <v>8</v>
      </c>
      <c r="Q12" s="17">
        <f>IF(P12&lt;6,0,+SMALL((E12,F12,G12,H12,I12,J12,K12,L12,M12,N12),1))</f>
        <v>21</v>
      </c>
      <c r="R12" s="17">
        <f>IF(P12&lt;7,0,+SMALL((E12,F12,G12,H12,I12,J12,K12,L12,M12,N12),2))</f>
        <v>28</v>
      </c>
      <c r="S12" s="17">
        <f>IF(P12&lt;8,0,+SMALL((E12,F12,G12,H12,I12,J12,K12,L12,M12,N12),3))</f>
        <v>28</v>
      </c>
      <c r="T12" s="17">
        <f>IF(P12&lt;9,0,+SMALL((E12,F12,G12,H12,I12,J12,K12,L12,M12,N12),4))</f>
        <v>0</v>
      </c>
      <c r="U12" s="17">
        <f>O12-Q12-R12-S12-T12</f>
        <v>169</v>
      </c>
      <c r="V12" s="7">
        <f>RANK(U12,$U$6:$U$85,0)</f>
        <v>6</v>
      </c>
      <c r="W12" s="13"/>
    </row>
    <row r="13" spans="1:23">
      <c r="B13" s="89" t="s">
        <v>166</v>
      </c>
      <c r="C13" s="33"/>
      <c r="D13" s="61" t="s">
        <v>81</v>
      </c>
      <c r="E13" s="33"/>
      <c r="F13" s="33">
        <v>28</v>
      </c>
      <c r="G13" s="33">
        <v>36</v>
      </c>
      <c r="H13" s="33">
        <v>33</v>
      </c>
      <c r="I13" s="33">
        <v>35</v>
      </c>
      <c r="J13" s="33">
        <v>28</v>
      </c>
      <c r="K13" s="33"/>
      <c r="L13" s="33">
        <v>30</v>
      </c>
      <c r="M13" s="43">
        <v>35</v>
      </c>
      <c r="N13" s="43"/>
      <c r="O13" s="17">
        <f>SUM(E13:N13)</f>
        <v>225</v>
      </c>
      <c r="P13" s="50">
        <f>COUNT(E13:N13)</f>
        <v>7</v>
      </c>
      <c r="Q13" s="17">
        <f>IF(P13&lt;6,0,+SMALL((E13,F13,G13,H13,I13,J13,K13,L13,M13,N13),1))</f>
        <v>28</v>
      </c>
      <c r="R13" s="17">
        <f>IF(P13&lt;7,0,+SMALL((E13,F13,G13,H13,I13,J13,K13,L13,M13,N13),2))</f>
        <v>28</v>
      </c>
      <c r="S13" s="17">
        <f>IF(P13&lt;8,0,+SMALL((E13,F13,G13,H13,I13,J13,K13,L13,M13,N13),3))</f>
        <v>0</v>
      </c>
      <c r="T13" s="17">
        <f>IF(P13&lt;9,0,+SMALL((E13,F13,G13,H13,I13,J13,K13,L13,M13,N13),4))</f>
        <v>0</v>
      </c>
      <c r="U13" s="17">
        <f>O13-Q13-R13-S13-T13</f>
        <v>169</v>
      </c>
      <c r="V13" s="7">
        <f>RANK(U13,$U$6:$U$85,0)</f>
        <v>6</v>
      </c>
      <c r="W13" s="13"/>
    </row>
    <row r="14" spans="1:23">
      <c r="B14" s="89" t="s">
        <v>147</v>
      </c>
      <c r="C14" s="33"/>
      <c r="D14" s="88" t="s">
        <v>146</v>
      </c>
      <c r="E14" s="33">
        <v>31</v>
      </c>
      <c r="F14" s="33">
        <v>34</v>
      </c>
      <c r="G14" s="33">
        <v>26</v>
      </c>
      <c r="H14" s="33"/>
      <c r="I14" s="33">
        <v>35</v>
      </c>
      <c r="J14" s="33">
        <v>29</v>
      </c>
      <c r="K14" s="33"/>
      <c r="L14" s="33">
        <v>30</v>
      </c>
      <c r="M14" s="33">
        <v>39</v>
      </c>
      <c r="N14" s="33"/>
      <c r="O14" s="17">
        <f>SUM(E14:N14)</f>
        <v>224</v>
      </c>
      <c r="P14" s="50">
        <f>COUNT(E14:N14)</f>
        <v>7</v>
      </c>
      <c r="Q14" s="17">
        <f>IF(P14&lt;6,0,+SMALL((E14,F14,G14,H14,I14,J14,K14,L14,M14,N14),1))</f>
        <v>26</v>
      </c>
      <c r="R14" s="17">
        <f>IF(P14&lt;7,0,+SMALL((E14,F14,G14,H14,I14,J14,K14,L14,M14,N14),2))</f>
        <v>29</v>
      </c>
      <c r="S14" s="17">
        <f>IF(P14&lt;8,0,+SMALL((E14,F14,G14,H14,I14,J14,K14,L14,M14,N14),3))</f>
        <v>0</v>
      </c>
      <c r="T14" s="17">
        <f>IF(P14&lt;9,0,+SMALL((E14,F14,G14,H14,I14,J14,K14,L14,M14,N14),4))</f>
        <v>0</v>
      </c>
      <c r="U14" s="17">
        <f>O14-Q14-R14-S14-T14</f>
        <v>169</v>
      </c>
      <c r="V14" s="7">
        <f>RANK(U14,$U$6:$U$85,0)</f>
        <v>6</v>
      </c>
      <c r="W14" s="13"/>
    </row>
    <row r="15" spans="1:23">
      <c r="B15" s="89" t="s">
        <v>91</v>
      </c>
      <c r="C15" s="33"/>
      <c r="D15" s="38" t="s">
        <v>5</v>
      </c>
      <c r="E15" s="33">
        <v>32</v>
      </c>
      <c r="F15" s="33">
        <v>30</v>
      </c>
      <c r="G15" s="33"/>
      <c r="H15" s="33">
        <v>35</v>
      </c>
      <c r="I15" s="33"/>
      <c r="J15" s="33">
        <v>33</v>
      </c>
      <c r="K15" s="33">
        <v>32</v>
      </c>
      <c r="L15" s="33">
        <v>35</v>
      </c>
      <c r="M15" s="33"/>
      <c r="N15" s="33"/>
      <c r="O15" s="17">
        <f>SUM(E15:N15)</f>
        <v>197</v>
      </c>
      <c r="P15" s="50">
        <f>COUNT(E15:N15)</f>
        <v>6</v>
      </c>
      <c r="Q15" s="17">
        <f>IF(P15&lt;6,0,+SMALL((E15,F15,G15,H15,I15,J15,K15,L15,M15,N15),1))</f>
        <v>30</v>
      </c>
      <c r="R15" s="17">
        <f>IF(P15&lt;7,0,+SMALL((E15,F15,G15,H15,I15,J15,K15,L15,M15,N15),2))</f>
        <v>0</v>
      </c>
      <c r="S15" s="17">
        <f>IF(P15&lt;8,0,+SMALL((E15,F15,G15,H15,I15,J15,K15,L15,M15,N15),3))</f>
        <v>0</v>
      </c>
      <c r="T15" s="17">
        <f>IF(P15&lt;9,0,+SMALL((E15,F15,G15,H15,I15,J15,K15,L15,M15,N15),4))</f>
        <v>0</v>
      </c>
      <c r="U15" s="17">
        <f>O15-Q15-R15-S15-T15</f>
        <v>167</v>
      </c>
      <c r="V15" s="7">
        <f>RANK(U15,$U$6:$U$85,0)</f>
        <v>10</v>
      </c>
      <c r="W15" s="13"/>
    </row>
    <row r="16" spans="1:23">
      <c r="B16" s="42" t="s">
        <v>243</v>
      </c>
      <c r="C16" s="33"/>
      <c r="D16" s="38" t="s">
        <v>5</v>
      </c>
      <c r="E16" s="33">
        <v>35</v>
      </c>
      <c r="F16" s="33">
        <v>26</v>
      </c>
      <c r="G16" s="33">
        <v>28</v>
      </c>
      <c r="H16" s="33">
        <v>32</v>
      </c>
      <c r="I16" s="33"/>
      <c r="J16" s="33">
        <v>28</v>
      </c>
      <c r="K16" s="33">
        <v>34</v>
      </c>
      <c r="L16" s="33">
        <v>33</v>
      </c>
      <c r="M16" s="33">
        <v>33</v>
      </c>
      <c r="N16" s="33"/>
      <c r="O16" s="17">
        <f>SUM(E16:N16)</f>
        <v>249</v>
      </c>
      <c r="P16" s="50">
        <f>COUNT(E16:N16)</f>
        <v>8</v>
      </c>
      <c r="Q16" s="17">
        <f>IF(P16&lt;6,0,+SMALL((E16,F16,G16,H16,I16,J16,K16,L16,M16,N16),1))</f>
        <v>26</v>
      </c>
      <c r="R16" s="17">
        <f>IF(P16&lt;7,0,+SMALL((E16,F16,G16,H16,I16,J16,K16,L16,M16,N16),2))</f>
        <v>28</v>
      </c>
      <c r="S16" s="17">
        <f>IF(P16&lt;8,0,+SMALL((E16,F16,G16,H16,I16,J16,K16,L16,M16,N16),3))</f>
        <v>28</v>
      </c>
      <c r="T16" s="17">
        <f>IF(P16&lt;9,0,+SMALL((E16,F16,G16,H16,I16,J16,K16,L16,M16,N16),4))</f>
        <v>0</v>
      </c>
      <c r="U16" s="17">
        <f>O16-Q16-R16-S16-T16</f>
        <v>167</v>
      </c>
      <c r="V16" s="7">
        <f>RANK(U16,$U$6:$U$85,0)</f>
        <v>10</v>
      </c>
      <c r="W16" s="13"/>
    </row>
    <row r="17" spans="2:23">
      <c r="B17" s="89" t="s">
        <v>218</v>
      </c>
      <c r="C17" s="33"/>
      <c r="D17" s="40" t="s">
        <v>18</v>
      </c>
      <c r="E17" s="33">
        <v>34</v>
      </c>
      <c r="F17" s="33"/>
      <c r="G17" s="33"/>
      <c r="H17" s="33">
        <v>33</v>
      </c>
      <c r="I17" s="33">
        <v>33</v>
      </c>
      <c r="J17" s="33">
        <v>20</v>
      </c>
      <c r="K17" s="33">
        <v>31</v>
      </c>
      <c r="L17" s="33">
        <v>28</v>
      </c>
      <c r="M17" s="33">
        <v>36</v>
      </c>
      <c r="N17" s="33"/>
      <c r="O17" s="17">
        <f>SUM(E17:N17)</f>
        <v>215</v>
      </c>
      <c r="P17" s="50">
        <f>COUNT(E17:N17)</f>
        <v>7</v>
      </c>
      <c r="Q17" s="17">
        <f>IF(P17&lt;6,0,+SMALL((E17,F17,G17,H17,I17,J17,K17,L17,M17,N17),1))</f>
        <v>20</v>
      </c>
      <c r="R17" s="17">
        <f>IF(P17&lt;7,0,+SMALL((E17,F17,G17,H17,I17,J17,K17,L17,M17,N17),2))</f>
        <v>28</v>
      </c>
      <c r="S17" s="17">
        <f>IF(P17&lt;8,0,+SMALL((E17,F17,G17,H17,I17,J17,K17,L17,M17,N17),3))</f>
        <v>0</v>
      </c>
      <c r="T17" s="17">
        <f>IF(P17&lt;9,0,+SMALL((E17,F17,G17,H17,I17,J17,K17,L17,M17,N17),4))</f>
        <v>0</v>
      </c>
      <c r="U17" s="17">
        <f>O17-Q17-R17-S17-T17</f>
        <v>167</v>
      </c>
      <c r="V17" s="7">
        <f>RANK(U17,$U$6:$U$85,0)</f>
        <v>10</v>
      </c>
      <c r="W17" s="13"/>
    </row>
    <row r="18" spans="2:23">
      <c r="B18" s="89" t="s">
        <v>90</v>
      </c>
      <c r="C18" s="33"/>
      <c r="D18" s="39" t="s">
        <v>7</v>
      </c>
      <c r="E18" s="33">
        <v>31</v>
      </c>
      <c r="F18" s="33">
        <v>29</v>
      </c>
      <c r="G18" s="33">
        <v>31</v>
      </c>
      <c r="H18" s="33"/>
      <c r="I18" s="33">
        <v>36</v>
      </c>
      <c r="J18" s="33">
        <v>27</v>
      </c>
      <c r="K18" s="33"/>
      <c r="L18" s="33">
        <v>33</v>
      </c>
      <c r="M18" s="33">
        <v>34</v>
      </c>
      <c r="N18" s="33"/>
      <c r="O18" s="17">
        <f>SUM(E18:N18)</f>
        <v>221</v>
      </c>
      <c r="P18" s="50">
        <f>COUNT(E18:N18)</f>
        <v>7</v>
      </c>
      <c r="Q18" s="17">
        <f>IF(P18&lt;6,0,+SMALL((E18,F18,G18,H18,I18,J18,K18,L18,M18,N18),1))</f>
        <v>27</v>
      </c>
      <c r="R18" s="17">
        <f>IF(P18&lt;7,0,+SMALL((E18,F18,G18,H18,I18,J18,K18,L18,M18,N18),2))</f>
        <v>29</v>
      </c>
      <c r="S18" s="17">
        <f>IF(P18&lt;8,0,+SMALL((E18,F18,G18,H18,I18,J18,K18,L18,M18,N18),3))</f>
        <v>0</v>
      </c>
      <c r="T18" s="17">
        <f>IF(P18&lt;9,0,+SMALL((E18,F18,G18,H18,I18,J18,K18,L18,M18,N18),4))</f>
        <v>0</v>
      </c>
      <c r="U18" s="17">
        <f>O18-Q18-R18-S18-T18</f>
        <v>165</v>
      </c>
      <c r="V18" s="7">
        <f>RANK(U18,$U$6:$U$85,0)</f>
        <v>13</v>
      </c>
      <c r="W18" s="13"/>
    </row>
    <row r="19" spans="2:23">
      <c r="B19" s="89" t="s">
        <v>319</v>
      </c>
      <c r="C19" s="33"/>
      <c r="D19" s="40" t="s">
        <v>18</v>
      </c>
      <c r="E19" s="33"/>
      <c r="F19" s="33">
        <v>31</v>
      </c>
      <c r="G19" s="33">
        <v>27</v>
      </c>
      <c r="H19" s="33">
        <v>36</v>
      </c>
      <c r="I19" s="33">
        <v>39</v>
      </c>
      <c r="J19" s="33"/>
      <c r="K19" s="33"/>
      <c r="L19" s="33">
        <v>31</v>
      </c>
      <c r="M19" s="33"/>
      <c r="N19" s="33"/>
      <c r="O19" s="17">
        <f>SUM(E19:N19)</f>
        <v>164</v>
      </c>
      <c r="P19" s="50">
        <f>COUNT(E19:N19)</f>
        <v>5</v>
      </c>
      <c r="Q19" s="17">
        <f>IF(P19&lt;6,0,+SMALL((E19,F19,G19,H19,I19,J19,K19,L19,M19,N19),1))</f>
        <v>0</v>
      </c>
      <c r="R19" s="17">
        <f>IF(P19&lt;7,0,+SMALL((E19,F19,G19,H19,I19,J19,K19,L19,M19,N19),2))</f>
        <v>0</v>
      </c>
      <c r="S19" s="17">
        <f>IF(P19&lt;8,0,+SMALL((E19,F19,G19,H19,I19,J19,K19,L19,M19,N19),3))</f>
        <v>0</v>
      </c>
      <c r="T19" s="17">
        <f>IF(P19&lt;9,0,+SMALL((E19,F19,G19,H19,I19,J19,K19,L19,M19,N19),4))</f>
        <v>0</v>
      </c>
      <c r="U19" s="17">
        <f>O19-Q19-R19-S19-T19</f>
        <v>164</v>
      </c>
      <c r="V19" s="7">
        <f>RANK(U19,$U$6:$U$85,0)</f>
        <v>14</v>
      </c>
      <c r="W19" s="13"/>
    </row>
    <row r="20" spans="2:23">
      <c r="B20" s="89" t="s">
        <v>87</v>
      </c>
      <c r="C20" s="33"/>
      <c r="D20" s="41" t="s">
        <v>35</v>
      </c>
      <c r="E20" s="33">
        <v>28</v>
      </c>
      <c r="F20" s="33"/>
      <c r="G20" s="33">
        <v>29</v>
      </c>
      <c r="H20" s="33">
        <v>36</v>
      </c>
      <c r="I20" s="33">
        <v>39</v>
      </c>
      <c r="J20" s="33">
        <v>23</v>
      </c>
      <c r="K20" s="33">
        <v>28</v>
      </c>
      <c r="L20" s="33">
        <v>31</v>
      </c>
      <c r="M20" s="33">
        <v>28</v>
      </c>
      <c r="N20" s="33"/>
      <c r="O20" s="17">
        <f>SUM(E20:N20)</f>
        <v>242</v>
      </c>
      <c r="P20" s="50">
        <f>COUNT(E20:N20)</f>
        <v>8</v>
      </c>
      <c r="Q20" s="17">
        <f>IF(P20&lt;6,0,+SMALL((E20,F20,G20,H20,I20,J20,K20,L20,M20,N20),1))</f>
        <v>23</v>
      </c>
      <c r="R20" s="17">
        <f>IF(P20&lt;7,0,+SMALL((E20,F20,G20,H20,I20,J20,K20,L20,M20,N20),2))</f>
        <v>28</v>
      </c>
      <c r="S20" s="17">
        <f>IF(P20&lt;8,0,+SMALL((E20,F20,G20,H20,I20,J20,K20,L20,M20,N20),3))</f>
        <v>28</v>
      </c>
      <c r="T20" s="17">
        <f>IF(P20&lt;9,0,+SMALL((E20,F20,G20,H20,I20,J20,K20,L20,M20,N20),4))</f>
        <v>0</v>
      </c>
      <c r="U20" s="17">
        <f>O20-Q20-R20-S20-T20</f>
        <v>163</v>
      </c>
      <c r="V20" s="7">
        <f>RANK(U20,$U$6:$U$85,0)</f>
        <v>15</v>
      </c>
      <c r="W20" s="13"/>
    </row>
    <row r="21" spans="2:23">
      <c r="B21" s="42" t="s">
        <v>208</v>
      </c>
      <c r="C21" s="33"/>
      <c r="D21" s="82" t="s">
        <v>145</v>
      </c>
      <c r="E21" s="33">
        <v>27</v>
      </c>
      <c r="F21" s="33">
        <v>37</v>
      </c>
      <c r="G21" s="33"/>
      <c r="H21" s="33">
        <v>34</v>
      </c>
      <c r="I21" s="33"/>
      <c r="J21" s="33"/>
      <c r="K21" s="33">
        <v>32</v>
      </c>
      <c r="L21" s="33"/>
      <c r="M21" s="43">
        <v>33</v>
      </c>
      <c r="N21" s="43"/>
      <c r="O21" s="17">
        <f>SUM(E21:N21)</f>
        <v>163</v>
      </c>
      <c r="P21" s="50">
        <f>COUNT(E21:N21)</f>
        <v>5</v>
      </c>
      <c r="Q21" s="17">
        <f>IF(P21&lt;6,0,+SMALL((E21,F21,G21,H21,I21,J21,K21,L21,M21,N21),1))</f>
        <v>0</v>
      </c>
      <c r="R21" s="17">
        <f>IF(P21&lt;7,0,+SMALL((E21,F21,G21,H21,I21,J21,K21,L21,M21,N21),2))</f>
        <v>0</v>
      </c>
      <c r="S21" s="17">
        <f>IF(P21&lt;8,0,+SMALL((E21,F21,G21,H21,I21,J21,K21,L21,M21,N21),3))</f>
        <v>0</v>
      </c>
      <c r="T21" s="17">
        <f>IF(P21&lt;9,0,+SMALL((E21,F21,G21,H21,I21,J21,K21,L21,M21,N21),4))</f>
        <v>0</v>
      </c>
      <c r="U21" s="17">
        <f>O21-Q21-R21-S21-T21</f>
        <v>163</v>
      </c>
      <c r="V21" s="7">
        <f>RANK(U21,$U$6:$U$85,0)</f>
        <v>15</v>
      </c>
      <c r="W21" s="13"/>
    </row>
    <row r="22" spans="2:23">
      <c r="B22" s="42" t="s">
        <v>316</v>
      </c>
      <c r="C22" s="33"/>
      <c r="D22" s="39" t="s">
        <v>7</v>
      </c>
      <c r="E22" s="33">
        <v>28</v>
      </c>
      <c r="F22" s="33"/>
      <c r="G22" s="33">
        <v>31</v>
      </c>
      <c r="H22" s="33">
        <v>43</v>
      </c>
      <c r="I22" s="33">
        <v>30</v>
      </c>
      <c r="J22" s="33">
        <v>27</v>
      </c>
      <c r="K22" s="33">
        <v>30</v>
      </c>
      <c r="L22" s="33">
        <v>23</v>
      </c>
      <c r="M22" s="43"/>
      <c r="N22" s="43"/>
      <c r="O22" s="17">
        <f>SUM(E22:N22)</f>
        <v>212</v>
      </c>
      <c r="P22" s="50">
        <f>COUNT(E22:N22)</f>
        <v>7</v>
      </c>
      <c r="Q22" s="17">
        <f>IF(P22&lt;6,0,+SMALL((E22,F22,G22,H22,I22,J22,K22,L22,M22,N22),1))</f>
        <v>23</v>
      </c>
      <c r="R22" s="17">
        <f>IF(P22&lt;7,0,+SMALL((E22,F22,G22,H22,I22,J22,K22,L22,M22,N22),2))</f>
        <v>27</v>
      </c>
      <c r="S22" s="17">
        <f>IF(P22&lt;8,0,+SMALL((E22,F22,G22,H22,I22,J22,K22,L22,M22,N22),3))</f>
        <v>0</v>
      </c>
      <c r="T22" s="17">
        <f>IF(P22&lt;9,0,+SMALL((E22,F22,G22,H22,I22,J22,K22,L22,M22,N22),4))</f>
        <v>0</v>
      </c>
      <c r="U22" s="17">
        <f>O22-Q22-R22-S22-T22</f>
        <v>162</v>
      </c>
      <c r="V22" s="7">
        <f>RANK(U22,$U$6:$U$85,0)</f>
        <v>17</v>
      </c>
      <c r="W22" s="13"/>
    </row>
    <row r="23" spans="2:23">
      <c r="B23" s="89" t="s">
        <v>263</v>
      </c>
      <c r="C23" s="33"/>
      <c r="D23" s="41" t="s">
        <v>35</v>
      </c>
      <c r="E23" s="33">
        <v>24</v>
      </c>
      <c r="F23" s="33">
        <v>24</v>
      </c>
      <c r="G23" s="33">
        <v>24</v>
      </c>
      <c r="H23" s="33">
        <v>38</v>
      </c>
      <c r="I23" s="33">
        <v>36</v>
      </c>
      <c r="J23" s="33"/>
      <c r="K23" s="33">
        <v>33</v>
      </c>
      <c r="L23" s="33">
        <v>25</v>
      </c>
      <c r="M23" s="33"/>
      <c r="N23" s="33"/>
      <c r="O23" s="17">
        <f>SUM(E23:N23)</f>
        <v>204</v>
      </c>
      <c r="P23" s="50">
        <f>COUNT(E23:N23)</f>
        <v>7</v>
      </c>
      <c r="Q23" s="17">
        <f>IF(P23&lt;6,0,+SMALL((E23,F23,G23,H23,I23,J23,K23,L23,M23,N23),1))</f>
        <v>24</v>
      </c>
      <c r="R23" s="17">
        <f>IF(P23&lt;7,0,+SMALL((E23,F23,G23,H23,I23,J23,K23,L23,M23,N23),2))</f>
        <v>24</v>
      </c>
      <c r="S23" s="17">
        <f>IF(P23&lt;8,0,+SMALL((E23,F23,G23,H23,I23,J23,K23,L23,M23,N23),3))</f>
        <v>0</v>
      </c>
      <c r="T23" s="17">
        <f>IF(P23&lt;9,0,+SMALL((E23,F23,G23,H23,I23,J23,K23,L23,M23,N23),4))</f>
        <v>0</v>
      </c>
      <c r="U23" s="17">
        <f>O23-Q23-R23-S23-T23</f>
        <v>156</v>
      </c>
      <c r="V23" s="7">
        <f>RANK(U23,$U$6:$U$85,0)</f>
        <v>18</v>
      </c>
    </row>
    <row r="24" spans="2:23">
      <c r="B24" s="89" t="s">
        <v>400</v>
      </c>
      <c r="C24" s="33"/>
      <c r="D24" s="38" t="s">
        <v>5</v>
      </c>
      <c r="E24" s="33">
        <v>39</v>
      </c>
      <c r="F24" s="33">
        <v>29</v>
      </c>
      <c r="G24" s="33"/>
      <c r="H24" s="33">
        <v>32</v>
      </c>
      <c r="I24" s="33">
        <v>26</v>
      </c>
      <c r="J24" s="33"/>
      <c r="K24" s="33">
        <v>28</v>
      </c>
      <c r="L24" s="33"/>
      <c r="M24" s="33"/>
      <c r="N24" s="33"/>
      <c r="O24" s="17">
        <f>SUM(E24:N24)</f>
        <v>154</v>
      </c>
      <c r="P24" s="50">
        <f>COUNT(E24:N24)</f>
        <v>5</v>
      </c>
      <c r="Q24" s="17">
        <f>IF(P24&lt;6,0,+SMALL((E24,F24,G24,H24,I24,J24,K24,L24,M24,N24),1))</f>
        <v>0</v>
      </c>
      <c r="R24" s="17">
        <f>IF(P24&lt;7,0,+SMALL((E24,F24,G24,H24,I24,J24,K24,L24,M24,N24),2))</f>
        <v>0</v>
      </c>
      <c r="S24" s="17">
        <f>IF(P24&lt;8,0,+SMALL((E24,F24,G24,H24,I24,J24,K24,L24,M24,N24),3))</f>
        <v>0</v>
      </c>
      <c r="T24" s="17">
        <f>IF(P24&lt;9,0,+SMALL((E24,F24,G24,H24,I24,J24,K24,L24,M24,N24),4))</f>
        <v>0</v>
      </c>
      <c r="U24" s="17">
        <f>O24-Q24-R24-S24-T24</f>
        <v>154</v>
      </c>
      <c r="V24" s="7">
        <f>RANK(U24,$U$6:$U$85,0)</f>
        <v>19</v>
      </c>
    </row>
    <row r="25" spans="2:23">
      <c r="B25" s="89" t="s">
        <v>188</v>
      </c>
      <c r="C25" s="33"/>
      <c r="D25" s="38" t="s">
        <v>5</v>
      </c>
      <c r="E25" s="33"/>
      <c r="F25" s="33">
        <v>30</v>
      </c>
      <c r="G25" s="33">
        <v>21</v>
      </c>
      <c r="H25" s="33">
        <v>31</v>
      </c>
      <c r="I25" s="33">
        <v>33</v>
      </c>
      <c r="J25" s="33">
        <v>22</v>
      </c>
      <c r="K25" s="33">
        <v>35</v>
      </c>
      <c r="L25" s="33">
        <v>25</v>
      </c>
      <c r="M25" s="33">
        <v>24</v>
      </c>
      <c r="N25" s="33"/>
      <c r="O25" s="17">
        <f>SUM(E25:N25)</f>
        <v>221</v>
      </c>
      <c r="P25" s="50">
        <f>COUNT(E25:N25)</f>
        <v>8</v>
      </c>
      <c r="Q25" s="17">
        <f>IF(P25&lt;6,0,+SMALL((E25,F25,G25,H25,I25,J25,K25,L25,M25,N25),1))</f>
        <v>21</v>
      </c>
      <c r="R25" s="17">
        <f>IF(P25&lt;7,0,+SMALL((E25,F25,G25,H25,I25,J25,K25,L25,M25,N25),2))</f>
        <v>22</v>
      </c>
      <c r="S25" s="17">
        <f>IF(P25&lt;8,0,+SMALL((E25,F25,G25,H25,I25,J25,K25,L25,M25,N25),3))</f>
        <v>24</v>
      </c>
      <c r="T25" s="17">
        <f>IF(P25&lt;9,0,+SMALL((E25,F25,G25,H25,I25,J25,K25,L25,M25,N25),4))</f>
        <v>0</v>
      </c>
      <c r="U25" s="17">
        <f>O25-Q25-R25-S25-T25</f>
        <v>154</v>
      </c>
      <c r="V25" s="7">
        <f>RANK(U25,$U$6:$U$85,0)</f>
        <v>19</v>
      </c>
    </row>
    <row r="26" spans="2:23">
      <c r="B26" s="89" t="s">
        <v>31</v>
      </c>
      <c r="C26" s="33"/>
      <c r="D26" s="62" t="s">
        <v>14</v>
      </c>
      <c r="E26" s="33">
        <v>37</v>
      </c>
      <c r="F26" s="33"/>
      <c r="G26" s="33">
        <v>25</v>
      </c>
      <c r="H26" s="33"/>
      <c r="I26" s="33">
        <v>32</v>
      </c>
      <c r="J26" s="33"/>
      <c r="K26" s="33"/>
      <c r="L26" s="33">
        <v>28</v>
      </c>
      <c r="M26" s="33">
        <v>30</v>
      </c>
      <c r="N26" s="33"/>
      <c r="O26" s="17">
        <f>SUM(E26:N26)</f>
        <v>152</v>
      </c>
      <c r="P26" s="50">
        <f>COUNT(E26:N26)</f>
        <v>5</v>
      </c>
      <c r="Q26" s="17">
        <f>IF(P26&lt;6,0,+SMALL((E26,F26,G26,H26,I26,J26,K26,L26,M26,N26),1))</f>
        <v>0</v>
      </c>
      <c r="R26" s="17">
        <f>IF(P26&lt;7,0,+SMALL((E26,F26,G26,H26,I26,J26,K26,L26,M26,N26),2))</f>
        <v>0</v>
      </c>
      <c r="S26" s="17">
        <f>IF(P26&lt;8,0,+SMALL((E26,F26,G26,H26,I26,J26,K26,L26,M26,N26),3))</f>
        <v>0</v>
      </c>
      <c r="T26" s="17">
        <f>IF(P26&lt;9,0,+SMALL((E26,F26,G26,H26,I26,J26,K26,L26,M26,N26),4))</f>
        <v>0</v>
      </c>
      <c r="U26" s="17">
        <f>O26-Q26-R26-S26-T26</f>
        <v>152</v>
      </c>
      <c r="V26" s="7">
        <f>RANK(U26,$U$6:$U$85,0)</f>
        <v>21</v>
      </c>
    </row>
    <row r="27" spans="2:23">
      <c r="B27" s="89" t="s">
        <v>95</v>
      </c>
      <c r="C27" s="33"/>
      <c r="D27" s="41" t="s">
        <v>35</v>
      </c>
      <c r="E27" s="33">
        <v>28</v>
      </c>
      <c r="F27" s="33">
        <v>24</v>
      </c>
      <c r="G27" s="33">
        <v>25</v>
      </c>
      <c r="H27" s="33">
        <v>37</v>
      </c>
      <c r="I27" s="33">
        <v>35</v>
      </c>
      <c r="J27" s="33">
        <v>24</v>
      </c>
      <c r="K27" s="33"/>
      <c r="L27" s="33"/>
      <c r="M27" s="33"/>
      <c r="N27" s="33"/>
      <c r="O27" s="17">
        <f>SUM(E27:N27)</f>
        <v>173</v>
      </c>
      <c r="P27" s="50">
        <f>COUNT(E27:N27)</f>
        <v>6</v>
      </c>
      <c r="Q27" s="17">
        <f>IF(P27&lt;6,0,+SMALL((E27,F27,G27,H27,I27,J27,K27,L27,M27,N27),1))</f>
        <v>24</v>
      </c>
      <c r="R27" s="17">
        <f>IF(P27&lt;7,0,+SMALL((E27,F27,G27,H27,I27,J27,K27,L27,M27,N27),2))</f>
        <v>0</v>
      </c>
      <c r="S27" s="17">
        <f>IF(P27&lt;8,0,+SMALL((E27,F27,G27,H27,I27,J27,K27,L27,M27,N27),3))</f>
        <v>0</v>
      </c>
      <c r="T27" s="17">
        <f>IF(P27&lt;9,0,+SMALL((E27,F27,G27,H27,I27,J27,K27,L27,M27,N27),4))</f>
        <v>0</v>
      </c>
      <c r="U27" s="17">
        <f>O27-Q27-R27-S27-T27</f>
        <v>149</v>
      </c>
      <c r="V27" s="7">
        <f>RANK(U27,$U$6:$U$85,0)</f>
        <v>22</v>
      </c>
    </row>
    <row r="28" spans="2:23">
      <c r="B28" s="89" t="s">
        <v>144</v>
      </c>
      <c r="C28" s="33"/>
      <c r="D28" s="82" t="s">
        <v>145</v>
      </c>
      <c r="E28" s="33"/>
      <c r="F28" s="33"/>
      <c r="G28" s="33">
        <v>22</v>
      </c>
      <c r="H28" s="33">
        <v>26</v>
      </c>
      <c r="I28" s="33">
        <v>34</v>
      </c>
      <c r="J28" s="33"/>
      <c r="K28" s="33">
        <v>37</v>
      </c>
      <c r="L28" s="33">
        <v>30</v>
      </c>
      <c r="M28" s="43">
        <v>22</v>
      </c>
      <c r="N28" s="43"/>
      <c r="O28" s="17">
        <f>SUM(E28:N28)</f>
        <v>171</v>
      </c>
      <c r="P28" s="50">
        <f>COUNT(E28:N28)</f>
        <v>6</v>
      </c>
      <c r="Q28" s="17">
        <f>IF(P28&lt;6,0,+SMALL((E28,F28,G28,H28,I28,J28,K28,L28,M28,N28),1))</f>
        <v>22</v>
      </c>
      <c r="R28" s="17">
        <f>IF(P28&lt;7,0,+SMALL((E28,F28,G28,H28,I28,J28,K28,L28,M28,N28),2))</f>
        <v>0</v>
      </c>
      <c r="S28" s="17">
        <f>IF(P28&lt;8,0,+SMALL((E28,F28,G28,H28,I28,J28,K28,L28,M28,N28),3))</f>
        <v>0</v>
      </c>
      <c r="T28" s="17">
        <f>IF(P28&lt;9,0,+SMALL((E28,F28,G28,H28,I28,J28,K28,L28,M28,N28),4))</f>
        <v>0</v>
      </c>
      <c r="U28" s="17">
        <f>O28-Q28-R28-S28-T28</f>
        <v>149</v>
      </c>
      <c r="V28" s="7">
        <f>RANK(U28,$U$6:$U$85,0)</f>
        <v>22</v>
      </c>
    </row>
    <row r="29" spans="2:23">
      <c r="B29" s="89" t="s">
        <v>326</v>
      </c>
      <c r="C29" s="33"/>
      <c r="D29" s="158" t="s">
        <v>327</v>
      </c>
      <c r="E29" s="33"/>
      <c r="F29" s="33">
        <v>25</v>
      </c>
      <c r="G29" s="33">
        <v>33</v>
      </c>
      <c r="H29" s="33">
        <v>33</v>
      </c>
      <c r="I29" s="33">
        <v>31</v>
      </c>
      <c r="J29" s="33"/>
      <c r="K29" s="33">
        <v>23</v>
      </c>
      <c r="L29" s="33"/>
      <c r="M29" s="33">
        <v>26</v>
      </c>
      <c r="N29" s="33"/>
      <c r="O29" s="17">
        <f>SUM(E29:N29)</f>
        <v>171</v>
      </c>
      <c r="P29" s="50">
        <f>COUNT(E29:N29)</f>
        <v>6</v>
      </c>
      <c r="Q29" s="17">
        <f>IF(P29&lt;6,0,+SMALL((E29,F29,G29,H29,I29,J29,K29,L29,M29,N29),1))</f>
        <v>23</v>
      </c>
      <c r="R29" s="17">
        <f>IF(P29&lt;7,0,+SMALL((E29,F29,G29,H29,I29,J29,K29,L29,M29,N29),2))</f>
        <v>0</v>
      </c>
      <c r="S29" s="17">
        <f>IF(P29&lt;8,0,+SMALL((E29,F29,G29,H29,I29,J29,K29,L29,M29,N29),3))</f>
        <v>0</v>
      </c>
      <c r="T29" s="17">
        <f>IF(P29&lt;9,0,+SMALL((E29,F29,G29,H29,I29,J29,K29,L29,M29,N29),4))</f>
        <v>0</v>
      </c>
      <c r="U29" s="17">
        <f>O29-Q29-R29-S29-T29</f>
        <v>148</v>
      </c>
      <c r="V29" s="7">
        <f>RANK(U29,$U$6:$U$85,0)</f>
        <v>24</v>
      </c>
    </row>
    <row r="30" spans="2:23">
      <c r="B30" s="89" t="s">
        <v>283</v>
      </c>
      <c r="C30" s="33"/>
      <c r="D30" s="61" t="s">
        <v>81</v>
      </c>
      <c r="E30" s="33"/>
      <c r="F30" s="33">
        <v>38</v>
      </c>
      <c r="G30" s="33">
        <v>23</v>
      </c>
      <c r="H30" s="33">
        <v>32</v>
      </c>
      <c r="I30" s="33"/>
      <c r="J30" s="33">
        <v>21</v>
      </c>
      <c r="K30" s="33">
        <v>31</v>
      </c>
      <c r="L30" s="33">
        <v>19</v>
      </c>
      <c r="M30" s="43">
        <v>20</v>
      </c>
      <c r="N30" s="43"/>
      <c r="O30" s="17">
        <f>SUM(E30:N30)</f>
        <v>184</v>
      </c>
      <c r="P30" s="50">
        <f>COUNT(E30:N30)</f>
        <v>7</v>
      </c>
      <c r="Q30" s="17">
        <f>IF(P30&lt;6,0,+SMALL((E30,F30,G30,H30,I30,J30,K30,L30,M30,N30),1))</f>
        <v>19</v>
      </c>
      <c r="R30" s="17">
        <f>IF(P30&lt;7,0,+SMALL((E30,F30,G30,H30,I30,J30,K30,L30,M30,N30),2))</f>
        <v>20</v>
      </c>
      <c r="S30" s="17">
        <f>IF(P30&lt;8,0,+SMALL((E30,F30,G30,H30,I30,J30,K30,L30,M30,N30),3))</f>
        <v>0</v>
      </c>
      <c r="T30" s="17">
        <f>IF(P30&lt;9,0,+SMALL((E30,F30,G30,H30,I30,J30,K30,L30,M30,N30),4))</f>
        <v>0</v>
      </c>
      <c r="U30" s="17">
        <f>O30-Q30-R30-S30-T30</f>
        <v>145</v>
      </c>
      <c r="V30" s="7">
        <f>RANK(U30,$U$6:$U$85,0)</f>
        <v>25</v>
      </c>
    </row>
    <row r="31" spans="2:23">
      <c r="B31" s="89" t="s">
        <v>189</v>
      </c>
      <c r="C31" s="33"/>
      <c r="D31" s="82" t="s">
        <v>145</v>
      </c>
      <c r="E31" s="33">
        <v>27</v>
      </c>
      <c r="F31" s="33">
        <v>24</v>
      </c>
      <c r="G31" s="33">
        <v>32</v>
      </c>
      <c r="H31" s="33">
        <v>25</v>
      </c>
      <c r="I31" s="33"/>
      <c r="J31" s="33">
        <v>25</v>
      </c>
      <c r="K31" s="33">
        <v>33</v>
      </c>
      <c r="L31" s="33"/>
      <c r="M31" s="43"/>
      <c r="N31" s="43"/>
      <c r="O31" s="17">
        <f>SUM(E31:N31)</f>
        <v>166</v>
      </c>
      <c r="P31" s="50">
        <f>COUNT(E31:N31)</f>
        <v>6</v>
      </c>
      <c r="Q31" s="17">
        <f>IF(P31&lt;6,0,+SMALL((E31,F31,G31,H31,I31,J31,K31,L31,M31,N31),1))</f>
        <v>24</v>
      </c>
      <c r="R31" s="17">
        <f>IF(P31&lt;7,0,+SMALL((E31,F31,G31,H31,I31,J31,K31,L31,M31,N31),2))</f>
        <v>0</v>
      </c>
      <c r="S31" s="17">
        <f>IF(P31&lt;8,0,+SMALL((E31,F31,G31,H31,I31,J31,K31,L31,M31,N31),3))</f>
        <v>0</v>
      </c>
      <c r="T31" s="17">
        <f>IF(P31&lt;9,0,+SMALL((E31,F31,G31,H31,I31,J31,K31,L31,M31,N31),4))</f>
        <v>0</v>
      </c>
      <c r="U31" s="17">
        <f>O31-Q31-R31-S31-T31</f>
        <v>142</v>
      </c>
      <c r="V31" s="7">
        <f>RANK(U31,$U$6:$U$85,0)</f>
        <v>26</v>
      </c>
      <c r="W31" s="13"/>
    </row>
    <row r="32" spans="2:23">
      <c r="B32" s="89" t="s">
        <v>143</v>
      </c>
      <c r="C32" s="33"/>
      <c r="D32" s="61" t="s">
        <v>81</v>
      </c>
      <c r="E32" s="33"/>
      <c r="F32" s="33">
        <v>27</v>
      </c>
      <c r="G32" s="33">
        <v>28</v>
      </c>
      <c r="H32" s="33">
        <v>31</v>
      </c>
      <c r="I32" s="33">
        <v>32</v>
      </c>
      <c r="J32" s="33">
        <v>21</v>
      </c>
      <c r="K32" s="33"/>
      <c r="L32" s="33">
        <v>21</v>
      </c>
      <c r="M32" s="43"/>
      <c r="N32" s="43"/>
      <c r="O32" s="17">
        <f>SUM(E32:N32)</f>
        <v>160</v>
      </c>
      <c r="P32" s="50">
        <f>COUNT(E32:N32)</f>
        <v>6</v>
      </c>
      <c r="Q32" s="17">
        <f>IF(P32&lt;6,0,+SMALL((E32,F32,G32,H32,I32,J32,K32,L32,M32,N32),1))</f>
        <v>21</v>
      </c>
      <c r="R32" s="17">
        <f>IF(P32&lt;7,0,+SMALL((E32,F32,G32,H32,I32,J32,K32,L32,M32,N32),2))</f>
        <v>0</v>
      </c>
      <c r="S32" s="17">
        <f>IF(P32&lt;8,0,+SMALL((E32,F32,G32,H32,I32,J32,K32,L32,M32,N32),3))</f>
        <v>0</v>
      </c>
      <c r="T32" s="17">
        <f>IF(P32&lt;9,0,+SMALL((E32,F32,G32,H32,I32,J32,K32,L32,M32,N32),4))</f>
        <v>0</v>
      </c>
      <c r="U32" s="17">
        <f>O32-Q32-R32-S32-T32</f>
        <v>139</v>
      </c>
      <c r="V32" s="7">
        <f>RANK(U32,$U$6:$U$85,0)</f>
        <v>27</v>
      </c>
      <c r="W32" s="13"/>
    </row>
    <row r="33" spans="2:23">
      <c r="B33" s="89" t="s">
        <v>120</v>
      </c>
      <c r="C33" s="33"/>
      <c r="D33" s="57" t="s">
        <v>79</v>
      </c>
      <c r="E33" s="33"/>
      <c r="F33" s="33">
        <v>31</v>
      </c>
      <c r="G33" s="33"/>
      <c r="H33" s="33"/>
      <c r="I33" s="33">
        <v>32</v>
      </c>
      <c r="J33" s="33">
        <v>38</v>
      </c>
      <c r="K33" s="33">
        <v>36</v>
      </c>
      <c r="L33" s="33"/>
      <c r="M33" s="33"/>
      <c r="N33" s="33"/>
      <c r="O33" s="17">
        <f>SUM(E33:N33)</f>
        <v>137</v>
      </c>
      <c r="P33" s="50">
        <f>COUNT(E33:N33)</f>
        <v>4</v>
      </c>
      <c r="Q33" s="17">
        <f>IF(P33&lt;6,0,+SMALL((E33,F33,G33,H33,I33,J33,K33,L33,M33,N33),1))</f>
        <v>0</v>
      </c>
      <c r="R33" s="17">
        <f>IF(P33&lt;7,0,+SMALL((E33,F33,G33,H33,I33,J33,K33,L33,M33,N33),2))</f>
        <v>0</v>
      </c>
      <c r="S33" s="17">
        <f>IF(P33&lt;8,0,+SMALL((E33,F33,G33,H33,I33,J33,K33,L33,M33,N33),3))</f>
        <v>0</v>
      </c>
      <c r="T33" s="17">
        <f>IF(P33&lt;9,0,+SMALL((E33,F33,G33,H33,I33,J33,K33,L33,M33,N33),4))</f>
        <v>0</v>
      </c>
      <c r="U33" s="17">
        <f>O33-Q33-R33-S33-T33</f>
        <v>137</v>
      </c>
      <c r="V33" s="7">
        <f>RANK(U33,$U$6:$U$85,0)</f>
        <v>28</v>
      </c>
      <c r="W33" s="13"/>
    </row>
    <row r="34" spans="2:23">
      <c r="B34" s="42" t="s">
        <v>315</v>
      </c>
      <c r="C34" s="33"/>
      <c r="D34" s="39" t="s">
        <v>7</v>
      </c>
      <c r="E34" s="33">
        <v>23</v>
      </c>
      <c r="F34" s="33"/>
      <c r="G34" s="33"/>
      <c r="H34" s="33">
        <v>29</v>
      </c>
      <c r="I34" s="33"/>
      <c r="J34" s="33">
        <v>23</v>
      </c>
      <c r="K34" s="33">
        <v>25</v>
      </c>
      <c r="L34" s="33">
        <v>32</v>
      </c>
      <c r="M34" s="43"/>
      <c r="N34" s="43"/>
      <c r="O34" s="17">
        <f>SUM(E34:N34)</f>
        <v>132</v>
      </c>
      <c r="P34" s="50">
        <f>COUNT(E34:N34)</f>
        <v>5</v>
      </c>
      <c r="Q34" s="17">
        <f>IF(P34&lt;6,0,+SMALL((E34,F34,G34,H34,I34,J34,K34,L34,M34,N34),1))</f>
        <v>0</v>
      </c>
      <c r="R34" s="17">
        <f>IF(P34&lt;7,0,+SMALL((E34,F34,G34,H34,I34,J34,K34,L34,M34,N34),2))</f>
        <v>0</v>
      </c>
      <c r="S34" s="17">
        <f>IF(P34&lt;8,0,+SMALL((E34,F34,G34,H34,I34,J34,K34,L34,M34,N34),3))</f>
        <v>0</v>
      </c>
      <c r="T34" s="17">
        <f>IF(P34&lt;9,0,+SMALL((E34,F34,G34,H34,I34,J34,K34,L34,M34,N34),4))</f>
        <v>0</v>
      </c>
      <c r="U34" s="17">
        <f>O34-Q34-R34-S34-T34</f>
        <v>132</v>
      </c>
      <c r="V34" s="7">
        <f>RANK(U34,$U$6:$U$85,0)</f>
        <v>29</v>
      </c>
    </row>
    <row r="35" spans="2:23">
      <c r="B35" s="89" t="s">
        <v>381</v>
      </c>
      <c r="C35" s="33"/>
      <c r="D35" s="62" t="s">
        <v>14</v>
      </c>
      <c r="E35" s="33"/>
      <c r="F35" s="33"/>
      <c r="G35" s="33">
        <v>27</v>
      </c>
      <c r="H35" s="33">
        <v>35</v>
      </c>
      <c r="I35" s="33"/>
      <c r="J35" s="33"/>
      <c r="K35" s="33"/>
      <c r="L35" s="33">
        <v>34</v>
      </c>
      <c r="M35" s="33">
        <v>32</v>
      </c>
      <c r="N35" s="33"/>
      <c r="O35" s="17">
        <f>SUM(E35:N35)</f>
        <v>128</v>
      </c>
      <c r="P35" s="50">
        <f>COUNT(E35:N35)</f>
        <v>4</v>
      </c>
      <c r="Q35" s="17">
        <f>IF(P35&lt;6,0,+SMALL((E35,F35,G35,H35,I35,J35,K35,L35,M35,N35),1))</f>
        <v>0</v>
      </c>
      <c r="R35" s="17">
        <f>IF(P35&lt;7,0,+SMALL((E35,F35,G35,H35,I35,J35,K35,L35,M35,N35),2))</f>
        <v>0</v>
      </c>
      <c r="S35" s="17">
        <f>IF(P35&lt;8,0,+SMALL((E35,F35,G35,H35,I35,J35,K35,L35,M35,N35),3))</f>
        <v>0</v>
      </c>
      <c r="T35" s="17">
        <f>IF(P35&lt;9,0,+SMALL((E35,F35,G35,H35,I35,J35,K35,L35,M35,N35),4))</f>
        <v>0</v>
      </c>
      <c r="U35" s="17">
        <f>O35-Q35-R35-S35-T35</f>
        <v>128</v>
      </c>
      <c r="V35" s="7">
        <f>RANK(U35,$U$6:$U$85,0)</f>
        <v>30</v>
      </c>
      <c r="W35" s="13"/>
    </row>
    <row r="36" spans="2:23">
      <c r="B36" s="89" t="s">
        <v>390</v>
      </c>
      <c r="C36" s="33"/>
      <c r="D36" s="62" t="s">
        <v>14</v>
      </c>
      <c r="E36" s="33">
        <v>34</v>
      </c>
      <c r="F36" s="33"/>
      <c r="G36" s="33"/>
      <c r="H36" s="33"/>
      <c r="I36" s="33">
        <v>28</v>
      </c>
      <c r="J36" s="33"/>
      <c r="K36" s="33"/>
      <c r="L36" s="33">
        <v>34</v>
      </c>
      <c r="M36" s="33">
        <v>28</v>
      </c>
      <c r="N36" s="33"/>
      <c r="O36" s="17">
        <f>SUM(E36:N36)</f>
        <v>124</v>
      </c>
      <c r="P36" s="50">
        <f>COUNT(E36:N36)</f>
        <v>4</v>
      </c>
      <c r="Q36" s="17">
        <f>IF(P36&lt;6,0,+SMALL((E36,F36,G36,H36,I36,J36,K36,L36,M36,N36),1))</f>
        <v>0</v>
      </c>
      <c r="R36" s="17">
        <f>IF(P36&lt;7,0,+SMALL((E36,F36,G36,H36,I36,J36,K36,L36,M36,N36),2))</f>
        <v>0</v>
      </c>
      <c r="S36" s="17">
        <f>IF(P36&lt;8,0,+SMALL((E36,F36,G36,H36,I36,J36,K36,L36,M36,N36),3))</f>
        <v>0</v>
      </c>
      <c r="T36" s="17">
        <f>IF(P36&lt;9,0,+SMALL((E36,F36,G36,H36,I36,J36,K36,L36,M36,N36),4))</f>
        <v>0</v>
      </c>
      <c r="U36" s="17">
        <f>O36-Q36-R36-S36-T36</f>
        <v>124</v>
      </c>
      <c r="V36" s="7">
        <f>RANK(U36,$U$6:$U$85,0)</f>
        <v>31</v>
      </c>
      <c r="W36" s="13"/>
    </row>
    <row r="37" spans="2:23">
      <c r="B37" s="42" t="s">
        <v>362</v>
      </c>
      <c r="C37" s="33"/>
      <c r="D37" s="39" t="s">
        <v>7</v>
      </c>
      <c r="E37" s="33">
        <v>13</v>
      </c>
      <c r="F37" s="33">
        <v>21</v>
      </c>
      <c r="G37" s="33">
        <v>21</v>
      </c>
      <c r="H37" s="33">
        <v>36</v>
      </c>
      <c r="I37" s="33">
        <v>28</v>
      </c>
      <c r="J37" s="33">
        <v>7</v>
      </c>
      <c r="K37" s="33"/>
      <c r="L37" s="33"/>
      <c r="M37" s="43"/>
      <c r="N37" s="43"/>
      <c r="O37" s="17">
        <f>SUM(E37:N37)</f>
        <v>126</v>
      </c>
      <c r="P37" s="50">
        <f>COUNT(E37:N37)</f>
        <v>6</v>
      </c>
      <c r="Q37" s="17">
        <f>IF(P37&lt;6,0,+SMALL((E37,F37,G37,H37,I37,J37,K37,L37,M37,N37),1))</f>
        <v>7</v>
      </c>
      <c r="R37" s="17">
        <f>IF(P37&lt;7,0,+SMALL((E37,F37,G37,H37,I37,J37,K37,L37,M37,N37),2))</f>
        <v>0</v>
      </c>
      <c r="S37" s="17">
        <f>IF(P37&lt;8,0,+SMALL((E37,F37,G37,H37,I37,J37,K37,L37,M37,N37),3))</f>
        <v>0</v>
      </c>
      <c r="T37" s="17">
        <f>IF(P37&lt;9,0,+SMALL((E37,F37,G37,H37,I37,J37,K37,L37,M37,N37),4))</f>
        <v>0</v>
      </c>
      <c r="U37" s="17">
        <f>O37-Q37-R37-S37-T37</f>
        <v>119</v>
      </c>
      <c r="V37" s="7">
        <f>RANK(U37,$U$6:$U$85,0)</f>
        <v>32</v>
      </c>
      <c r="W37" s="13"/>
    </row>
    <row r="38" spans="2:23">
      <c r="B38" s="89" t="s">
        <v>322</v>
      </c>
      <c r="C38" s="33"/>
      <c r="D38" s="41" t="s">
        <v>35</v>
      </c>
      <c r="E38" s="33">
        <v>27</v>
      </c>
      <c r="F38" s="33">
        <v>31</v>
      </c>
      <c r="G38" s="33">
        <v>29</v>
      </c>
      <c r="H38" s="33"/>
      <c r="I38" s="33">
        <v>31</v>
      </c>
      <c r="J38" s="33"/>
      <c r="K38" s="33"/>
      <c r="L38" s="33"/>
      <c r="M38" s="33"/>
      <c r="N38" s="33"/>
      <c r="O38" s="17">
        <f>SUM(E38:N38)</f>
        <v>118</v>
      </c>
      <c r="P38" s="50">
        <f>COUNT(E38:N38)</f>
        <v>4</v>
      </c>
      <c r="Q38" s="17">
        <f>IF(P38&lt;6,0,+SMALL((E38,F38,G38,H38,I38,J38,K38,L38,M38,N38),1))</f>
        <v>0</v>
      </c>
      <c r="R38" s="17">
        <f>IF(P38&lt;7,0,+SMALL((E38,F38,G38,H38,I38,J38,K38,L38,M38,N38),2))</f>
        <v>0</v>
      </c>
      <c r="S38" s="17">
        <f>IF(P38&lt;8,0,+SMALL((E38,F38,G38,H38,I38,J38,K38,L38,M38,N38),3))</f>
        <v>0</v>
      </c>
      <c r="T38" s="17">
        <f>IF(P38&lt;9,0,+SMALL((E38,F38,G38,H38,I38,J38,K38,L38,M38,N38),4))</f>
        <v>0</v>
      </c>
      <c r="U38" s="17">
        <f>O38-Q38-R38-S38-T38</f>
        <v>118</v>
      </c>
      <c r="V38" s="7">
        <f>RANK(U38,$U$6:$U$85,0)</f>
        <v>33</v>
      </c>
      <c r="W38" s="13"/>
    </row>
    <row r="39" spans="2:23">
      <c r="B39" s="89" t="s">
        <v>248</v>
      </c>
      <c r="C39" s="33"/>
      <c r="D39" s="41" t="s">
        <v>35</v>
      </c>
      <c r="E39" s="33">
        <v>29</v>
      </c>
      <c r="F39" s="33">
        <v>32</v>
      </c>
      <c r="G39" s="33">
        <v>31</v>
      </c>
      <c r="H39" s="33"/>
      <c r="I39" s="33"/>
      <c r="J39" s="33"/>
      <c r="K39" s="33"/>
      <c r="L39" s="33">
        <v>25</v>
      </c>
      <c r="M39" s="33"/>
      <c r="N39" s="33"/>
      <c r="O39" s="17">
        <f>SUM(E39:N39)</f>
        <v>117</v>
      </c>
      <c r="P39" s="50">
        <f>COUNT(E39:N39)</f>
        <v>4</v>
      </c>
      <c r="Q39" s="17">
        <f>IF(P39&lt;6,0,+SMALL((E39,F39,G39,H39,I39,J39,K39,L39,M39,N39),1))</f>
        <v>0</v>
      </c>
      <c r="R39" s="17">
        <f>IF(P39&lt;7,0,+SMALL((E39,F39,G39,H39,I39,J39,K39,L39,M39,N39),2))</f>
        <v>0</v>
      </c>
      <c r="S39" s="17">
        <f>IF(P39&lt;8,0,+SMALL((E39,F39,G39,H39,I39,J39,K39,L39,M39,N39),3))</f>
        <v>0</v>
      </c>
      <c r="T39" s="17">
        <f>IF(P39&lt;9,0,+SMALL((E39,F39,G39,H39,I39,J39,K39,L39,M39,N39),4))</f>
        <v>0</v>
      </c>
      <c r="U39" s="17">
        <f>O39-Q39-R39-S39-T39</f>
        <v>117</v>
      </c>
      <c r="V39" s="7">
        <f>RANK(U39,$U$6:$U$85,0)</f>
        <v>34</v>
      </c>
      <c r="W39" s="13"/>
    </row>
    <row r="40" spans="2:23">
      <c r="B40" s="92" t="s">
        <v>112</v>
      </c>
      <c r="C40" s="33"/>
      <c r="D40" s="41" t="s">
        <v>35</v>
      </c>
      <c r="E40" s="33">
        <v>26</v>
      </c>
      <c r="F40" s="33">
        <v>33</v>
      </c>
      <c r="G40" s="33">
        <v>31</v>
      </c>
      <c r="H40" s="33"/>
      <c r="I40" s="33"/>
      <c r="J40" s="33">
        <v>26</v>
      </c>
      <c r="K40" s="33"/>
      <c r="L40" s="33"/>
      <c r="M40" s="33"/>
      <c r="N40" s="33"/>
      <c r="O40" s="17">
        <f>SUM(E40:N40)</f>
        <v>116</v>
      </c>
      <c r="P40" s="50">
        <f>COUNT(E40:N40)</f>
        <v>4</v>
      </c>
      <c r="Q40" s="17">
        <f>IF(P40&lt;6,0,+SMALL((E40,F40,G40,H40,I40,J40,K40,L40,M40,N40),1))</f>
        <v>0</v>
      </c>
      <c r="R40" s="17">
        <f>IF(P40&lt;7,0,+SMALL((E40,F40,G40,H40,I40,J40,K40,L40,M40,N40),2))</f>
        <v>0</v>
      </c>
      <c r="S40" s="17">
        <f>IF(P40&lt;8,0,+SMALL((E40,F40,G40,H40,I40,J40,K40,L40,M40,N40),3))</f>
        <v>0</v>
      </c>
      <c r="T40" s="17">
        <f>IF(P40&lt;9,0,+SMALL((E40,F40,G40,H40,I40,J40,K40,L40,M40,N40),4))</f>
        <v>0</v>
      </c>
      <c r="U40" s="17">
        <f>O40-Q40-R40-S40-T40</f>
        <v>116</v>
      </c>
      <c r="V40" s="7">
        <f>RANK(U40,$U$6:$U$85,0)</f>
        <v>35</v>
      </c>
      <c r="W40" s="13"/>
    </row>
    <row r="41" spans="2:23">
      <c r="B41" s="89" t="s">
        <v>280</v>
      </c>
      <c r="C41" s="33"/>
      <c r="D41" s="40" t="s">
        <v>18</v>
      </c>
      <c r="E41" s="33"/>
      <c r="F41" s="33">
        <v>27</v>
      </c>
      <c r="G41" s="33"/>
      <c r="H41" s="33"/>
      <c r="I41" s="33">
        <v>33</v>
      </c>
      <c r="J41" s="33">
        <v>16</v>
      </c>
      <c r="K41" s="33">
        <v>39</v>
      </c>
      <c r="L41" s="33"/>
      <c r="M41" s="33"/>
      <c r="N41" s="33"/>
      <c r="O41" s="17">
        <f>SUM(E41:N41)</f>
        <v>115</v>
      </c>
      <c r="P41" s="50">
        <f>COUNT(E41:N41)</f>
        <v>4</v>
      </c>
      <c r="Q41" s="17">
        <f>IF(P41&lt;6,0,+SMALL((E41,F41,G41,H41,I41,J41,K41,L41,M41,N41),1))</f>
        <v>0</v>
      </c>
      <c r="R41" s="17">
        <f>IF(P41&lt;7,0,+SMALL((E41,F41,G41,H41,I41,J41,K41,L41,M41,N41),2))</f>
        <v>0</v>
      </c>
      <c r="S41" s="17">
        <f>IF(P41&lt;8,0,+SMALL((E41,F41,G41,H41,I41,J41,K41,L41,M41,N41),3))</f>
        <v>0</v>
      </c>
      <c r="T41" s="17">
        <f>IF(P41&lt;9,0,+SMALL((E41,F41,G41,H41,I41,J41,K41,L41,M41,N41),4))</f>
        <v>0</v>
      </c>
      <c r="U41" s="17">
        <f>O41-Q41-R41-S41-T41</f>
        <v>115</v>
      </c>
      <c r="V41" s="7">
        <f>RANK(U41,$U$6:$U$85,0)</f>
        <v>36</v>
      </c>
      <c r="W41" s="13"/>
    </row>
    <row r="42" spans="2:23">
      <c r="B42" s="89" t="s">
        <v>392</v>
      </c>
      <c r="C42" s="33"/>
      <c r="D42" s="158" t="s">
        <v>327</v>
      </c>
      <c r="E42" s="33"/>
      <c r="F42" s="33"/>
      <c r="G42" s="33"/>
      <c r="H42" s="33">
        <v>30</v>
      </c>
      <c r="I42" s="33">
        <v>32</v>
      </c>
      <c r="J42" s="33"/>
      <c r="K42" s="33">
        <v>23</v>
      </c>
      <c r="L42" s="33">
        <v>29</v>
      </c>
      <c r="M42" s="33"/>
      <c r="N42" s="33"/>
      <c r="O42" s="17">
        <f>SUM(E42:N42)</f>
        <v>114</v>
      </c>
      <c r="P42" s="50">
        <f>COUNT(E42:N42)</f>
        <v>4</v>
      </c>
      <c r="Q42" s="17">
        <f>IF(P42&lt;6,0,+SMALL((E42,F42,G42,H42,I42,J42,K42,L42,M42,N42),1))</f>
        <v>0</v>
      </c>
      <c r="R42" s="17">
        <f>IF(P42&lt;7,0,+SMALL((E42,F42,G42,H42,I42,J42,K42,L42,M42,N42),2))</f>
        <v>0</v>
      </c>
      <c r="S42" s="17">
        <f>IF(P42&lt;8,0,+SMALL((E42,F42,G42,H42,I42,J42,K42,L42,M42,N42),3))</f>
        <v>0</v>
      </c>
      <c r="T42" s="17">
        <f>IF(P42&lt;9,0,+SMALL((E42,F42,G42,H42,I42,J42,K42,L42,M42,N42),4))</f>
        <v>0</v>
      </c>
      <c r="U42" s="17">
        <f>O42-Q42-R42-S42-T42</f>
        <v>114</v>
      </c>
      <c r="V42" s="7">
        <f>RANK(U42,$U$6:$U$85,0)</f>
        <v>37</v>
      </c>
      <c r="W42" s="13"/>
    </row>
    <row r="43" spans="2:23">
      <c r="B43" s="89" t="s">
        <v>253</v>
      </c>
      <c r="C43" s="33"/>
      <c r="D43" s="82" t="s">
        <v>145</v>
      </c>
      <c r="E43" s="33"/>
      <c r="F43" s="33">
        <v>22</v>
      </c>
      <c r="G43" s="33"/>
      <c r="H43" s="33">
        <v>30</v>
      </c>
      <c r="I43" s="33"/>
      <c r="J43" s="33"/>
      <c r="K43" s="33">
        <v>26</v>
      </c>
      <c r="L43" s="33">
        <v>33</v>
      </c>
      <c r="M43" s="43"/>
      <c r="N43" s="43"/>
      <c r="O43" s="17">
        <f>SUM(E43:N43)</f>
        <v>111</v>
      </c>
      <c r="P43" s="50">
        <f>COUNT(E43:N43)</f>
        <v>4</v>
      </c>
      <c r="Q43" s="17">
        <f>IF(P43&lt;6,0,+SMALL((E43,F43,G43,H43,I43,J43,K43,L43,M43,N43),1))</f>
        <v>0</v>
      </c>
      <c r="R43" s="17">
        <f>IF(P43&lt;7,0,+SMALL((E43,F43,G43,H43,I43,J43,K43,L43,M43,N43),2))</f>
        <v>0</v>
      </c>
      <c r="S43" s="17">
        <f>IF(P43&lt;8,0,+SMALL((E43,F43,G43,H43,I43,J43,K43,L43,M43,N43),3))</f>
        <v>0</v>
      </c>
      <c r="T43" s="17">
        <f>IF(P43&lt;9,0,+SMALL((E43,F43,G43,H43,I43,J43,K43,L43,M43,N43),4))</f>
        <v>0</v>
      </c>
      <c r="U43" s="17">
        <f>O43-Q43-R43-S43-T43</f>
        <v>111</v>
      </c>
      <c r="V43" s="7">
        <f>RANK(U43,$U$6:$U$85,0)</f>
        <v>38</v>
      </c>
      <c r="W43" s="13"/>
    </row>
    <row r="44" spans="2:23">
      <c r="B44" s="89" t="s">
        <v>180</v>
      </c>
      <c r="C44" s="33"/>
      <c r="D44" s="38" t="s">
        <v>5</v>
      </c>
      <c r="E44" s="33"/>
      <c r="F44" s="33">
        <v>30</v>
      </c>
      <c r="G44" s="33">
        <v>37</v>
      </c>
      <c r="H44" s="33"/>
      <c r="I44" s="33"/>
      <c r="J44" s="33"/>
      <c r="K44" s="33"/>
      <c r="L44" s="33">
        <v>33</v>
      </c>
      <c r="M44" s="33"/>
      <c r="N44" s="33"/>
      <c r="O44" s="17">
        <f>SUM(E44:N44)</f>
        <v>100</v>
      </c>
      <c r="P44" s="50">
        <f>COUNT(E44:N44)</f>
        <v>3</v>
      </c>
      <c r="Q44" s="17">
        <f>IF(P44&lt;6,0,+SMALL((E44,F44,G44,H44,I44,J44,K44,L44,M44,N44),1))</f>
        <v>0</v>
      </c>
      <c r="R44" s="17">
        <f>IF(P44&lt;7,0,+SMALL((E44,F44,G44,H44,I44,J44,K44,L44,M44,N44),2))</f>
        <v>0</v>
      </c>
      <c r="S44" s="17">
        <f>IF(P44&lt;8,0,+SMALL((E44,F44,G44,H44,I44,J44,K44,L44,M44,N44),3))</f>
        <v>0</v>
      </c>
      <c r="T44" s="17">
        <f>IF(P44&lt;9,0,+SMALL((E44,F44,G44,H44,I44,J44,K44,L44,M44,N44),4))</f>
        <v>0</v>
      </c>
      <c r="U44" s="17">
        <f>O44-Q44-R44-S44-T44</f>
        <v>100</v>
      </c>
      <c r="V44" s="7">
        <f>RANK(U44,$U$6:$U$85,0)</f>
        <v>39</v>
      </c>
      <c r="W44" s="13"/>
    </row>
    <row r="45" spans="2:23">
      <c r="B45" s="89" t="s">
        <v>281</v>
      </c>
      <c r="C45" s="33"/>
      <c r="D45" s="40" t="s">
        <v>18</v>
      </c>
      <c r="E45" s="33"/>
      <c r="F45" s="33"/>
      <c r="G45" s="33"/>
      <c r="H45" s="33"/>
      <c r="I45" s="33">
        <v>37</v>
      </c>
      <c r="J45" s="33">
        <v>29</v>
      </c>
      <c r="K45" s="33"/>
      <c r="L45" s="33">
        <v>30</v>
      </c>
      <c r="M45" s="33"/>
      <c r="N45" s="33"/>
      <c r="O45" s="17">
        <f>SUM(E45:N45)</f>
        <v>96</v>
      </c>
      <c r="P45" s="50">
        <f>COUNT(E45:N45)</f>
        <v>3</v>
      </c>
      <c r="Q45" s="17">
        <f>IF(P45&lt;6,0,+SMALL((E45,F45,G45,H45,I45,J45,K45,L45,M45,N45),1))</f>
        <v>0</v>
      </c>
      <c r="R45" s="17">
        <f>IF(P45&lt;7,0,+SMALL((E45,F45,G45,H45,I45,J45,K45,L45,M45,N45),2))</f>
        <v>0</v>
      </c>
      <c r="S45" s="17">
        <f>IF(P45&lt;8,0,+SMALL((E45,F45,G45,H45,I45,J45,K45,L45,M45,N45),3))</f>
        <v>0</v>
      </c>
      <c r="T45" s="17">
        <f>IF(P45&lt;9,0,+SMALL((E45,F45,G45,H45,I45,J45,K45,L45,M45,N45),4))</f>
        <v>0</v>
      </c>
      <c r="U45" s="17">
        <f>O45-Q45-R45-S45-T45</f>
        <v>96</v>
      </c>
      <c r="V45" s="7">
        <f>RANK(U45,$U$6:$U$85,0)</f>
        <v>40</v>
      </c>
      <c r="W45" s="13"/>
    </row>
    <row r="46" spans="2:23">
      <c r="B46" s="42" t="s">
        <v>209</v>
      </c>
      <c r="C46" s="33"/>
      <c r="D46" s="82" t="s">
        <v>145</v>
      </c>
      <c r="E46" s="33"/>
      <c r="F46" s="33">
        <v>23</v>
      </c>
      <c r="G46" s="33"/>
      <c r="H46" s="33">
        <v>30</v>
      </c>
      <c r="I46" s="33"/>
      <c r="J46" s="33"/>
      <c r="K46" s="33">
        <v>31</v>
      </c>
      <c r="L46" s="33">
        <v>10</v>
      </c>
      <c r="M46" s="43"/>
      <c r="N46" s="43"/>
      <c r="O46" s="17">
        <f>SUM(E46:N46)</f>
        <v>94</v>
      </c>
      <c r="P46" s="50">
        <f>COUNT(E46:N46)</f>
        <v>4</v>
      </c>
      <c r="Q46" s="17">
        <f>IF(P46&lt;6,0,+SMALL((E46,F46,G46,H46,I46,J46,K46,L46,M46,N46),1))</f>
        <v>0</v>
      </c>
      <c r="R46" s="17">
        <f>IF(P46&lt;7,0,+SMALL((E46,F46,G46,H46,I46,J46,K46,L46,M46,N46),2))</f>
        <v>0</v>
      </c>
      <c r="S46" s="17">
        <f>IF(P46&lt;8,0,+SMALL((E46,F46,G46,H46,I46,J46,K46,L46,M46,N46),3))</f>
        <v>0</v>
      </c>
      <c r="T46" s="17">
        <f>IF(P46&lt;9,0,+SMALL((E46,F46,G46,H46,I46,J46,K46,L46,M46,N46),4))</f>
        <v>0</v>
      </c>
      <c r="U46" s="17">
        <f>O46-Q46-R46-S46-T46</f>
        <v>94</v>
      </c>
      <c r="V46" s="7">
        <f>RANK(U46,$U$6:$U$85,0)</f>
        <v>41</v>
      </c>
      <c r="W46" s="13"/>
    </row>
    <row r="47" spans="2:23">
      <c r="B47" s="89" t="s">
        <v>78</v>
      </c>
      <c r="C47" s="33"/>
      <c r="D47" s="57" t="s">
        <v>79</v>
      </c>
      <c r="E47" s="33"/>
      <c r="F47" s="33">
        <v>30</v>
      </c>
      <c r="G47" s="33"/>
      <c r="H47" s="33"/>
      <c r="I47" s="33"/>
      <c r="J47" s="33">
        <v>25</v>
      </c>
      <c r="K47" s="33"/>
      <c r="L47" s="33">
        <v>38</v>
      </c>
      <c r="M47" s="33"/>
      <c r="N47" s="33"/>
      <c r="O47" s="17">
        <f>SUM(E47:N47)</f>
        <v>93</v>
      </c>
      <c r="P47" s="50">
        <f>COUNT(E47:N47)</f>
        <v>3</v>
      </c>
      <c r="Q47" s="17">
        <f>IF(P47&lt;6,0,+SMALL((E47,F47,G47,H47,I47,J47,K47,L47,M47,N47),1))</f>
        <v>0</v>
      </c>
      <c r="R47" s="17">
        <f>IF(P47&lt;7,0,+SMALL((E47,F47,G47,H47,I47,J47,K47,L47,M47,N47),2))</f>
        <v>0</v>
      </c>
      <c r="S47" s="17">
        <f>IF(P47&lt;8,0,+SMALL((E47,F47,G47,H47,I47,J47,K47,L47,M47,N47),3))</f>
        <v>0</v>
      </c>
      <c r="T47" s="17">
        <f>IF(P47&lt;9,0,+SMALL((E47,F47,G47,H47,I47,J47,K47,L47,M47,N47),4))</f>
        <v>0</v>
      </c>
      <c r="U47" s="17">
        <f>O47-Q47-R47-S47-T47</f>
        <v>93</v>
      </c>
      <c r="V47" s="7">
        <f>RANK(U47,$U$6:$U$85,0)</f>
        <v>42</v>
      </c>
      <c r="W47" s="13"/>
    </row>
    <row r="48" spans="2:23">
      <c r="B48" s="89" t="s">
        <v>324</v>
      </c>
      <c r="C48" s="33"/>
      <c r="D48" s="158" t="s">
        <v>327</v>
      </c>
      <c r="E48" s="33">
        <v>9</v>
      </c>
      <c r="F48" s="33">
        <v>18</v>
      </c>
      <c r="G48" s="33"/>
      <c r="H48" s="33">
        <v>29</v>
      </c>
      <c r="I48" s="33"/>
      <c r="J48" s="33">
        <v>16</v>
      </c>
      <c r="K48" s="33">
        <v>14</v>
      </c>
      <c r="L48" s="33">
        <v>9</v>
      </c>
      <c r="M48" s="33">
        <v>16</v>
      </c>
      <c r="N48" s="33"/>
      <c r="O48" s="17">
        <f>SUM(E48:N48)</f>
        <v>111</v>
      </c>
      <c r="P48" s="50">
        <f>COUNT(E48:N48)</f>
        <v>7</v>
      </c>
      <c r="Q48" s="17">
        <f>IF(P48&lt;6,0,+SMALL((E48,F48,G48,H48,I48,J48,K48,L48,M48,N48),1))</f>
        <v>9</v>
      </c>
      <c r="R48" s="17">
        <f>IF(P48&lt;7,0,+SMALL((E48,F48,G48,H48,I48,J48,K48,L48,M48,N48),2))</f>
        <v>9</v>
      </c>
      <c r="S48" s="17">
        <f>IF(P48&lt;8,0,+SMALL((E48,F48,G48,H48,I48,J48,K48,L48,M48,N48),3))</f>
        <v>0</v>
      </c>
      <c r="T48" s="17">
        <f>IF(P48&lt;9,0,+SMALL((E48,F48,G48,H48,I48,J48,K48,L48,M48,N48),4))</f>
        <v>0</v>
      </c>
      <c r="U48" s="17">
        <f>O48-Q48-R48-S48-T48</f>
        <v>93</v>
      </c>
      <c r="V48" s="7">
        <f>RANK(U48,$U$6:$U$85,0)</f>
        <v>42</v>
      </c>
      <c r="W48" s="13"/>
    </row>
    <row r="49" spans="2:23">
      <c r="B49" s="89" t="s">
        <v>364</v>
      </c>
      <c r="C49" s="33"/>
      <c r="D49" s="62" t="s">
        <v>14</v>
      </c>
      <c r="E49" s="33">
        <v>33</v>
      </c>
      <c r="F49" s="33"/>
      <c r="G49" s="33"/>
      <c r="H49" s="33"/>
      <c r="I49" s="33">
        <v>30</v>
      </c>
      <c r="J49" s="33">
        <v>27</v>
      </c>
      <c r="K49" s="33"/>
      <c r="L49" s="33"/>
      <c r="M49" s="33"/>
      <c r="N49" s="33"/>
      <c r="O49" s="17">
        <f>SUM(E49:N49)</f>
        <v>90</v>
      </c>
      <c r="P49" s="50">
        <f>COUNT(E49:N49)</f>
        <v>3</v>
      </c>
      <c r="Q49" s="17">
        <f>IF(P49&lt;6,0,+SMALL((E49,F49,G49,H49,I49,J49,K49,L49,M49,N49),1))</f>
        <v>0</v>
      </c>
      <c r="R49" s="17">
        <f>IF(P49&lt;7,0,+SMALL((E49,F49,G49,H49,I49,J49,K49,L49,M49,N49),2))</f>
        <v>0</v>
      </c>
      <c r="S49" s="17">
        <f>IF(P49&lt;8,0,+SMALL((E49,F49,G49,H49,I49,J49,K49,L49,M49,N49),3))</f>
        <v>0</v>
      </c>
      <c r="T49" s="17">
        <f>IF(P49&lt;9,0,+SMALL((E49,F49,G49,H49,I49,J49,K49,L49,M49,N49),4))</f>
        <v>0</v>
      </c>
      <c r="U49" s="17">
        <f>O49-Q49-R49-S49-T49</f>
        <v>90</v>
      </c>
      <c r="V49" s="7">
        <f>RANK(U49,$U$6:$U$85,0)</f>
        <v>44</v>
      </c>
      <c r="W49" s="13"/>
    </row>
    <row r="50" spans="2:23">
      <c r="B50" s="89" t="s">
        <v>320</v>
      </c>
      <c r="C50" s="33"/>
      <c r="D50" s="40" t="s">
        <v>18</v>
      </c>
      <c r="E50" s="33"/>
      <c r="F50" s="33">
        <v>35</v>
      </c>
      <c r="G50" s="33">
        <v>28</v>
      </c>
      <c r="H50" s="33"/>
      <c r="I50" s="33"/>
      <c r="J50" s="33"/>
      <c r="K50" s="33"/>
      <c r="L50" s="33">
        <v>27</v>
      </c>
      <c r="M50" s="33"/>
      <c r="N50" s="33"/>
      <c r="O50" s="17">
        <f>SUM(E50:N50)</f>
        <v>90</v>
      </c>
      <c r="P50" s="50">
        <f>COUNT(E50:N50)</f>
        <v>3</v>
      </c>
      <c r="Q50" s="17">
        <f>IF(P50&lt;6,0,+SMALL((E50,F50,G50,H50,I50,J50,K50,L50,M50,N50),1))</f>
        <v>0</v>
      </c>
      <c r="R50" s="17">
        <f>IF(P50&lt;7,0,+SMALL((E50,F50,G50,H50,I50,J50,K50,L50,M50,N50),2))</f>
        <v>0</v>
      </c>
      <c r="S50" s="17">
        <f>IF(P50&lt;8,0,+SMALL((E50,F50,G50,H50,I50,J50,K50,L50,M50,N50),3))</f>
        <v>0</v>
      </c>
      <c r="T50" s="17">
        <f>IF(P50&lt;9,0,+SMALL((E50,F50,G50,H50,I50,J50,K50,L50,M50,N50),4))</f>
        <v>0</v>
      </c>
      <c r="U50" s="17">
        <f>O50-Q50-R50-S50-T50</f>
        <v>90</v>
      </c>
      <c r="V50" s="7">
        <f>RANK(U50,$U$6:$U$85,0)</f>
        <v>44</v>
      </c>
      <c r="W50" s="13"/>
    </row>
    <row r="51" spans="2:23">
      <c r="B51" s="89" t="s">
        <v>325</v>
      </c>
      <c r="C51" s="33"/>
      <c r="D51" s="158" t="s">
        <v>327</v>
      </c>
      <c r="E51" s="33"/>
      <c r="F51" s="33">
        <v>24</v>
      </c>
      <c r="G51" s="33"/>
      <c r="H51" s="33">
        <v>30</v>
      </c>
      <c r="I51" s="33">
        <v>27</v>
      </c>
      <c r="J51" s="33"/>
      <c r="K51" s="33"/>
      <c r="L51" s="33"/>
      <c r="M51" s="33"/>
      <c r="N51" s="33"/>
      <c r="O51" s="17">
        <f>SUM(E51:N51)</f>
        <v>81</v>
      </c>
      <c r="P51" s="50">
        <f>COUNT(E51:N51)</f>
        <v>3</v>
      </c>
      <c r="Q51" s="17">
        <f>IF(P51&lt;6,0,+SMALL((E51,F51,G51,H51,I51,J51,K51,L51,M51,N51),1))</f>
        <v>0</v>
      </c>
      <c r="R51" s="17">
        <f>IF(P51&lt;7,0,+SMALL((E51,F51,G51,H51,I51,J51,K51,L51,M51,N51),2))</f>
        <v>0</v>
      </c>
      <c r="S51" s="17">
        <f>IF(P51&lt;8,0,+SMALL((E51,F51,G51,H51,I51,J51,K51,L51,M51,N51),3))</f>
        <v>0</v>
      </c>
      <c r="T51" s="17">
        <f>IF(P51&lt;9,0,+SMALL((E51,F51,G51,H51,I51,J51,K51,L51,M51,N51),4))</f>
        <v>0</v>
      </c>
      <c r="U51" s="17">
        <f>O51-Q51-R51-S51-T51</f>
        <v>81</v>
      </c>
      <c r="V51" s="7">
        <f>RANK(U51,$U$6:$U$85,0)</f>
        <v>46</v>
      </c>
      <c r="W51" s="13"/>
    </row>
    <row r="52" spans="2:23">
      <c r="B52" s="89" t="s">
        <v>401</v>
      </c>
      <c r="C52" s="33"/>
      <c r="D52" s="158" t="s">
        <v>327</v>
      </c>
      <c r="E52" s="33">
        <v>17</v>
      </c>
      <c r="F52" s="33"/>
      <c r="G52" s="33">
        <v>15</v>
      </c>
      <c r="H52" s="33">
        <v>34</v>
      </c>
      <c r="I52" s="33"/>
      <c r="J52" s="33"/>
      <c r="K52" s="33">
        <v>15</v>
      </c>
      <c r="L52" s="33"/>
      <c r="M52" s="33"/>
      <c r="N52" s="33"/>
      <c r="O52" s="17">
        <f>SUM(E52:N52)</f>
        <v>81</v>
      </c>
      <c r="P52" s="50">
        <f>COUNT(E52:N52)</f>
        <v>4</v>
      </c>
      <c r="Q52" s="17">
        <f>IF(P52&lt;6,0,+SMALL((E52,F52,G52,H52,I52,J52,K52,L52,M52,N52),1))</f>
        <v>0</v>
      </c>
      <c r="R52" s="17">
        <f>IF(P52&lt;7,0,+SMALL((E52,F52,G52,H52,I52,J52,K52,L52,M52,N52),2))</f>
        <v>0</v>
      </c>
      <c r="S52" s="17">
        <f>IF(P52&lt;8,0,+SMALL((E52,F52,G52,H52,I52,J52,K52,L52,M52,N52),3))</f>
        <v>0</v>
      </c>
      <c r="T52" s="17">
        <f>IF(P52&lt;9,0,+SMALL((E52,F52,G52,H52,I52,J52,K52,L52,M52,N52),4))</f>
        <v>0</v>
      </c>
      <c r="U52" s="17">
        <f>O52-Q52-R52-S52-T52</f>
        <v>81</v>
      </c>
      <c r="V52" s="7">
        <f>RANK(U52,$U$6:$U$85,0)</f>
        <v>46</v>
      </c>
      <c r="W52" s="13"/>
    </row>
    <row r="53" spans="2:23">
      <c r="B53" s="89" t="s">
        <v>369</v>
      </c>
      <c r="C53" s="33"/>
      <c r="D53" s="88" t="s">
        <v>146</v>
      </c>
      <c r="E53" s="33"/>
      <c r="F53" s="33">
        <v>32</v>
      </c>
      <c r="G53" s="33"/>
      <c r="H53" s="33"/>
      <c r="I53" s="33"/>
      <c r="J53" s="33">
        <v>23</v>
      </c>
      <c r="K53" s="33"/>
      <c r="L53" s="33"/>
      <c r="M53" s="33">
        <v>24</v>
      </c>
      <c r="N53" s="33"/>
      <c r="O53" s="17">
        <f>SUM(E53:N53)</f>
        <v>79</v>
      </c>
      <c r="P53" s="50">
        <f>COUNT(E53:N53)</f>
        <v>3</v>
      </c>
      <c r="Q53" s="17">
        <f>IF(P53&lt;6,0,+SMALL((E53,F53,G53,H53,I53,J53,K53,L53,M53,N53),1))</f>
        <v>0</v>
      </c>
      <c r="R53" s="17">
        <f>IF(P53&lt;7,0,+SMALL((E53,F53,G53,H53,I53,J53,K53,L53,M53,N53),2))</f>
        <v>0</v>
      </c>
      <c r="S53" s="17">
        <f>IF(P53&lt;8,0,+SMALL((E53,F53,G53,H53,I53,J53,K53,L53,M53,N53),3))</f>
        <v>0</v>
      </c>
      <c r="T53" s="17">
        <f>IF(P53&lt;9,0,+SMALL((E53,F53,G53,H53,I53,J53,K53,L53,M53,N53),4))</f>
        <v>0</v>
      </c>
      <c r="U53" s="17">
        <f>O53-Q53-R53-S53-T53</f>
        <v>79</v>
      </c>
      <c r="V53" s="7">
        <f>RANK(U53,$U$6:$U$85,0)</f>
        <v>48</v>
      </c>
      <c r="W53" s="13"/>
    </row>
    <row r="54" spans="2:23">
      <c r="B54" s="89" t="s">
        <v>184</v>
      </c>
      <c r="C54" s="33"/>
      <c r="D54" s="57" t="s">
        <v>79</v>
      </c>
      <c r="E54" s="33"/>
      <c r="F54" s="33">
        <v>22</v>
      </c>
      <c r="G54" s="33"/>
      <c r="H54" s="33"/>
      <c r="I54" s="33"/>
      <c r="J54" s="33">
        <v>30</v>
      </c>
      <c r="K54" s="33"/>
      <c r="L54" s="33">
        <v>21</v>
      </c>
      <c r="M54" s="33"/>
      <c r="N54" s="33"/>
      <c r="O54" s="17">
        <f>SUM(E54:N54)</f>
        <v>73</v>
      </c>
      <c r="P54" s="50">
        <f>COUNT(E54:N54)</f>
        <v>3</v>
      </c>
      <c r="Q54" s="17">
        <f>IF(P54&lt;6,0,+SMALL((E54,F54,G54,H54,I54,J54,K54,L54,M54,N54),1))</f>
        <v>0</v>
      </c>
      <c r="R54" s="17">
        <f>IF(P54&lt;7,0,+SMALL((E54,F54,G54,H54,I54,J54,K54,L54,M54,N54),2))</f>
        <v>0</v>
      </c>
      <c r="S54" s="17">
        <f>IF(P54&lt;8,0,+SMALL((E54,F54,G54,H54,I54,J54,K54,L54,M54,N54),3))</f>
        <v>0</v>
      </c>
      <c r="T54" s="17">
        <f>IF(P54&lt;9,0,+SMALL((E54,F54,G54,H54,I54,J54,K54,L54,M54,N54),4))</f>
        <v>0</v>
      </c>
      <c r="U54" s="17">
        <f>O54-Q54-R54-S54-T54</f>
        <v>73</v>
      </c>
      <c r="V54" s="7">
        <f>RANK(U54,$U$6:$U$85,0)</f>
        <v>49</v>
      </c>
      <c r="W54" s="13"/>
    </row>
    <row r="55" spans="2:23">
      <c r="B55" s="89" t="s">
        <v>323</v>
      </c>
      <c r="C55" s="33"/>
      <c r="D55" s="61" t="s">
        <v>81</v>
      </c>
      <c r="E55" s="33"/>
      <c r="F55" s="33">
        <v>31</v>
      </c>
      <c r="G55" s="33"/>
      <c r="H55" s="33"/>
      <c r="I55" s="33">
        <v>36</v>
      </c>
      <c r="J55" s="33"/>
      <c r="K55" s="33"/>
      <c r="L55" s="33"/>
      <c r="M55" s="43"/>
      <c r="N55" s="43"/>
      <c r="O55" s="17">
        <f>SUM(E55:N55)</f>
        <v>67</v>
      </c>
      <c r="P55" s="50">
        <f>COUNT(E55:N55)</f>
        <v>2</v>
      </c>
      <c r="Q55" s="17">
        <f>IF(P55&lt;6,0,+SMALL((E55,F55,G55,H55,I55,J55,K55,L55,M55,N55),1))</f>
        <v>0</v>
      </c>
      <c r="R55" s="17">
        <f>IF(P55&lt;7,0,+SMALL((E55,F55,G55,H55,I55,J55,K55,L55,M55,N55),2))</f>
        <v>0</v>
      </c>
      <c r="S55" s="17">
        <f>IF(P55&lt;8,0,+SMALL((E55,F55,G55,H55,I55,J55,K55,L55,M55,N55),3))</f>
        <v>0</v>
      </c>
      <c r="T55" s="17">
        <f>IF(P55&lt;9,0,+SMALL((E55,F55,G55,H55,I55,J55,K55,L55,M55,N55),4))</f>
        <v>0</v>
      </c>
      <c r="U55" s="17">
        <f>O55-Q55-R55-S55-T55</f>
        <v>67</v>
      </c>
      <c r="V55" s="7">
        <f>RANK(U55,$U$6:$U$85,0)</f>
        <v>50</v>
      </c>
      <c r="W55" s="13"/>
    </row>
    <row r="56" spans="2:23">
      <c r="B56" s="89" t="s">
        <v>158</v>
      </c>
      <c r="C56" s="33"/>
      <c r="D56" s="57" t="s">
        <v>79</v>
      </c>
      <c r="E56" s="33"/>
      <c r="F56" s="33"/>
      <c r="G56" s="33"/>
      <c r="H56" s="33"/>
      <c r="I56" s="33"/>
      <c r="J56" s="33">
        <v>32</v>
      </c>
      <c r="K56" s="33"/>
      <c r="L56" s="33">
        <v>34</v>
      </c>
      <c r="M56" s="33"/>
      <c r="N56" s="33"/>
      <c r="O56" s="17">
        <f>SUM(E56:N56)</f>
        <v>66</v>
      </c>
      <c r="P56" s="50">
        <f>COUNT(E56:N56)</f>
        <v>2</v>
      </c>
      <c r="Q56" s="17">
        <f>IF(P56&lt;6,0,+SMALL((E56,F56,G56,H56,I56,J56,K56,L56,M56,N56),1))</f>
        <v>0</v>
      </c>
      <c r="R56" s="17">
        <f>IF(P56&lt;7,0,+SMALL((E56,F56,G56,H56,I56,J56,K56,L56,M56,N56),2))</f>
        <v>0</v>
      </c>
      <c r="S56" s="17">
        <f>IF(P56&lt;8,0,+SMALL((E56,F56,G56,H56,I56,J56,K56,L56,M56,N56),3))</f>
        <v>0</v>
      </c>
      <c r="T56" s="17">
        <f>IF(P56&lt;9,0,+SMALL((E56,F56,G56,H56,I56,J56,K56,L56,M56,N56),4))</f>
        <v>0</v>
      </c>
      <c r="U56" s="17">
        <f>O56-Q56-R56-S56-T56</f>
        <v>66</v>
      </c>
      <c r="V56" s="7">
        <f>RANK(U56,$U$6:$U$85,0)</f>
        <v>51</v>
      </c>
      <c r="W56" s="13"/>
    </row>
    <row r="57" spans="2:23">
      <c r="B57" s="89" t="s">
        <v>318</v>
      </c>
      <c r="C57" s="33"/>
      <c r="D57" s="82" t="s">
        <v>145</v>
      </c>
      <c r="E57" s="33"/>
      <c r="F57" s="33">
        <v>37</v>
      </c>
      <c r="G57" s="33"/>
      <c r="H57" s="33"/>
      <c r="I57" s="33"/>
      <c r="J57" s="33"/>
      <c r="K57" s="33"/>
      <c r="L57" s="33">
        <v>27</v>
      </c>
      <c r="M57" s="43"/>
      <c r="N57" s="43"/>
      <c r="O57" s="17">
        <f>SUM(E57:N57)</f>
        <v>64</v>
      </c>
      <c r="P57" s="50">
        <f>COUNT(E57:N57)</f>
        <v>2</v>
      </c>
      <c r="Q57" s="17">
        <f>IF(P57&lt;6,0,+SMALL((E57,F57,G57,H57,I57,J57,K57,L57,M57,N57),1))</f>
        <v>0</v>
      </c>
      <c r="R57" s="17">
        <f>IF(P57&lt;7,0,+SMALL((E57,F57,G57,H57,I57,J57,K57,L57,M57,N57),2))</f>
        <v>0</v>
      </c>
      <c r="S57" s="17">
        <f>IF(P57&lt;8,0,+SMALL((E57,F57,G57,H57,I57,J57,K57,L57,M57,N57),3))</f>
        <v>0</v>
      </c>
      <c r="T57" s="17">
        <f>IF(P57&lt;9,0,+SMALL((E57,F57,G57,H57,I57,J57,K57,L57,M57,N57),4))</f>
        <v>0</v>
      </c>
      <c r="U57" s="17">
        <f>O57-Q57-R57-S57-T57</f>
        <v>64</v>
      </c>
      <c r="V57" s="7">
        <f>RANK(U57,$U$6:$U$85,0)</f>
        <v>52</v>
      </c>
      <c r="W57" s="13"/>
    </row>
    <row r="58" spans="2:23">
      <c r="B58" s="89" t="s">
        <v>181</v>
      </c>
      <c r="C58" s="33"/>
      <c r="D58" s="82" t="s">
        <v>145</v>
      </c>
      <c r="E58" s="33"/>
      <c r="F58" s="33">
        <v>34</v>
      </c>
      <c r="G58" s="33"/>
      <c r="H58" s="33"/>
      <c r="I58" s="33"/>
      <c r="J58" s="33"/>
      <c r="K58" s="33"/>
      <c r="L58" s="33">
        <v>28</v>
      </c>
      <c r="M58" s="43"/>
      <c r="N58" s="43"/>
      <c r="O58" s="17">
        <f>SUM(E58:N58)</f>
        <v>62</v>
      </c>
      <c r="P58" s="50">
        <f>COUNT(E58:N58)</f>
        <v>2</v>
      </c>
      <c r="Q58" s="17">
        <f>IF(P58&lt;6,0,+SMALL((E58,F58,G58,H58,I58,J58,K58,L58,M58,N58),1))</f>
        <v>0</v>
      </c>
      <c r="R58" s="17">
        <f>IF(P58&lt;7,0,+SMALL((E58,F58,G58,H58,I58,J58,K58,L58,M58,N58),2))</f>
        <v>0</v>
      </c>
      <c r="S58" s="17">
        <f>IF(P58&lt;8,0,+SMALL((E58,F58,G58,H58,I58,J58,K58,L58,M58,N58),3))</f>
        <v>0</v>
      </c>
      <c r="T58" s="17">
        <f>IF(P58&lt;9,0,+SMALL((E58,F58,G58,H58,I58,J58,K58,L58,M58,N58),4))</f>
        <v>0</v>
      </c>
      <c r="U58" s="17">
        <f>O58-Q58-R58-S58-T58</f>
        <v>62</v>
      </c>
      <c r="V58" s="7">
        <f>RANK(U58,$U$6:$U$85,0)</f>
        <v>53</v>
      </c>
      <c r="W58" s="13"/>
    </row>
    <row r="59" spans="2:23">
      <c r="B59" s="89" t="s">
        <v>94</v>
      </c>
      <c r="C59" s="33"/>
      <c r="D59" s="57" t="s">
        <v>79</v>
      </c>
      <c r="E59" s="33"/>
      <c r="F59" s="33">
        <v>17</v>
      </c>
      <c r="G59" s="33"/>
      <c r="H59" s="33"/>
      <c r="I59" s="33"/>
      <c r="J59" s="33"/>
      <c r="K59" s="33"/>
      <c r="L59" s="33">
        <v>23</v>
      </c>
      <c r="M59" s="33">
        <v>21</v>
      </c>
      <c r="N59" s="33"/>
      <c r="O59" s="17">
        <f>SUM(E59:N59)</f>
        <v>61</v>
      </c>
      <c r="P59" s="50">
        <f>COUNT(E59:N59)</f>
        <v>3</v>
      </c>
      <c r="Q59" s="17">
        <f>IF(P59&lt;6,0,+SMALL((E59,F59,G59,H59,I59,J59,K59,L59,M59,N59),1))</f>
        <v>0</v>
      </c>
      <c r="R59" s="17">
        <f>IF(P59&lt;7,0,+SMALL((E59,F59,G59,H59,I59,J59,K59,L59,M59,N59),2))</f>
        <v>0</v>
      </c>
      <c r="S59" s="17">
        <f>IF(P59&lt;8,0,+SMALL((E59,F59,G59,H59,I59,J59,K59,L59,M59,N59),3))</f>
        <v>0</v>
      </c>
      <c r="T59" s="17">
        <f>IF(P59&lt;9,0,+SMALL((E59,F59,G59,H59,I59,J59,K59,L59,M59,N59),4))</f>
        <v>0</v>
      </c>
      <c r="U59" s="17">
        <f>O59-Q59-R59-S59-T59</f>
        <v>61</v>
      </c>
      <c r="V59" s="7">
        <f>RANK(U59,$U$6:$U$85,0)</f>
        <v>54</v>
      </c>
      <c r="W59" s="13"/>
    </row>
    <row r="60" spans="2:23">
      <c r="B60" s="92" t="s">
        <v>113</v>
      </c>
      <c r="C60" s="33"/>
      <c r="D60" s="62" t="s">
        <v>14</v>
      </c>
      <c r="E60" s="33">
        <v>27</v>
      </c>
      <c r="F60" s="33"/>
      <c r="G60" s="33">
        <v>33</v>
      </c>
      <c r="H60" s="33"/>
      <c r="I60" s="33"/>
      <c r="J60" s="33"/>
      <c r="K60" s="33"/>
      <c r="L60" s="33"/>
      <c r="M60" s="33"/>
      <c r="N60" s="33"/>
      <c r="O60" s="17">
        <f>SUM(E60:N60)</f>
        <v>60</v>
      </c>
      <c r="P60" s="50">
        <f>COUNT(E60:N60)</f>
        <v>2</v>
      </c>
      <c r="Q60" s="17">
        <f>IF(P60&lt;6,0,+SMALL((E60,F60,G60,H60,I60,J60,K60,L60,M60,N60),1))</f>
        <v>0</v>
      </c>
      <c r="R60" s="17">
        <f>IF(P60&lt;7,0,+SMALL((E60,F60,G60,H60,I60,J60,K60,L60,M60,N60),2))</f>
        <v>0</v>
      </c>
      <c r="S60" s="17">
        <f>IF(P60&lt;8,0,+SMALL((E60,F60,G60,H60,I60,J60,K60,L60,M60,N60),3))</f>
        <v>0</v>
      </c>
      <c r="T60" s="17">
        <f>IF(P60&lt;9,0,+SMALL((E60,F60,G60,H60,I60,J60,K60,L60,M60,N60),4))</f>
        <v>0</v>
      </c>
      <c r="U60" s="17">
        <f>O60-Q60-R60-S60-T60</f>
        <v>60</v>
      </c>
      <c r="V60" s="7">
        <f>RANK(U60,$U$6:$U$85,0)</f>
        <v>55</v>
      </c>
      <c r="W60" s="13"/>
    </row>
    <row r="61" spans="2:23">
      <c r="B61" s="89" t="s">
        <v>388</v>
      </c>
      <c r="C61" s="33"/>
      <c r="D61" s="61" t="s">
        <v>81</v>
      </c>
      <c r="E61" s="33"/>
      <c r="F61" s="33"/>
      <c r="G61" s="33"/>
      <c r="H61" s="33"/>
      <c r="I61" s="33"/>
      <c r="J61" s="33"/>
      <c r="K61" s="33">
        <v>28</v>
      </c>
      <c r="L61" s="33">
        <v>31</v>
      </c>
      <c r="M61" s="33"/>
      <c r="N61" s="33"/>
      <c r="O61" s="17">
        <f>SUM(E61:N61)</f>
        <v>59</v>
      </c>
      <c r="P61" s="50">
        <f>COUNT(E61:N61)</f>
        <v>2</v>
      </c>
      <c r="Q61" s="17">
        <f>IF(P61&lt;6,0,+SMALL((E61,F61,G61,H61,I61,J61,K61,L61,M61,N61),1))</f>
        <v>0</v>
      </c>
      <c r="R61" s="17">
        <f>IF(P61&lt;7,0,+SMALL((E61,F61,G61,H61,I61,J61,K61,L61,M61,N61),2))</f>
        <v>0</v>
      </c>
      <c r="S61" s="17">
        <f>IF(P61&lt;8,0,+SMALL((E61,F61,G61,H61,I61,J61,K61,L61,M61,N61),3))</f>
        <v>0</v>
      </c>
      <c r="T61" s="17">
        <f>IF(P61&lt;9,0,+SMALL((E61,F61,G61,H61,I61,J61,K61,L61,M61,N61),4))</f>
        <v>0</v>
      </c>
      <c r="U61" s="17">
        <f>O61-Q61-R61-S61-T61</f>
        <v>59</v>
      </c>
      <c r="V61" s="7">
        <f>RANK(U61,$U$6:$U$85,0)</f>
        <v>56</v>
      </c>
      <c r="W61" s="13"/>
    </row>
    <row r="62" spans="2:23">
      <c r="B62" s="89" t="s">
        <v>77</v>
      </c>
      <c r="C62" s="33"/>
      <c r="D62" s="57" t="s">
        <v>79</v>
      </c>
      <c r="E62" s="33"/>
      <c r="F62" s="33"/>
      <c r="G62" s="33"/>
      <c r="H62" s="33"/>
      <c r="I62" s="33"/>
      <c r="J62" s="33">
        <v>24</v>
      </c>
      <c r="K62" s="33"/>
      <c r="L62" s="33">
        <v>34</v>
      </c>
      <c r="M62" s="33"/>
      <c r="N62" s="33"/>
      <c r="O62" s="17">
        <f>SUM(E62:N62)</f>
        <v>58</v>
      </c>
      <c r="P62" s="50">
        <f>COUNT(E62:N62)</f>
        <v>2</v>
      </c>
      <c r="Q62" s="17">
        <f>IF(P62&lt;6,0,+SMALL((E62,F62,G62,H62,I62,J62,K62,L62,M62,N62),1))</f>
        <v>0</v>
      </c>
      <c r="R62" s="17">
        <f>IF(P62&lt;7,0,+SMALL((E62,F62,G62,H62,I62,J62,K62,L62,M62,N62),2))</f>
        <v>0</v>
      </c>
      <c r="S62" s="17">
        <f>IF(P62&lt;8,0,+SMALL((E62,F62,G62,H62,I62,J62,K62,L62,M62,N62),3))</f>
        <v>0</v>
      </c>
      <c r="T62" s="17">
        <f>IF(P62&lt;9,0,+SMALL((E62,F62,G62,H62,I62,J62,K62,L62,M62,N62),4))</f>
        <v>0</v>
      </c>
      <c r="U62" s="17">
        <f>O62-Q62-R62-S62-T62</f>
        <v>58</v>
      </c>
      <c r="V62" s="7">
        <f>RANK(U62,$U$6:$U$85,0)</f>
        <v>57</v>
      </c>
      <c r="W62" s="13"/>
    </row>
    <row r="63" spans="2:23">
      <c r="B63" s="42" t="s">
        <v>210</v>
      </c>
      <c r="C63" s="33"/>
      <c r="D63" s="82" t="s">
        <v>145</v>
      </c>
      <c r="E63" s="33"/>
      <c r="F63" s="33"/>
      <c r="G63" s="33"/>
      <c r="H63" s="33">
        <v>35</v>
      </c>
      <c r="I63" s="33"/>
      <c r="J63" s="33">
        <v>19</v>
      </c>
      <c r="K63" s="33"/>
      <c r="L63" s="33"/>
      <c r="M63" s="43"/>
      <c r="N63" s="43"/>
      <c r="O63" s="17">
        <f>SUM(E63:N63)</f>
        <v>54</v>
      </c>
      <c r="P63" s="50">
        <f>COUNT(E63:N63)</f>
        <v>2</v>
      </c>
      <c r="Q63" s="17">
        <f>IF(P63&lt;6,0,+SMALL((E63,F63,G63,H63,I63,J63,K63,L63,M63,N63),1))</f>
        <v>0</v>
      </c>
      <c r="R63" s="17">
        <f>IF(P63&lt;7,0,+SMALL((E63,F63,G63,H63,I63,J63,K63,L63,M63,N63),2))</f>
        <v>0</v>
      </c>
      <c r="S63" s="17">
        <f>IF(P63&lt;8,0,+SMALL((E63,F63,G63,H63,I63,J63,K63,L63,M63,N63),3))</f>
        <v>0</v>
      </c>
      <c r="T63" s="17">
        <f>IF(P63&lt;9,0,+SMALL((E63,F63,G63,H63,I63,J63,K63,L63,M63,N63),4))</f>
        <v>0</v>
      </c>
      <c r="U63" s="17">
        <f>O63-Q63-R63-S63-T63</f>
        <v>54</v>
      </c>
      <c r="V63" s="7">
        <f>RANK(U63,$U$6:$U$85,0)</f>
        <v>58</v>
      </c>
      <c r="W63" s="13"/>
    </row>
    <row r="64" spans="2:23">
      <c r="B64" s="89" t="s">
        <v>249</v>
      </c>
      <c r="C64" s="33"/>
      <c r="D64" s="57" t="s">
        <v>79</v>
      </c>
      <c r="E64" s="33"/>
      <c r="F64" s="33"/>
      <c r="G64" s="33"/>
      <c r="H64" s="33"/>
      <c r="I64" s="33"/>
      <c r="J64" s="33">
        <v>26</v>
      </c>
      <c r="K64" s="33"/>
      <c r="L64" s="33">
        <v>26</v>
      </c>
      <c r="M64" s="33"/>
      <c r="N64" s="33"/>
      <c r="O64" s="17">
        <f>SUM(E64:N64)</f>
        <v>52</v>
      </c>
      <c r="P64" s="50">
        <f>COUNT(E64:N64)</f>
        <v>2</v>
      </c>
      <c r="Q64" s="17">
        <f>IF(P64&lt;6,0,+SMALL((E64,F64,G64,H64,I64,J64,K64,L64,M64,N64),1))</f>
        <v>0</v>
      </c>
      <c r="R64" s="17">
        <f>IF(P64&lt;7,0,+SMALL((E64,F64,G64,H64,I64,J64,K64,L64,M64,N64),2))</f>
        <v>0</v>
      </c>
      <c r="S64" s="17">
        <f>IF(P64&lt;8,0,+SMALL((E64,F64,G64,H64,I64,J64,K64,L64,M64,N64),3))</f>
        <v>0</v>
      </c>
      <c r="T64" s="17">
        <f>IF(P64&lt;9,0,+SMALL((E64,F64,G64,H64,I64,J64,K64,L64,M64,N64),4))</f>
        <v>0</v>
      </c>
      <c r="U64" s="17">
        <f>O64-Q64-R64-S64-T64</f>
        <v>52</v>
      </c>
      <c r="V64" s="7">
        <f>RANK(U64,$U$6:$U$85,0)</f>
        <v>59</v>
      </c>
      <c r="W64" s="13"/>
    </row>
    <row r="65" spans="2:23">
      <c r="B65" s="89" t="s">
        <v>317</v>
      </c>
      <c r="C65" s="33"/>
      <c r="D65" s="82" t="s">
        <v>145</v>
      </c>
      <c r="E65" s="33">
        <v>0</v>
      </c>
      <c r="F65" s="33"/>
      <c r="G65" s="33"/>
      <c r="H65" s="33"/>
      <c r="I65" s="33"/>
      <c r="J65" s="33"/>
      <c r="K65" s="33">
        <v>29</v>
      </c>
      <c r="L65" s="33">
        <v>23</v>
      </c>
      <c r="M65" s="43"/>
      <c r="N65" s="43"/>
      <c r="O65" s="17">
        <f>SUM(E65:N65)</f>
        <v>52</v>
      </c>
      <c r="P65" s="50">
        <f>COUNT(E65:N65)</f>
        <v>3</v>
      </c>
      <c r="Q65" s="17">
        <f>IF(P65&lt;6,0,+SMALL((E65,F65,G65,H65,I65,J65,K65,L65,M65,N65),1))</f>
        <v>0</v>
      </c>
      <c r="R65" s="17">
        <f>IF(P65&lt;7,0,+SMALL((E65,F65,G65,H65,I65,J65,K65,L65,M65,N65),2))</f>
        <v>0</v>
      </c>
      <c r="S65" s="17">
        <f>IF(P65&lt;8,0,+SMALL((E65,F65,G65,H65,I65,J65,K65,L65,M65,N65),3))</f>
        <v>0</v>
      </c>
      <c r="T65" s="17">
        <f>IF(P65&lt;9,0,+SMALL((E65,F65,G65,H65,I65,J65,K65,L65,M65,N65),4))</f>
        <v>0</v>
      </c>
      <c r="U65" s="17">
        <f>O65-Q65-R65-S65-T65</f>
        <v>52</v>
      </c>
      <c r="V65" s="7">
        <f>RANK(U65,$U$6:$U$85,0)</f>
        <v>59</v>
      </c>
      <c r="W65" s="13"/>
    </row>
    <row r="66" spans="2:23">
      <c r="B66" s="89" t="s">
        <v>394</v>
      </c>
      <c r="C66" s="33"/>
      <c r="D66" s="158" t="s">
        <v>327</v>
      </c>
      <c r="E66" s="33">
        <v>21</v>
      </c>
      <c r="F66" s="33"/>
      <c r="G66" s="33">
        <v>15</v>
      </c>
      <c r="H66" s="33"/>
      <c r="I66" s="33"/>
      <c r="J66" s="33"/>
      <c r="K66" s="33"/>
      <c r="L66" s="33">
        <v>15</v>
      </c>
      <c r="M66" s="33"/>
      <c r="N66" s="33"/>
      <c r="O66" s="17">
        <f>SUM(E66:N66)</f>
        <v>51</v>
      </c>
      <c r="P66" s="50">
        <f>COUNT(E66:N66)</f>
        <v>3</v>
      </c>
      <c r="Q66" s="17">
        <f>IF(P66&lt;6,0,+SMALL((E66,F66,G66,H66,I66,J66,K66,L66,M66,N66),1))</f>
        <v>0</v>
      </c>
      <c r="R66" s="17">
        <f>IF(P66&lt;7,0,+SMALL((E66,F66,G66,H66,I66,J66,K66,L66,M66,N66),2))</f>
        <v>0</v>
      </c>
      <c r="S66" s="17">
        <f>IF(P66&lt;8,0,+SMALL((E66,F66,G66,H66,I66,J66,K66,L66,M66,N66),3))</f>
        <v>0</v>
      </c>
      <c r="T66" s="17">
        <f>IF(P66&lt;9,0,+SMALL((E66,F66,G66,H66,I66,J66,K66,L66,M66,N66),4))</f>
        <v>0</v>
      </c>
      <c r="U66" s="17">
        <f>O66-Q66-R66-S66-T66</f>
        <v>51</v>
      </c>
      <c r="V66" s="7">
        <f>RANK(U66,$U$6:$U$85,0)</f>
        <v>61</v>
      </c>
      <c r="W66" s="13"/>
    </row>
    <row r="67" spans="2:23">
      <c r="B67" s="89" t="s">
        <v>169</v>
      </c>
      <c r="C67" s="33"/>
      <c r="D67" s="88" t="s">
        <v>146</v>
      </c>
      <c r="E67" s="33">
        <v>22</v>
      </c>
      <c r="F67" s="33"/>
      <c r="G67" s="33"/>
      <c r="H67" s="33"/>
      <c r="I67" s="33"/>
      <c r="J67" s="33">
        <v>28</v>
      </c>
      <c r="K67" s="33"/>
      <c r="L67" s="33"/>
      <c r="M67" s="33"/>
      <c r="N67" s="33"/>
      <c r="O67" s="17">
        <f>SUM(E67:N67)</f>
        <v>50</v>
      </c>
      <c r="P67" s="50">
        <f>COUNT(E67:N67)</f>
        <v>2</v>
      </c>
      <c r="Q67" s="17">
        <f>IF(P67&lt;6,0,+SMALL((E67,F67,G67,H67,I67,J67,K67,L67,M67,N67),1))</f>
        <v>0</v>
      </c>
      <c r="R67" s="17">
        <f>IF(P67&lt;7,0,+SMALL((E67,F67,G67,H67,I67,J67,K67,L67,M67,N67),2))</f>
        <v>0</v>
      </c>
      <c r="S67" s="17">
        <f>IF(P67&lt;8,0,+SMALL((E67,F67,G67,H67,I67,J67,K67,L67,M67,N67),3))</f>
        <v>0</v>
      </c>
      <c r="T67" s="17">
        <f>IF(P67&lt;9,0,+SMALL((E67,F67,G67,H67,I67,J67,K67,L67,M67,N67),4))</f>
        <v>0</v>
      </c>
      <c r="U67" s="17">
        <f>O67-Q67-R67-S67-T67</f>
        <v>50</v>
      </c>
      <c r="V67" s="7">
        <f>RANK(U67,$U$6:$U$85,0)</f>
        <v>62</v>
      </c>
      <c r="W67" s="13"/>
    </row>
    <row r="68" spans="2:23">
      <c r="B68" s="89" t="s">
        <v>313</v>
      </c>
      <c r="C68" s="33"/>
      <c r="D68" s="38" t="s">
        <v>5</v>
      </c>
      <c r="E68" s="33"/>
      <c r="F68" s="33"/>
      <c r="G68" s="33"/>
      <c r="H68" s="33"/>
      <c r="I68" s="33"/>
      <c r="J68" s="33"/>
      <c r="K68" s="33"/>
      <c r="L68" s="33">
        <v>42</v>
      </c>
      <c r="M68" s="33"/>
      <c r="N68" s="33"/>
      <c r="O68" s="17">
        <f>SUM(E68:N68)</f>
        <v>42</v>
      </c>
      <c r="P68" s="50">
        <f>COUNT(E68:N68)</f>
        <v>1</v>
      </c>
      <c r="Q68" s="17">
        <f>IF(P68&lt;6,0,+SMALL((E68,F68,G68,H68,I68,J68,K68,L68,M68,N68),1))</f>
        <v>0</v>
      </c>
      <c r="R68" s="17">
        <f>IF(P68&lt;7,0,+SMALL((E68,F68,G68,H68,I68,J68,K68,L68,M68,N68),2))</f>
        <v>0</v>
      </c>
      <c r="S68" s="17">
        <f>IF(P68&lt;8,0,+SMALL((E68,F68,G68,H68,I68,J68,K68,L68,M68,N68),3))</f>
        <v>0</v>
      </c>
      <c r="T68" s="17">
        <f>IF(P68&lt;9,0,+SMALL((E68,F68,G68,H68,I68,J68,K68,L68,M68,N68),4))</f>
        <v>0</v>
      </c>
      <c r="U68" s="17">
        <f>O68-Q68-R68-S68-T68</f>
        <v>42</v>
      </c>
      <c r="V68" s="7">
        <f>RANK(U68,$U$6:$U$85,0)</f>
        <v>63</v>
      </c>
    </row>
    <row r="69" spans="2:23">
      <c r="B69" s="89" t="s">
        <v>382</v>
      </c>
      <c r="C69" s="33"/>
      <c r="D69" s="62" t="s">
        <v>14</v>
      </c>
      <c r="E69" s="33">
        <v>25</v>
      </c>
      <c r="F69" s="33"/>
      <c r="G69" s="33">
        <v>16</v>
      </c>
      <c r="H69" s="33"/>
      <c r="I69" s="33"/>
      <c r="J69" s="33"/>
      <c r="K69" s="33"/>
      <c r="L69" s="33"/>
      <c r="M69" s="33"/>
      <c r="N69" s="33"/>
      <c r="O69" s="17">
        <f>SUM(E69:N69)</f>
        <v>41</v>
      </c>
      <c r="P69" s="50">
        <f>COUNT(E69:N69)</f>
        <v>2</v>
      </c>
      <c r="Q69" s="17">
        <f>IF(P69&lt;6,0,+SMALL((E69,F69,G69,H69,I69,J69,K69,L69,M69,N69),1))</f>
        <v>0</v>
      </c>
      <c r="R69" s="17">
        <f>IF(P69&lt;7,0,+SMALL((E69,F69,G69,H69,I69,J69,K69,L69,M69,N69),2))</f>
        <v>0</v>
      </c>
      <c r="S69" s="17">
        <f>IF(P69&lt;8,0,+SMALL((E69,F69,G69,H69,I69,J69,K69,L69,M69,N69),3))</f>
        <v>0</v>
      </c>
      <c r="T69" s="17">
        <f>IF(P69&lt;9,0,+SMALL((E69,F69,G69,H69,I69,J69,K69,L69,M69,N69),4))</f>
        <v>0</v>
      </c>
      <c r="U69" s="17">
        <f>O69-Q69-R69-S69-T69</f>
        <v>41</v>
      </c>
      <c r="V69" s="7">
        <f>RANK(U69,$U$6:$U$85,0)</f>
        <v>64</v>
      </c>
      <c r="W69" s="13"/>
    </row>
    <row r="70" spans="2:23">
      <c r="B70" s="42" t="s">
        <v>207</v>
      </c>
      <c r="C70" s="33"/>
      <c r="D70" s="39" t="s">
        <v>7</v>
      </c>
      <c r="E70" s="33"/>
      <c r="F70" s="33"/>
      <c r="G70" s="33">
        <v>39</v>
      </c>
      <c r="H70" s="33"/>
      <c r="I70" s="33"/>
      <c r="J70" s="33"/>
      <c r="K70" s="33"/>
      <c r="L70" s="33"/>
      <c r="M70" s="33"/>
      <c r="N70" s="33"/>
      <c r="O70" s="17">
        <f>SUM(E70:N70)</f>
        <v>39</v>
      </c>
      <c r="P70" s="50">
        <f>COUNT(E70:N70)</f>
        <v>1</v>
      </c>
      <c r="Q70" s="17">
        <f>IF(P70&lt;6,0,+SMALL((E70,F70,G70,H70,I70,J70,K70,L70,M70,N70),1))</f>
        <v>0</v>
      </c>
      <c r="R70" s="17">
        <f>IF(P70&lt;7,0,+SMALL((E70,F70,G70,H70,I70,J70,K70,L70,M70,N70),2))</f>
        <v>0</v>
      </c>
      <c r="S70" s="17">
        <f>IF(P70&lt;8,0,+SMALL((E70,F70,G70,H70,I70,J70,K70,L70,M70,N70),3))</f>
        <v>0</v>
      </c>
      <c r="T70" s="17">
        <f>IF(P70&lt;9,0,+SMALL((E70,F70,G70,H70,I70,J70,K70,L70,M70,N70),4))</f>
        <v>0</v>
      </c>
      <c r="U70" s="17">
        <f>O70-Q70-R70-S70-T70</f>
        <v>39</v>
      </c>
      <c r="V70" s="7">
        <f>RANK(U70,$U$6:$U$85,0)</f>
        <v>65</v>
      </c>
      <c r="W70" s="13"/>
    </row>
    <row r="71" spans="2:23">
      <c r="B71" s="89" t="s">
        <v>273</v>
      </c>
      <c r="C71" s="33"/>
      <c r="D71" s="41" t="s">
        <v>35</v>
      </c>
      <c r="E71" s="33"/>
      <c r="F71" s="33"/>
      <c r="G71" s="33"/>
      <c r="H71" s="33">
        <v>36</v>
      </c>
      <c r="I71" s="33"/>
      <c r="J71" s="33"/>
      <c r="K71" s="33"/>
      <c r="L71" s="33"/>
      <c r="M71" s="33"/>
      <c r="N71" s="33"/>
      <c r="O71" s="17">
        <f>SUM(E71:N71)</f>
        <v>36</v>
      </c>
      <c r="P71" s="50">
        <f>COUNT(E71:N71)</f>
        <v>1</v>
      </c>
      <c r="Q71" s="17">
        <f>IF(P71&lt;6,0,+SMALL((E71,F71,G71,H71,I71,J71,K71,L71,M71,N71),1))</f>
        <v>0</v>
      </c>
      <c r="R71" s="17">
        <f>IF(P71&lt;7,0,+SMALL((E71,F71,G71,H71,I71,J71,K71,L71,M71,N71),2))</f>
        <v>0</v>
      </c>
      <c r="S71" s="17">
        <f>IF(P71&lt;8,0,+SMALL((E71,F71,G71,H71,I71,J71,K71,L71,M71,N71),3))</f>
        <v>0</v>
      </c>
      <c r="T71" s="17">
        <f>IF(P71&lt;9,0,+SMALL((E71,F71,G71,H71,I71,J71,K71,L71,M71,N71),4))</f>
        <v>0</v>
      </c>
      <c r="U71" s="17">
        <f>O71-Q71-R71-S71-T71</f>
        <v>36</v>
      </c>
      <c r="V71" s="7">
        <f>RANK(U71,$U$6:$U$85,0)</f>
        <v>66</v>
      </c>
      <c r="W71" s="13"/>
    </row>
    <row r="72" spans="2:23">
      <c r="B72" s="89" t="s">
        <v>250</v>
      </c>
      <c r="C72" s="33"/>
      <c r="D72" s="57" t="s">
        <v>79</v>
      </c>
      <c r="E72" s="33"/>
      <c r="F72" s="33"/>
      <c r="G72" s="33"/>
      <c r="H72" s="33"/>
      <c r="I72" s="33"/>
      <c r="J72" s="33">
        <v>35</v>
      </c>
      <c r="K72" s="33"/>
      <c r="L72" s="33"/>
      <c r="M72" s="33"/>
      <c r="N72" s="33"/>
      <c r="O72" s="17">
        <f>SUM(E72:N72)</f>
        <v>35</v>
      </c>
      <c r="P72" s="50">
        <f>COUNT(E72:N72)</f>
        <v>1</v>
      </c>
      <c r="Q72" s="17">
        <f>IF(P72&lt;6,0,+SMALL((E72,F72,G72,H72,I72,J72,K72,L72,M72,N72),1))</f>
        <v>0</v>
      </c>
      <c r="R72" s="17">
        <f>IF(P72&lt;7,0,+SMALL((E72,F72,G72,H72,I72,J72,K72,L72,M72,N72),2))</f>
        <v>0</v>
      </c>
      <c r="S72" s="17">
        <f>IF(P72&lt;8,0,+SMALL((E72,F72,G72,H72,I72,J72,K72,L72,M72,N72),3))</f>
        <v>0</v>
      </c>
      <c r="T72" s="17">
        <f>IF(P72&lt;9,0,+SMALL((E72,F72,G72,H72,I72,J72,K72,L72,M72,N72),4))</f>
        <v>0</v>
      </c>
      <c r="U72" s="17">
        <f>O72-Q72-R72-S72-T72</f>
        <v>35</v>
      </c>
      <c r="V72" s="7">
        <f>RANK(U72,$U$6:$U$85,0)</f>
        <v>67</v>
      </c>
      <c r="W72" s="13"/>
    </row>
    <row r="73" spans="2:23">
      <c r="B73" s="89" t="s">
        <v>416</v>
      </c>
      <c r="C73" s="33"/>
      <c r="D73" s="38" t="s">
        <v>5</v>
      </c>
      <c r="E73" s="33"/>
      <c r="F73" s="33"/>
      <c r="G73" s="33"/>
      <c r="H73" s="33">
        <v>33</v>
      </c>
      <c r="I73" s="33"/>
      <c r="J73" s="33"/>
      <c r="K73" s="33"/>
      <c r="L73" s="33"/>
      <c r="M73" s="33"/>
      <c r="N73" s="33"/>
      <c r="O73" s="17">
        <f>SUM(E73:N73)</f>
        <v>33</v>
      </c>
      <c r="P73" s="50">
        <f>COUNT(E73:N73)</f>
        <v>1</v>
      </c>
      <c r="Q73" s="17">
        <f>IF(P73&lt;6,0,+SMALL((E73,F73,G73,H73,I73,J73,K73,L73,M73,N73),1))</f>
        <v>0</v>
      </c>
      <c r="R73" s="17">
        <f>IF(P73&lt;7,0,+SMALL((E73,F73,G73,H73,I73,J73,K73,L73,M73,N73),2))</f>
        <v>0</v>
      </c>
      <c r="S73" s="17">
        <f>IF(P73&lt;8,0,+SMALL((E73,F73,G73,H73,I73,J73,K73,L73,M73,N73),3))</f>
        <v>0</v>
      </c>
      <c r="T73" s="17">
        <f>IF(P73&lt;9,0,+SMALL((E73,F73,G73,H73,I73,J73,K73,L73,M73,N73),4))</f>
        <v>0</v>
      </c>
      <c r="U73" s="17">
        <f>O73-Q73-R73-S73-T73</f>
        <v>33</v>
      </c>
      <c r="V73" s="7">
        <f>RANK(U73,$U$6:$U$85,0)</f>
        <v>68</v>
      </c>
      <c r="W73" s="13"/>
    </row>
    <row r="74" spans="2:23">
      <c r="B74" s="89" t="s">
        <v>395</v>
      </c>
      <c r="C74" s="33"/>
      <c r="D74" s="158" t="s">
        <v>327</v>
      </c>
      <c r="E74" s="33"/>
      <c r="F74" s="33"/>
      <c r="G74" s="33"/>
      <c r="H74" s="33"/>
      <c r="I74" s="33"/>
      <c r="J74" s="33"/>
      <c r="K74" s="33">
        <v>14</v>
      </c>
      <c r="L74" s="33">
        <v>19</v>
      </c>
      <c r="M74" s="33"/>
      <c r="N74" s="33"/>
      <c r="O74" s="17">
        <f>SUM(E74:N74)</f>
        <v>33</v>
      </c>
      <c r="P74" s="50">
        <f>COUNT(E74:N74)</f>
        <v>2</v>
      </c>
      <c r="Q74" s="17">
        <f>IF(P74&lt;6,0,+SMALL((E74,F74,G74,H74,I74,J74,K74,L74,M74,N74),1))</f>
        <v>0</v>
      </c>
      <c r="R74" s="17">
        <f>IF(P74&lt;7,0,+SMALL((E74,F74,G74,H74,I74,J74,K74,L74,M74,N74),2))</f>
        <v>0</v>
      </c>
      <c r="S74" s="17">
        <f>IF(P74&lt;8,0,+SMALL((E74,F74,G74,H74,I74,J74,K74,L74,M74,N74),3))</f>
        <v>0</v>
      </c>
      <c r="T74" s="17">
        <f>IF(P74&lt;9,0,+SMALL((E74,F74,G74,H74,I74,J74,K74,L74,M74,N74),4))</f>
        <v>0</v>
      </c>
      <c r="U74" s="17">
        <f>O74-Q74-R74-S74-T74</f>
        <v>33</v>
      </c>
      <c r="V74" s="7">
        <f>RANK(U74,$U$6:$U$85,0)</f>
        <v>68</v>
      </c>
      <c r="W74" s="13"/>
    </row>
    <row r="75" spans="2:23">
      <c r="B75" s="89" t="s">
        <v>314</v>
      </c>
      <c r="C75" s="33"/>
      <c r="D75" s="38" t="s">
        <v>5</v>
      </c>
      <c r="E75" s="33"/>
      <c r="F75" s="33"/>
      <c r="G75" s="33"/>
      <c r="H75" s="33"/>
      <c r="I75" s="33"/>
      <c r="J75" s="33"/>
      <c r="K75" s="33"/>
      <c r="L75" s="33">
        <v>32</v>
      </c>
      <c r="M75" s="33"/>
      <c r="N75" s="33"/>
      <c r="O75" s="17">
        <f>SUM(E75:N75)</f>
        <v>32</v>
      </c>
      <c r="P75" s="50">
        <f>COUNT(E75:N75)</f>
        <v>1</v>
      </c>
      <c r="Q75" s="17">
        <f>IF(P75&lt;6,0,+SMALL((E75,F75,G75,H75,I75,J75,K75,L75,M75,N75),1))</f>
        <v>0</v>
      </c>
      <c r="R75" s="17">
        <f>IF(P75&lt;7,0,+SMALL((E75,F75,G75,H75,I75,J75,K75,L75,M75,N75),2))</f>
        <v>0</v>
      </c>
      <c r="S75" s="17">
        <f>IF(P75&lt;8,0,+SMALL((E75,F75,G75,H75,I75,J75,K75,L75,M75,N75),3))</f>
        <v>0</v>
      </c>
      <c r="T75" s="17">
        <f>IF(P75&lt;9,0,+SMALL((E75,F75,G75,H75,I75,J75,K75,L75,M75,N75),4))</f>
        <v>0</v>
      </c>
      <c r="U75" s="17">
        <f>O75-Q75-R75-S75-T75</f>
        <v>32</v>
      </c>
      <c r="V75" s="7">
        <f>RANK(U75,$U$6:$U$85,0)</f>
        <v>70</v>
      </c>
      <c r="W75" s="13"/>
    </row>
    <row r="76" spans="2:23">
      <c r="B76" s="89" t="s">
        <v>408</v>
      </c>
      <c r="C76" s="33"/>
      <c r="D76" s="62" t="s">
        <v>14</v>
      </c>
      <c r="E76" s="33">
        <v>31</v>
      </c>
      <c r="F76" s="33"/>
      <c r="G76" s="33"/>
      <c r="H76" s="33"/>
      <c r="I76" s="33"/>
      <c r="J76" s="33"/>
      <c r="K76" s="33"/>
      <c r="L76" s="33"/>
      <c r="M76" s="33"/>
      <c r="N76" s="33"/>
      <c r="O76" s="17">
        <f>SUM(E76:N76)</f>
        <v>31</v>
      </c>
      <c r="P76" s="50">
        <f>COUNT(E76:N76)</f>
        <v>1</v>
      </c>
      <c r="Q76" s="17">
        <f>IF(P76&lt;6,0,+SMALL((E76,F76,G76,H76,I76,J76,K76,L76,M76,N76),1))</f>
        <v>0</v>
      </c>
      <c r="R76" s="17">
        <f>IF(P76&lt;7,0,+SMALL((E76,F76,G76,H76,I76,J76,K76,L76,M76,N76),2))</f>
        <v>0</v>
      </c>
      <c r="S76" s="17">
        <f>IF(P76&lt;8,0,+SMALL((E76,F76,G76,H76,I76,J76,K76,L76,M76,N76),3))</f>
        <v>0</v>
      </c>
      <c r="T76" s="17">
        <f>IF(P76&lt;9,0,+SMALL((E76,F76,G76,H76,I76,J76,K76,L76,M76,N76),4))</f>
        <v>0</v>
      </c>
      <c r="U76" s="17">
        <f>O76-Q76-R76-S76-T76</f>
        <v>31</v>
      </c>
      <c r="V76" s="7">
        <f>RANK(U76,$U$6:$U$85,0)</f>
        <v>71</v>
      </c>
      <c r="W76" s="13"/>
    </row>
    <row r="77" spans="2:23">
      <c r="B77" s="89" t="s">
        <v>312</v>
      </c>
      <c r="C77" s="33"/>
      <c r="D77" s="64" t="s">
        <v>9</v>
      </c>
      <c r="E77" s="33"/>
      <c r="F77" s="33"/>
      <c r="G77" s="33"/>
      <c r="H77" s="33"/>
      <c r="I77" s="33"/>
      <c r="J77" s="33"/>
      <c r="K77" s="33"/>
      <c r="L77" s="33">
        <v>31</v>
      </c>
      <c r="M77" s="33"/>
      <c r="N77" s="33"/>
      <c r="O77" s="17">
        <f>SUM(E77:N77)</f>
        <v>31</v>
      </c>
      <c r="P77" s="50">
        <f>COUNT(E77:N77)</f>
        <v>1</v>
      </c>
      <c r="Q77" s="17">
        <f>IF(P77&lt;6,0,+SMALL((E77,F77,G77,H77,I77,J77,K77,L77,M77,N77),1))</f>
        <v>0</v>
      </c>
      <c r="R77" s="17">
        <f>IF(P77&lt;7,0,+SMALL((E77,F77,G77,H77,I77,J77,K77,L77,M77,N77),2))</f>
        <v>0</v>
      </c>
      <c r="S77" s="17">
        <f>IF(P77&lt;8,0,+SMALL((E77,F77,G77,H77,I77,J77,K77,L77,M77,N77),3))</f>
        <v>0</v>
      </c>
      <c r="T77" s="17">
        <f>IF(P77&lt;9,0,+SMALL((E77,F77,G77,H77,I77,J77,K77,L77,M77,N77),4))</f>
        <v>0</v>
      </c>
      <c r="U77" s="17">
        <f>O77-Q77-R77-S77-T77</f>
        <v>31</v>
      </c>
      <c r="V77" s="7">
        <f>RANK(U77,$U$6:$U$85,0)</f>
        <v>71</v>
      </c>
      <c r="W77" s="13"/>
    </row>
    <row r="78" spans="2:23">
      <c r="B78" s="89" t="s">
        <v>393</v>
      </c>
      <c r="C78" s="33"/>
      <c r="D78" s="158" t="s">
        <v>327</v>
      </c>
      <c r="E78" s="33">
        <v>8</v>
      </c>
      <c r="F78" s="33"/>
      <c r="G78" s="33">
        <v>8</v>
      </c>
      <c r="H78" s="33"/>
      <c r="I78" s="33"/>
      <c r="J78" s="33"/>
      <c r="K78" s="33"/>
      <c r="L78" s="33">
        <v>15</v>
      </c>
      <c r="M78" s="33"/>
      <c r="N78" s="33"/>
      <c r="O78" s="17">
        <f>SUM(E78:N78)</f>
        <v>31</v>
      </c>
      <c r="P78" s="50">
        <f>COUNT(E78:N78)</f>
        <v>3</v>
      </c>
      <c r="Q78" s="17">
        <f>IF(P78&lt;6,0,+SMALL((E78,F78,G78,H78,I78,J78,K78,L78,M78,N78),1))</f>
        <v>0</v>
      </c>
      <c r="R78" s="17">
        <f>IF(P78&lt;7,0,+SMALL((E78,F78,G78,H78,I78,J78,K78,L78,M78,N78),2))</f>
        <v>0</v>
      </c>
      <c r="S78" s="17">
        <f>IF(P78&lt;8,0,+SMALL((E78,F78,G78,H78,I78,J78,K78,L78,M78,N78),3))</f>
        <v>0</v>
      </c>
      <c r="T78" s="17">
        <f>IF(P78&lt;9,0,+SMALL((E78,F78,G78,H78,I78,J78,K78,L78,M78,N78),4))</f>
        <v>0</v>
      </c>
      <c r="U78" s="17">
        <f>O78-Q78-R78-S78-T78</f>
        <v>31</v>
      </c>
      <c r="V78" s="7">
        <f>RANK(U78,$U$6:$U$85,0)</f>
        <v>71</v>
      </c>
      <c r="W78" s="13"/>
    </row>
    <row r="79" spans="2:23">
      <c r="B79" s="89" t="s">
        <v>270</v>
      </c>
      <c r="C79" s="33"/>
      <c r="D79" s="41" t="s">
        <v>35</v>
      </c>
      <c r="E79" s="33"/>
      <c r="F79" s="33"/>
      <c r="G79" s="33"/>
      <c r="H79" s="33"/>
      <c r="I79" s="33"/>
      <c r="J79" s="33"/>
      <c r="K79" s="33"/>
      <c r="L79" s="33">
        <v>30</v>
      </c>
      <c r="M79" s="33"/>
      <c r="N79" s="33"/>
      <c r="O79" s="17">
        <f>SUM(E79:N79)</f>
        <v>30</v>
      </c>
      <c r="P79" s="50">
        <f>COUNT(E79:N79)</f>
        <v>1</v>
      </c>
      <c r="Q79" s="17">
        <f>IF(P79&lt;6,0,+SMALL((E79,F79,G79,H79,I79,J79,K79,L79,M79,N79),1))</f>
        <v>0</v>
      </c>
      <c r="R79" s="17">
        <f>IF(P79&lt;7,0,+SMALL((E79,F79,G79,H79,I79,J79,K79,L79,M79,N79),2))</f>
        <v>0</v>
      </c>
      <c r="S79" s="17">
        <f>IF(P79&lt;8,0,+SMALL((E79,F79,G79,H79,I79,J79,K79,L79,M79,N79),3))</f>
        <v>0</v>
      </c>
      <c r="T79" s="17">
        <f>IF(P79&lt;9,0,+SMALL((E79,F79,G79,H79,I79,J79,K79,L79,M79,N79),4))</f>
        <v>0</v>
      </c>
      <c r="U79" s="17">
        <f>O79-Q79-R79-S79-T79</f>
        <v>30</v>
      </c>
      <c r="V79" s="7">
        <f>RANK(U79,$U$6:$U$85,0)</f>
        <v>74</v>
      </c>
      <c r="W79" s="13"/>
    </row>
    <row r="80" spans="2:23">
      <c r="B80" s="89" t="s">
        <v>60</v>
      </c>
      <c r="C80" s="33"/>
      <c r="D80" s="64" t="s">
        <v>9</v>
      </c>
      <c r="E80" s="33"/>
      <c r="F80" s="33"/>
      <c r="G80" s="33"/>
      <c r="H80" s="33"/>
      <c r="I80" s="33"/>
      <c r="J80" s="33"/>
      <c r="K80" s="33">
        <v>29</v>
      </c>
      <c r="L80" s="33"/>
      <c r="M80" s="33"/>
      <c r="N80" s="33"/>
      <c r="O80" s="17">
        <f>SUM(E80:N80)</f>
        <v>29</v>
      </c>
      <c r="P80" s="50">
        <f>COUNT(E80:N80)</f>
        <v>1</v>
      </c>
      <c r="Q80" s="17">
        <f>IF(P80&lt;6,0,+SMALL((E80,F80,G80,H80,I80,J80,K80,L80,M80,N80),1))</f>
        <v>0</v>
      </c>
      <c r="R80" s="17">
        <f>IF(P80&lt;7,0,+SMALL((E80,F80,G80,H80,I80,J80,K80,L80,M80,N80),2))</f>
        <v>0</v>
      </c>
      <c r="S80" s="17">
        <f>IF(P80&lt;8,0,+SMALL((E80,F80,G80,H80,I80,J80,K80,L80,M80,N80),3))</f>
        <v>0</v>
      </c>
      <c r="T80" s="17">
        <f>IF(P80&lt;9,0,+SMALL((E80,F80,G80,H80,I80,J80,K80,L80,M80,N80),4))</f>
        <v>0</v>
      </c>
      <c r="U80" s="17">
        <f>O80-Q80-R80-S80-T80</f>
        <v>29</v>
      </c>
      <c r="V80" s="7">
        <f>RANK(U80,$U$6:$U$85,0)</f>
        <v>75</v>
      </c>
      <c r="W80" s="13"/>
    </row>
    <row r="81" spans="2:23">
      <c r="B81" s="89" t="s">
        <v>255</v>
      </c>
      <c r="C81" s="33"/>
      <c r="D81" s="57" t="s">
        <v>79</v>
      </c>
      <c r="E81" s="33"/>
      <c r="F81" s="33">
        <v>27</v>
      </c>
      <c r="G81" s="33"/>
      <c r="H81" s="33"/>
      <c r="I81" s="33"/>
      <c r="J81" s="33"/>
      <c r="K81" s="33"/>
      <c r="L81" s="33"/>
      <c r="M81" s="33"/>
      <c r="N81" s="33"/>
      <c r="O81" s="17">
        <f>SUM(E81:N81)</f>
        <v>27</v>
      </c>
      <c r="P81" s="50">
        <f>COUNT(E81:N81)</f>
        <v>1</v>
      </c>
      <c r="Q81" s="17">
        <f>IF(P81&lt;6,0,+SMALL((E81,F81,G81,H81,I81,J81,K81,L81,M81,N81),1))</f>
        <v>0</v>
      </c>
      <c r="R81" s="17">
        <f>IF(P81&lt;7,0,+SMALL((E81,F81,G81,H81,I81,J81,K81,L81,M81,N81),2))</f>
        <v>0</v>
      </c>
      <c r="S81" s="17">
        <f>IF(P81&lt;8,0,+SMALL((E81,F81,G81,H81,I81,J81,K81,L81,M81,N81),3))</f>
        <v>0</v>
      </c>
      <c r="T81" s="17">
        <f>IF(P81&lt;9,0,+SMALL((E81,F81,G81,H81,I81,J81,K81,L81,M81,N81),4))</f>
        <v>0</v>
      </c>
      <c r="U81" s="17">
        <f>O81-Q81-R81-S81-T81</f>
        <v>27</v>
      </c>
      <c r="V81" s="7">
        <f>RANK(U81,$U$6:$U$85,0)</f>
        <v>76</v>
      </c>
      <c r="W81" s="13"/>
    </row>
    <row r="82" spans="2:23">
      <c r="B82" s="89" t="s">
        <v>92</v>
      </c>
      <c r="C82" s="33"/>
      <c r="D82" s="40" t="s">
        <v>18</v>
      </c>
      <c r="E82" s="33"/>
      <c r="F82" s="33">
        <v>23</v>
      </c>
      <c r="G82" s="33"/>
      <c r="H82" s="33"/>
      <c r="I82" s="33"/>
      <c r="J82" s="33"/>
      <c r="K82" s="33"/>
      <c r="L82" s="33"/>
      <c r="M82" s="33"/>
      <c r="N82" s="33"/>
      <c r="O82" s="17">
        <f>SUM(E82:N82)</f>
        <v>23</v>
      </c>
      <c r="P82" s="50">
        <f>COUNT(E82:N82)</f>
        <v>1</v>
      </c>
      <c r="Q82" s="17">
        <f>IF(P82&lt;6,0,+SMALL((E82,F82,G82,H82,I82,J82,K82,L82,M82,N82),1))</f>
        <v>0</v>
      </c>
      <c r="R82" s="17">
        <f>IF(P82&lt;7,0,+SMALL((E82,F82,G82,H82,I82,J82,K82,L82,M82,N82),2))</f>
        <v>0</v>
      </c>
      <c r="S82" s="17">
        <f>IF(P82&lt;8,0,+SMALL((E82,F82,G82,H82,I82,J82,K82,L82,M82,N82),3))</f>
        <v>0</v>
      </c>
      <c r="T82" s="17">
        <f>IF(P82&lt;9,0,+SMALL((E82,F82,G82,H82,I82,J82,K82,L82,M82,N82),4))</f>
        <v>0</v>
      </c>
      <c r="U82" s="17">
        <f>O82-Q82-R82-S82-T82</f>
        <v>23</v>
      </c>
      <c r="V82" s="7">
        <f>RANK(U82,$U$6:$U$85,0)</f>
        <v>77</v>
      </c>
      <c r="W82" s="13"/>
    </row>
    <row r="83" spans="2:23">
      <c r="B83" s="89" t="s">
        <v>389</v>
      </c>
      <c r="C83" s="33"/>
      <c r="D83" s="62" t="s">
        <v>14</v>
      </c>
      <c r="E83" s="33"/>
      <c r="F83" s="33"/>
      <c r="G83" s="33"/>
      <c r="H83" s="33"/>
      <c r="I83" s="33"/>
      <c r="J83" s="33"/>
      <c r="K83" s="33"/>
      <c r="L83" s="33">
        <v>22</v>
      </c>
      <c r="M83" s="33"/>
      <c r="N83" s="33"/>
      <c r="O83" s="17">
        <f>SUM(E83:N83)</f>
        <v>22</v>
      </c>
      <c r="P83" s="50">
        <f>COUNT(E83:N83)</f>
        <v>1</v>
      </c>
      <c r="Q83" s="17">
        <f>IF(P83&lt;6,0,+SMALL((E83,F83,G83,H83,I83,J83,K83,L83,M83,N83),1))</f>
        <v>0</v>
      </c>
      <c r="R83" s="17">
        <f>IF(P83&lt;7,0,+SMALL((E83,F83,G83,H83,I83,J83,K83,L83,M83,N83),2))</f>
        <v>0</v>
      </c>
      <c r="S83" s="17">
        <f>IF(P83&lt;8,0,+SMALL((E83,F83,G83,H83,I83,J83,K83,L83,M83,N83),3))</f>
        <v>0</v>
      </c>
      <c r="T83" s="17">
        <f>IF(P83&lt;9,0,+SMALL((E83,F83,G83,H83,I83,J83,K83,L83,M83,N83),4))</f>
        <v>0</v>
      </c>
      <c r="U83" s="17">
        <f>O83-Q83-R83-S83-T83</f>
        <v>22</v>
      </c>
      <c r="V83" s="7">
        <f>RANK(U83,$U$6:$U$85,0)</f>
        <v>78</v>
      </c>
      <c r="W83" s="13"/>
    </row>
    <row r="84" spans="2:23">
      <c r="B84" s="89" t="s">
        <v>391</v>
      </c>
      <c r="C84" s="33"/>
      <c r="D84" s="158" t="s">
        <v>327</v>
      </c>
      <c r="E84" s="33"/>
      <c r="F84" s="33"/>
      <c r="G84" s="33"/>
      <c r="H84" s="33"/>
      <c r="I84" s="33"/>
      <c r="J84" s="33"/>
      <c r="K84" s="33"/>
      <c r="L84" s="33">
        <v>17</v>
      </c>
      <c r="M84" s="33"/>
      <c r="N84" s="33"/>
      <c r="O84" s="17">
        <f>SUM(E84:N84)</f>
        <v>17</v>
      </c>
      <c r="P84" s="50">
        <f>COUNT(E84:N84)</f>
        <v>1</v>
      </c>
      <c r="Q84" s="17">
        <f>IF(P84&lt;6,0,+SMALL((E84,F84,G84,H84,I84,J84,K84,L84,M84,N84),1))</f>
        <v>0</v>
      </c>
      <c r="R84" s="17">
        <f>IF(P84&lt;7,0,+SMALL((E84,F84,G84,H84,I84,J84,K84,L84,M84,N84),2))</f>
        <v>0</v>
      </c>
      <c r="S84" s="17">
        <f>IF(P84&lt;8,0,+SMALL((E84,F84,G84,H84,I84,J84,K84,L84,M84,N84),3))</f>
        <v>0</v>
      </c>
      <c r="T84" s="17">
        <f>IF(P84&lt;9,0,+SMALL((E84,F84,G84,H84,I84,J84,K84,L84,M84,N84),4))</f>
        <v>0</v>
      </c>
      <c r="U84" s="17">
        <f>O84-Q84-R84-S84-T84</f>
        <v>17</v>
      </c>
      <c r="V84" s="7">
        <f>RANK(U84,$U$6:$U$85,0)</f>
        <v>79</v>
      </c>
      <c r="W84" s="13"/>
    </row>
    <row r="85" spans="2:23">
      <c r="B85" s="89" t="s">
        <v>22</v>
      </c>
      <c r="C85" s="33"/>
      <c r="D85" s="38" t="s">
        <v>5</v>
      </c>
      <c r="E85" s="33"/>
      <c r="F85" s="33"/>
      <c r="G85" s="33"/>
      <c r="H85" s="33"/>
      <c r="I85" s="33"/>
      <c r="J85" s="33"/>
      <c r="K85" s="33">
        <v>15</v>
      </c>
      <c r="L85" s="33"/>
      <c r="M85" s="33"/>
      <c r="N85" s="33"/>
      <c r="O85" s="17">
        <f>SUM(E85:N85)</f>
        <v>15</v>
      </c>
      <c r="P85" s="50">
        <f>COUNT(E85:N85)</f>
        <v>1</v>
      </c>
      <c r="Q85" s="17">
        <f>IF(P85&lt;6,0,+SMALL((E85,F85,G85,H85,I85,J85,K85,L85,M85,N85),1))</f>
        <v>0</v>
      </c>
      <c r="R85" s="17">
        <f>IF(P85&lt;7,0,+SMALL((E85,F85,G85,H85,I85,J85,K85,L85,M85,N85),2))</f>
        <v>0</v>
      </c>
      <c r="S85" s="17">
        <f>IF(P85&lt;8,0,+SMALL((E85,F85,G85,H85,I85,J85,K85,L85,M85,N85),3))</f>
        <v>0</v>
      </c>
      <c r="T85" s="17">
        <f>IF(P85&lt;9,0,+SMALL((E85,F85,G85,H85,I85,J85,K85,L85,M85,N85),4))</f>
        <v>0</v>
      </c>
      <c r="U85" s="17">
        <f>O85-Q85-R85-S85-T85</f>
        <v>15</v>
      </c>
      <c r="V85" s="7">
        <f>RANK(U85,$U$6:$U$85,0)</f>
        <v>80</v>
      </c>
      <c r="W85" s="13"/>
    </row>
  </sheetData>
  <sortState xmlns:xlrd2="http://schemas.microsoft.com/office/spreadsheetml/2017/richdata2" ref="B6:V85">
    <sortCondition ref="V6:V85"/>
  </sortState>
  <mergeCells count="22">
    <mergeCell ref="K4:K5"/>
    <mergeCell ref="B2:C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R4:R5"/>
    <mergeCell ref="S4:S5"/>
    <mergeCell ref="U4:U5"/>
    <mergeCell ref="V4:V5"/>
    <mergeCell ref="L4:L5"/>
    <mergeCell ref="M4:M5"/>
    <mergeCell ref="N4:N5"/>
    <mergeCell ref="O4:O5"/>
    <mergeCell ref="P4:P5"/>
    <mergeCell ref="Q4:Q5"/>
    <mergeCell ref="T4:T5"/>
  </mergeCells>
  <conditionalFormatting sqref="V6:V85">
    <cfRule type="cellIs" dxfId="15" priority="1" operator="equal">
      <formula>3</formula>
    </cfRule>
    <cfRule type="cellIs" dxfId="14" priority="2" operator="equal">
      <formula>2</formula>
    </cfRule>
    <cfRule type="cellIs" dxfId="13" priority="3" operator="equal">
      <formula>1</formula>
    </cfRule>
    <cfRule type="cellIs" dxfId="12" priority="4" operator="between">
      <formula>1</formula>
      <formula>3</formula>
    </cfRule>
  </conditionalFormatting>
  <pageMargins left="0" right="0" top="0" bottom="0" header="0" footer="0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FF00"/>
  </sheetPr>
  <dimension ref="A1:XFD344"/>
  <sheetViews>
    <sheetView workbookViewId="0">
      <selection activeCell="K10" sqref="K10"/>
    </sheetView>
  </sheetViews>
  <sheetFormatPr baseColWidth="10" defaultRowHeight="23.4"/>
  <cols>
    <col min="1" max="1" width="6.44140625" style="3" customWidth="1"/>
    <col min="2" max="2" width="28.77734375" style="3" customWidth="1"/>
    <col min="3" max="3" width="5.6640625" style="1" customWidth="1"/>
    <col min="4" max="4" width="14.6640625" style="2" customWidth="1"/>
    <col min="5" max="7" width="5.44140625" style="10" customWidth="1"/>
    <col min="8" max="9" width="5.33203125" style="10" customWidth="1"/>
    <col min="10" max="10" width="5.21875" style="10" customWidth="1"/>
    <col min="11" max="11" width="8.6640625" style="34" customWidth="1"/>
    <col min="12" max="12" width="10.5546875" style="68" customWidth="1"/>
    <col min="13" max="13" width="9" style="11" customWidth="1"/>
    <col min="14" max="16" width="11.5546875" style="11"/>
    <col min="17" max="17" width="11.5546875" style="167"/>
    <col min="18" max="16384" width="11.5546875" style="11"/>
  </cols>
  <sheetData>
    <row r="1" spans="1:16384" ht="30.6" customHeight="1" thickBot="1">
      <c r="A1" s="225" t="s">
        <v>70</v>
      </c>
      <c r="B1" s="226"/>
      <c r="C1" s="227"/>
    </row>
    <row r="2" spans="1:16384" ht="12.6" customHeight="1" thickBot="1">
      <c r="A2" s="228"/>
      <c r="B2" s="229"/>
      <c r="C2" s="127" t="s">
        <v>72</v>
      </c>
    </row>
    <row r="3" spans="1:16384" s="11" customFormat="1" ht="25.8" customHeight="1">
      <c r="A3" s="118">
        <v>1</v>
      </c>
      <c r="B3" s="119" t="s">
        <v>63</v>
      </c>
      <c r="C3" s="120">
        <f>K41</f>
        <v>1362</v>
      </c>
      <c r="D3" s="2"/>
      <c r="E3" s="10"/>
      <c r="F3" s="10"/>
      <c r="G3" s="10"/>
      <c r="H3" s="10"/>
      <c r="I3" s="10"/>
      <c r="J3" s="10"/>
      <c r="K3" s="34"/>
      <c r="L3" s="68"/>
      <c r="Q3" s="167"/>
    </row>
    <row r="4" spans="1:16384" s="11" customFormat="1" ht="25.8" customHeight="1">
      <c r="A4" s="133">
        <v>2</v>
      </c>
      <c r="B4" s="134" t="s">
        <v>67</v>
      </c>
      <c r="C4" s="135">
        <f>K192</f>
        <v>1272</v>
      </c>
      <c r="D4" s="2"/>
      <c r="E4" s="10"/>
      <c r="F4" s="10"/>
      <c r="G4" s="10"/>
      <c r="H4" s="10"/>
      <c r="I4" s="10"/>
      <c r="J4" s="10"/>
      <c r="K4" s="34"/>
      <c r="L4" s="68"/>
      <c r="Q4" s="167"/>
    </row>
    <row r="5" spans="1:16384" s="66" customFormat="1" ht="25.8" customHeight="1">
      <c r="A5" s="124">
        <v>3</v>
      </c>
      <c r="B5" s="125" t="s">
        <v>64</v>
      </c>
      <c r="C5" s="126">
        <f>K206</f>
        <v>1269</v>
      </c>
      <c r="D5" s="121"/>
      <c r="E5" s="122"/>
      <c r="F5" s="123"/>
      <c r="G5" s="121"/>
      <c r="H5" s="122"/>
      <c r="I5" s="123"/>
      <c r="J5" s="121"/>
      <c r="K5" s="122"/>
      <c r="L5" s="123"/>
      <c r="M5" s="121"/>
      <c r="N5" s="122"/>
      <c r="O5" s="123"/>
      <c r="P5" s="121"/>
      <c r="Q5" s="168"/>
      <c r="R5" s="123"/>
      <c r="S5" s="121"/>
      <c r="T5" s="122"/>
      <c r="U5" s="123"/>
      <c r="V5" s="121"/>
      <c r="W5" s="122"/>
      <c r="X5" s="123"/>
      <c r="Y5" s="121"/>
      <c r="Z5" s="122"/>
      <c r="AA5" s="123"/>
      <c r="AB5" s="121"/>
      <c r="AC5" s="122"/>
      <c r="AD5" s="123"/>
      <c r="AE5" s="121"/>
      <c r="AF5" s="122"/>
      <c r="AG5" s="123"/>
      <c r="AH5" s="121"/>
      <c r="AI5" s="122"/>
      <c r="AJ5" s="123"/>
      <c r="AK5" s="121"/>
      <c r="AL5" s="122"/>
      <c r="AM5" s="123"/>
      <c r="AN5" s="121"/>
      <c r="AO5" s="122"/>
      <c r="AP5" s="123"/>
      <c r="AQ5" s="121"/>
      <c r="AR5" s="122"/>
      <c r="AS5" s="123"/>
      <c r="AT5" s="121"/>
      <c r="AU5" s="122"/>
      <c r="AV5" s="123"/>
      <c r="AW5" s="121"/>
      <c r="AX5" s="122"/>
      <c r="AY5" s="123"/>
      <c r="AZ5" s="121"/>
      <c r="BA5" s="122"/>
      <c r="BB5" s="123"/>
      <c r="BC5" s="121"/>
      <c r="BD5" s="122"/>
      <c r="BE5" s="123"/>
      <c r="BF5" s="121"/>
      <c r="BG5" s="122"/>
      <c r="BH5" s="123"/>
      <c r="BI5" s="121"/>
      <c r="BJ5" s="122"/>
      <c r="BK5" s="123"/>
      <c r="BL5" s="121"/>
      <c r="BM5" s="122"/>
      <c r="BN5" s="123"/>
      <c r="BO5" s="121"/>
      <c r="BP5" s="122"/>
      <c r="BQ5" s="123"/>
      <c r="BR5" s="121"/>
      <c r="BS5" s="122"/>
      <c r="BT5" s="123"/>
      <c r="BU5" s="121"/>
      <c r="BV5" s="122"/>
      <c r="BW5" s="123"/>
      <c r="BX5" s="121"/>
      <c r="BY5" s="122"/>
      <c r="BZ5" s="123"/>
      <c r="CA5" s="121"/>
      <c r="CB5" s="122"/>
      <c r="CC5" s="123"/>
      <c r="CD5" s="121"/>
      <c r="CE5" s="122"/>
      <c r="CF5" s="123"/>
      <c r="CG5" s="121"/>
      <c r="CH5" s="122"/>
      <c r="CI5" s="123"/>
      <c r="CJ5" s="121"/>
      <c r="CK5" s="122"/>
      <c r="CL5" s="123"/>
      <c r="CM5" s="121"/>
      <c r="CN5" s="122"/>
      <c r="CO5" s="123"/>
      <c r="CP5" s="121"/>
      <c r="CQ5" s="122"/>
      <c r="CR5" s="123"/>
      <c r="CS5" s="121"/>
      <c r="CT5" s="122"/>
      <c r="CU5" s="123"/>
      <c r="CV5" s="121"/>
      <c r="CW5" s="122"/>
      <c r="CX5" s="123"/>
      <c r="CY5" s="121"/>
      <c r="CZ5" s="122"/>
      <c r="DA5" s="123"/>
      <c r="DB5" s="121"/>
      <c r="DC5" s="122"/>
      <c r="DD5" s="123"/>
      <c r="DE5" s="121"/>
      <c r="DF5" s="122"/>
      <c r="DG5" s="123"/>
      <c r="DH5" s="121"/>
      <c r="DI5" s="122"/>
      <c r="DJ5" s="123"/>
      <c r="DK5" s="121"/>
      <c r="DL5" s="122"/>
      <c r="DM5" s="123"/>
      <c r="DN5" s="121"/>
      <c r="DO5" s="122"/>
      <c r="DP5" s="123"/>
      <c r="DQ5" s="121"/>
      <c r="DR5" s="122"/>
      <c r="DS5" s="123"/>
      <c r="DT5" s="121"/>
      <c r="DU5" s="122"/>
      <c r="DV5" s="123"/>
      <c r="DW5" s="121"/>
      <c r="DX5" s="122"/>
      <c r="DY5" s="123"/>
      <c r="DZ5" s="121"/>
      <c r="EA5" s="122"/>
      <c r="EB5" s="123"/>
      <c r="EC5" s="121"/>
      <c r="ED5" s="122"/>
      <c r="EE5" s="123"/>
      <c r="EF5" s="121"/>
      <c r="EG5" s="122"/>
      <c r="EH5" s="123"/>
      <c r="EI5" s="121"/>
      <c r="EJ5" s="122"/>
      <c r="EK5" s="123"/>
      <c r="EL5" s="121"/>
      <c r="EM5" s="122"/>
      <c r="EN5" s="123"/>
      <c r="EO5" s="121"/>
      <c r="EP5" s="122"/>
      <c r="EQ5" s="123"/>
      <c r="ER5" s="121"/>
      <c r="ES5" s="122"/>
      <c r="ET5" s="123"/>
      <c r="EU5" s="121"/>
      <c r="EV5" s="122"/>
      <c r="EW5" s="123"/>
      <c r="EX5" s="121"/>
      <c r="EY5" s="122"/>
      <c r="EZ5" s="123"/>
      <c r="FA5" s="121"/>
      <c r="FB5" s="122"/>
      <c r="FC5" s="123"/>
      <c r="FD5" s="121"/>
      <c r="FE5" s="122"/>
      <c r="FF5" s="123"/>
      <c r="FG5" s="121"/>
      <c r="FH5" s="122"/>
      <c r="FI5" s="123"/>
      <c r="FJ5" s="121"/>
      <c r="FK5" s="122"/>
      <c r="FL5" s="123"/>
      <c r="FM5" s="121"/>
      <c r="FN5" s="122"/>
      <c r="FO5" s="123"/>
      <c r="FP5" s="121"/>
      <c r="FQ5" s="122"/>
      <c r="FR5" s="123"/>
      <c r="FS5" s="121"/>
      <c r="FT5" s="122"/>
      <c r="FU5" s="123"/>
      <c r="FV5" s="121"/>
      <c r="FW5" s="122"/>
      <c r="FX5" s="123"/>
      <c r="FY5" s="121"/>
      <c r="FZ5" s="122"/>
      <c r="GA5" s="123"/>
      <c r="GB5" s="121"/>
      <c r="GC5" s="122"/>
      <c r="GD5" s="123"/>
      <c r="GE5" s="121"/>
      <c r="GF5" s="122"/>
      <c r="GG5" s="123"/>
      <c r="GH5" s="121"/>
      <c r="GI5" s="122"/>
      <c r="GJ5" s="123"/>
      <c r="GK5" s="121"/>
      <c r="GL5" s="122"/>
      <c r="GM5" s="123"/>
      <c r="GN5" s="121"/>
      <c r="GO5" s="122"/>
      <c r="GP5" s="123"/>
      <c r="GQ5" s="121"/>
      <c r="GR5" s="122"/>
      <c r="GS5" s="123"/>
      <c r="GT5" s="121"/>
      <c r="GU5" s="122"/>
      <c r="GV5" s="123"/>
      <c r="GW5" s="121"/>
      <c r="GX5" s="122"/>
      <c r="GY5" s="123"/>
      <c r="GZ5" s="121"/>
      <c r="HA5" s="122"/>
      <c r="HB5" s="123"/>
      <c r="HC5" s="121"/>
      <c r="HD5" s="122"/>
      <c r="HE5" s="123"/>
      <c r="HF5" s="121"/>
      <c r="HG5" s="122"/>
      <c r="HH5" s="123"/>
      <c r="HI5" s="121"/>
      <c r="HJ5" s="122"/>
      <c r="HK5" s="123"/>
      <c r="HL5" s="121"/>
      <c r="HM5" s="122"/>
      <c r="HN5" s="123"/>
      <c r="HO5" s="121"/>
      <c r="HP5" s="122"/>
      <c r="HQ5" s="123"/>
      <c r="HR5" s="121"/>
      <c r="HS5" s="122"/>
      <c r="HT5" s="123"/>
      <c r="HU5" s="121"/>
      <c r="HV5" s="122"/>
      <c r="HW5" s="123"/>
      <c r="HX5" s="121"/>
      <c r="HY5" s="122"/>
      <c r="HZ5" s="123"/>
      <c r="IA5" s="121"/>
      <c r="IB5" s="122"/>
      <c r="IC5" s="123"/>
      <c r="ID5" s="121"/>
      <c r="IE5" s="122"/>
      <c r="IF5" s="123"/>
      <c r="IG5" s="121"/>
      <c r="IH5" s="122"/>
      <c r="II5" s="123"/>
      <c r="IJ5" s="121"/>
      <c r="IK5" s="122"/>
      <c r="IL5" s="123"/>
      <c r="IM5" s="121"/>
      <c r="IN5" s="122"/>
      <c r="IO5" s="123"/>
      <c r="IP5" s="121"/>
      <c r="IQ5" s="122"/>
      <c r="IR5" s="123"/>
      <c r="IS5" s="121"/>
      <c r="IT5" s="122"/>
      <c r="IU5" s="123"/>
      <c r="IV5" s="121"/>
      <c r="IW5" s="122"/>
      <c r="IX5" s="123"/>
      <c r="IY5" s="121"/>
      <c r="IZ5" s="122"/>
      <c r="JA5" s="123"/>
      <c r="JB5" s="121"/>
      <c r="JC5" s="122"/>
      <c r="JD5" s="123"/>
      <c r="JE5" s="121"/>
      <c r="JF5" s="122"/>
      <c r="JG5" s="123"/>
      <c r="JH5" s="121"/>
      <c r="JI5" s="122"/>
      <c r="JJ5" s="123"/>
      <c r="JK5" s="121"/>
      <c r="JL5" s="122"/>
      <c r="JM5" s="123"/>
      <c r="JN5" s="121"/>
      <c r="JO5" s="122"/>
      <c r="JP5" s="123"/>
      <c r="JQ5" s="121"/>
      <c r="JR5" s="122"/>
      <c r="JS5" s="123"/>
      <c r="JT5" s="121"/>
      <c r="JU5" s="122"/>
      <c r="JV5" s="123"/>
      <c r="JW5" s="121"/>
      <c r="JX5" s="122"/>
      <c r="JY5" s="123"/>
      <c r="JZ5" s="121"/>
      <c r="KA5" s="122"/>
      <c r="KB5" s="123"/>
      <c r="KC5" s="121"/>
      <c r="KD5" s="122"/>
      <c r="KE5" s="123"/>
      <c r="KF5" s="121"/>
      <c r="KG5" s="122"/>
      <c r="KH5" s="123"/>
      <c r="KI5" s="121"/>
      <c r="KJ5" s="122"/>
      <c r="KK5" s="123"/>
      <c r="KL5" s="121"/>
      <c r="KM5" s="122"/>
      <c r="KN5" s="123"/>
      <c r="KO5" s="121"/>
      <c r="KP5" s="122"/>
      <c r="KQ5" s="123"/>
      <c r="KR5" s="121"/>
      <c r="KS5" s="122"/>
      <c r="KT5" s="123"/>
      <c r="KU5" s="121"/>
      <c r="KV5" s="122"/>
      <c r="KW5" s="123"/>
      <c r="KX5" s="121"/>
      <c r="KY5" s="122"/>
      <c r="KZ5" s="123"/>
      <c r="LA5" s="121"/>
      <c r="LB5" s="122"/>
      <c r="LC5" s="123"/>
      <c r="LD5" s="121"/>
      <c r="LE5" s="122"/>
      <c r="LF5" s="123"/>
      <c r="LG5" s="121"/>
      <c r="LH5" s="122"/>
      <c r="LI5" s="123"/>
      <c r="LJ5" s="121"/>
      <c r="LK5" s="122"/>
      <c r="LL5" s="123"/>
      <c r="LM5" s="121"/>
      <c r="LN5" s="122"/>
      <c r="LO5" s="123"/>
      <c r="LP5" s="121"/>
      <c r="LQ5" s="122"/>
      <c r="LR5" s="123"/>
      <c r="LS5" s="121"/>
      <c r="LT5" s="122"/>
      <c r="LU5" s="123"/>
      <c r="LV5" s="121"/>
      <c r="LW5" s="122"/>
      <c r="LX5" s="123"/>
      <c r="LY5" s="121"/>
      <c r="LZ5" s="122"/>
      <c r="MA5" s="123"/>
      <c r="MB5" s="121"/>
      <c r="MC5" s="122"/>
      <c r="MD5" s="123"/>
      <c r="ME5" s="121"/>
      <c r="MF5" s="122"/>
      <c r="MG5" s="123"/>
      <c r="MH5" s="121"/>
      <c r="MI5" s="122"/>
      <c r="MJ5" s="123"/>
      <c r="MK5" s="121"/>
      <c r="ML5" s="122"/>
      <c r="MM5" s="123"/>
      <c r="MN5" s="121"/>
      <c r="MO5" s="122"/>
      <c r="MP5" s="123"/>
      <c r="MQ5" s="121"/>
      <c r="MR5" s="122"/>
      <c r="MS5" s="123"/>
      <c r="MT5" s="121"/>
      <c r="MU5" s="122"/>
      <c r="MV5" s="123"/>
      <c r="MW5" s="121"/>
      <c r="MX5" s="122"/>
      <c r="MY5" s="123"/>
      <c r="MZ5" s="121"/>
      <c r="NA5" s="122"/>
      <c r="NB5" s="123"/>
      <c r="NC5" s="121"/>
      <c r="ND5" s="122"/>
      <c r="NE5" s="123"/>
      <c r="NF5" s="121"/>
      <c r="NG5" s="122"/>
      <c r="NH5" s="123"/>
      <c r="NI5" s="121"/>
      <c r="NJ5" s="122"/>
      <c r="NK5" s="123"/>
      <c r="NL5" s="121"/>
      <c r="NM5" s="122"/>
      <c r="NN5" s="123"/>
      <c r="NO5" s="121"/>
      <c r="NP5" s="122"/>
      <c r="NQ5" s="123"/>
      <c r="NR5" s="121"/>
      <c r="NS5" s="122"/>
      <c r="NT5" s="123"/>
      <c r="NU5" s="121"/>
      <c r="NV5" s="122"/>
      <c r="NW5" s="123"/>
      <c r="NX5" s="121"/>
      <c r="NY5" s="122"/>
      <c r="NZ5" s="123"/>
      <c r="OA5" s="121"/>
      <c r="OB5" s="122"/>
      <c r="OC5" s="123"/>
      <c r="OD5" s="121"/>
      <c r="OE5" s="122"/>
      <c r="OF5" s="123"/>
      <c r="OG5" s="121"/>
      <c r="OH5" s="122"/>
      <c r="OI5" s="123"/>
      <c r="OJ5" s="121"/>
      <c r="OK5" s="122"/>
      <c r="OL5" s="123"/>
      <c r="OM5" s="121"/>
      <c r="ON5" s="122"/>
      <c r="OO5" s="123"/>
      <c r="OP5" s="121"/>
      <c r="OQ5" s="122"/>
      <c r="OR5" s="123"/>
      <c r="OS5" s="121"/>
      <c r="OT5" s="122"/>
      <c r="OU5" s="123"/>
      <c r="OV5" s="121"/>
      <c r="OW5" s="122"/>
      <c r="OX5" s="123"/>
      <c r="OY5" s="121"/>
      <c r="OZ5" s="122"/>
      <c r="PA5" s="123"/>
      <c r="PB5" s="121"/>
      <c r="PC5" s="122"/>
      <c r="PD5" s="123"/>
      <c r="PE5" s="121"/>
      <c r="PF5" s="122"/>
      <c r="PG5" s="123"/>
      <c r="PH5" s="121"/>
      <c r="PI5" s="122"/>
      <c r="PJ5" s="123"/>
      <c r="PK5" s="121"/>
      <c r="PL5" s="122"/>
      <c r="PM5" s="123"/>
      <c r="PN5" s="121"/>
      <c r="PO5" s="122"/>
      <c r="PP5" s="123"/>
      <c r="PQ5" s="121"/>
      <c r="PR5" s="122"/>
      <c r="PS5" s="123"/>
      <c r="PT5" s="121"/>
      <c r="PU5" s="122"/>
      <c r="PV5" s="123"/>
      <c r="PW5" s="121"/>
      <c r="PX5" s="122"/>
      <c r="PY5" s="123"/>
      <c r="PZ5" s="121"/>
      <c r="QA5" s="122"/>
      <c r="QB5" s="123"/>
      <c r="QC5" s="121"/>
      <c r="QD5" s="122"/>
      <c r="QE5" s="123"/>
      <c r="QF5" s="121"/>
      <c r="QG5" s="122"/>
      <c r="QH5" s="123"/>
      <c r="QI5" s="121"/>
      <c r="QJ5" s="122"/>
      <c r="QK5" s="123"/>
      <c r="QL5" s="121"/>
      <c r="QM5" s="122"/>
      <c r="QN5" s="123"/>
      <c r="QO5" s="121"/>
      <c r="QP5" s="122"/>
      <c r="QQ5" s="123"/>
      <c r="QR5" s="121"/>
      <c r="QS5" s="122"/>
      <c r="QT5" s="123"/>
      <c r="QU5" s="121"/>
      <c r="QV5" s="122"/>
      <c r="QW5" s="123"/>
      <c r="QX5" s="121"/>
      <c r="QY5" s="122"/>
      <c r="QZ5" s="123"/>
      <c r="RA5" s="121"/>
      <c r="RB5" s="122"/>
      <c r="RC5" s="123"/>
      <c r="RD5" s="121"/>
      <c r="RE5" s="122"/>
      <c r="RF5" s="123"/>
      <c r="RG5" s="121"/>
      <c r="RH5" s="122"/>
      <c r="RI5" s="123"/>
      <c r="RJ5" s="121"/>
      <c r="RK5" s="122"/>
      <c r="RL5" s="123"/>
      <c r="RM5" s="121"/>
      <c r="RN5" s="122"/>
      <c r="RO5" s="123"/>
      <c r="RP5" s="121"/>
      <c r="RQ5" s="122"/>
      <c r="RR5" s="123"/>
      <c r="RS5" s="121"/>
      <c r="RT5" s="122"/>
      <c r="RU5" s="123"/>
      <c r="RV5" s="121"/>
      <c r="RW5" s="122"/>
      <c r="RX5" s="123"/>
      <c r="RY5" s="121"/>
      <c r="RZ5" s="122"/>
      <c r="SA5" s="123"/>
      <c r="SB5" s="121"/>
      <c r="SC5" s="122"/>
      <c r="SD5" s="123"/>
      <c r="SE5" s="121"/>
      <c r="SF5" s="122"/>
      <c r="SG5" s="123"/>
      <c r="SH5" s="121"/>
      <c r="SI5" s="122"/>
      <c r="SJ5" s="123"/>
      <c r="SK5" s="121"/>
      <c r="SL5" s="122"/>
      <c r="SM5" s="123"/>
      <c r="SN5" s="121"/>
      <c r="SO5" s="122"/>
      <c r="SP5" s="123"/>
      <c r="SQ5" s="121"/>
      <c r="SR5" s="122"/>
      <c r="SS5" s="123"/>
      <c r="ST5" s="121"/>
      <c r="SU5" s="122"/>
      <c r="SV5" s="123"/>
      <c r="SW5" s="121"/>
      <c r="SX5" s="122"/>
      <c r="SY5" s="123"/>
      <c r="SZ5" s="121"/>
      <c r="TA5" s="122"/>
      <c r="TB5" s="123"/>
      <c r="TC5" s="121"/>
      <c r="TD5" s="122"/>
      <c r="TE5" s="123"/>
      <c r="TF5" s="121"/>
      <c r="TG5" s="122"/>
      <c r="TH5" s="123"/>
      <c r="TI5" s="121"/>
      <c r="TJ5" s="122"/>
      <c r="TK5" s="123"/>
      <c r="TL5" s="121"/>
      <c r="TM5" s="122"/>
      <c r="TN5" s="123"/>
      <c r="TO5" s="121"/>
      <c r="TP5" s="122"/>
      <c r="TQ5" s="123"/>
      <c r="TR5" s="121"/>
      <c r="TS5" s="122"/>
      <c r="TT5" s="123"/>
      <c r="TU5" s="121"/>
      <c r="TV5" s="122"/>
      <c r="TW5" s="123"/>
      <c r="TX5" s="121"/>
      <c r="TY5" s="122"/>
      <c r="TZ5" s="123"/>
      <c r="UA5" s="121"/>
      <c r="UB5" s="122"/>
      <c r="UC5" s="123"/>
      <c r="UD5" s="121"/>
      <c r="UE5" s="122"/>
      <c r="UF5" s="123"/>
      <c r="UG5" s="121"/>
      <c r="UH5" s="122"/>
      <c r="UI5" s="123"/>
      <c r="UJ5" s="121"/>
      <c r="UK5" s="122"/>
      <c r="UL5" s="123"/>
      <c r="UM5" s="121"/>
      <c r="UN5" s="122"/>
      <c r="UO5" s="123"/>
      <c r="UP5" s="121"/>
      <c r="UQ5" s="122"/>
      <c r="UR5" s="123"/>
      <c r="US5" s="121"/>
      <c r="UT5" s="122"/>
      <c r="UU5" s="123"/>
      <c r="UV5" s="121"/>
      <c r="UW5" s="122"/>
      <c r="UX5" s="123"/>
      <c r="UY5" s="121"/>
      <c r="UZ5" s="122"/>
      <c r="VA5" s="123"/>
      <c r="VB5" s="121"/>
      <c r="VC5" s="122"/>
      <c r="VD5" s="123"/>
      <c r="VE5" s="121"/>
      <c r="VF5" s="122"/>
      <c r="VG5" s="123"/>
      <c r="VH5" s="121"/>
      <c r="VI5" s="122"/>
      <c r="VJ5" s="123"/>
      <c r="VK5" s="121"/>
      <c r="VL5" s="122"/>
      <c r="VM5" s="123"/>
      <c r="VN5" s="121"/>
      <c r="VO5" s="122"/>
      <c r="VP5" s="123"/>
      <c r="VQ5" s="121"/>
      <c r="VR5" s="122"/>
      <c r="VS5" s="123"/>
      <c r="VT5" s="121"/>
      <c r="VU5" s="122"/>
      <c r="VV5" s="123"/>
      <c r="VW5" s="121"/>
      <c r="VX5" s="122"/>
      <c r="VY5" s="123"/>
      <c r="VZ5" s="121"/>
      <c r="WA5" s="122"/>
      <c r="WB5" s="123"/>
      <c r="WC5" s="121"/>
      <c r="WD5" s="122"/>
      <c r="WE5" s="123"/>
      <c r="WF5" s="121"/>
      <c r="WG5" s="122"/>
      <c r="WH5" s="123"/>
      <c r="WI5" s="121"/>
      <c r="WJ5" s="122"/>
      <c r="WK5" s="123"/>
      <c r="WL5" s="121"/>
      <c r="WM5" s="122"/>
      <c r="WN5" s="123"/>
      <c r="WO5" s="121"/>
      <c r="WP5" s="122"/>
      <c r="WQ5" s="123"/>
      <c r="WR5" s="121"/>
      <c r="WS5" s="122"/>
      <c r="WT5" s="123"/>
      <c r="WU5" s="121"/>
      <c r="WV5" s="122"/>
      <c r="WW5" s="123"/>
      <c r="WX5" s="121"/>
      <c r="WY5" s="122"/>
      <c r="WZ5" s="123"/>
      <c r="XA5" s="121"/>
      <c r="XB5" s="122"/>
      <c r="XC5" s="123"/>
      <c r="XD5" s="121"/>
      <c r="XE5" s="122"/>
      <c r="XF5" s="123"/>
      <c r="XG5" s="121"/>
      <c r="XH5" s="122"/>
      <c r="XI5" s="123"/>
      <c r="XJ5" s="121"/>
      <c r="XK5" s="122"/>
      <c r="XL5" s="123"/>
      <c r="XM5" s="121"/>
      <c r="XN5" s="122"/>
      <c r="XO5" s="123"/>
      <c r="XP5" s="121"/>
      <c r="XQ5" s="122"/>
      <c r="XR5" s="123"/>
      <c r="XS5" s="121"/>
      <c r="XT5" s="122"/>
      <c r="XU5" s="123"/>
      <c r="XV5" s="121"/>
      <c r="XW5" s="122"/>
      <c r="XX5" s="123"/>
      <c r="XY5" s="121"/>
      <c r="XZ5" s="122"/>
      <c r="YA5" s="123"/>
      <c r="YB5" s="121"/>
      <c r="YC5" s="122"/>
      <c r="YD5" s="123"/>
      <c r="YE5" s="121"/>
      <c r="YF5" s="122"/>
      <c r="YG5" s="123"/>
      <c r="YH5" s="121"/>
      <c r="YI5" s="122"/>
      <c r="YJ5" s="123"/>
      <c r="YK5" s="121"/>
      <c r="YL5" s="122"/>
      <c r="YM5" s="123"/>
      <c r="YN5" s="121"/>
      <c r="YO5" s="122"/>
      <c r="YP5" s="123"/>
      <c r="YQ5" s="121"/>
      <c r="YR5" s="122"/>
      <c r="YS5" s="123"/>
      <c r="YT5" s="121"/>
      <c r="YU5" s="122"/>
      <c r="YV5" s="123"/>
      <c r="YW5" s="121"/>
      <c r="YX5" s="122"/>
      <c r="YY5" s="123"/>
      <c r="YZ5" s="121"/>
      <c r="ZA5" s="122"/>
      <c r="ZB5" s="123"/>
      <c r="ZC5" s="121"/>
      <c r="ZD5" s="122"/>
      <c r="ZE5" s="123"/>
      <c r="ZF5" s="121"/>
      <c r="ZG5" s="122"/>
      <c r="ZH5" s="123"/>
      <c r="ZI5" s="121"/>
      <c r="ZJ5" s="122"/>
      <c r="ZK5" s="123"/>
      <c r="ZL5" s="121"/>
      <c r="ZM5" s="122"/>
      <c r="ZN5" s="123"/>
      <c r="ZO5" s="121"/>
      <c r="ZP5" s="122"/>
      <c r="ZQ5" s="123"/>
      <c r="ZR5" s="121"/>
      <c r="ZS5" s="122"/>
      <c r="ZT5" s="123"/>
      <c r="ZU5" s="121"/>
      <c r="ZV5" s="122"/>
      <c r="ZW5" s="123"/>
      <c r="ZX5" s="121"/>
      <c r="ZY5" s="122"/>
      <c r="ZZ5" s="123"/>
      <c r="AAA5" s="121"/>
      <c r="AAB5" s="122"/>
      <c r="AAC5" s="123"/>
      <c r="AAD5" s="121"/>
      <c r="AAE5" s="122"/>
      <c r="AAF5" s="123"/>
      <c r="AAG5" s="121"/>
      <c r="AAH5" s="122"/>
      <c r="AAI5" s="123"/>
      <c r="AAJ5" s="121"/>
      <c r="AAK5" s="122"/>
      <c r="AAL5" s="123"/>
      <c r="AAM5" s="121"/>
      <c r="AAN5" s="122"/>
      <c r="AAO5" s="123"/>
      <c r="AAP5" s="121"/>
      <c r="AAQ5" s="122"/>
      <c r="AAR5" s="123"/>
      <c r="AAS5" s="121"/>
      <c r="AAT5" s="122"/>
      <c r="AAU5" s="123"/>
      <c r="AAV5" s="121"/>
      <c r="AAW5" s="122"/>
      <c r="AAX5" s="123"/>
      <c r="AAY5" s="121"/>
      <c r="AAZ5" s="122"/>
      <c r="ABA5" s="123"/>
      <c r="ABB5" s="121"/>
      <c r="ABC5" s="122"/>
      <c r="ABD5" s="123"/>
      <c r="ABE5" s="121"/>
      <c r="ABF5" s="122"/>
      <c r="ABG5" s="123"/>
      <c r="ABH5" s="121"/>
      <c r="ABI5" s="122"/>
      <c r="ABJ5" s="123"/>
      <c r="ABK5" s="121"/>
      <c r="ABL5" s="122"/>
      <c r="ABM5" s="123"/>
      <c r="ABN5" s="121"/>
      <c r="ABO5" s="122"/>
      <c r="ABP5" s="123"/>
      <c r="ABQ5" s="121"/>
      <c r="ABR5" s="122"/>
      <c r="ABS5" s="123"/>
      <c r="ABT5" s="121"/>
      <c r="ABU5" s="122"/>
      <c r="ABV5" s="123"/>
      <c r="ABW5" s="121"/>
      <c r="ABX5" s="122"/>
      <c r="ABY5" s="123"/>
      <c r="ABZ5" s="121"/>
      <c r="ACA5" s="122"/>
      <c r="ACB5" s="123"/>
      <c r="ACC5" s="121"/>
      <c r="ACD5" s="122"/>
      <c r="ACE5" s="123"/>
      <c r="ACF5" s="121"/>
      <c r="ACG5" s="122"/>
      <c r="ACH5" s="123"/>
      <c r="ACI5" s="121"/>
      <c r="ACJ5" s="122"/>
      <c r="ACK5" s="123"/>
      <c r="ACL5" s="121"/>
      <c r="ACM5" s="122"/>
      <c r="ACN5" s="123"/>
      <c r="ACO5" s="121"/>
      <c r="ACP5" s="122"/>
      <c r="ACQ5" s="123"/>
      <c r="ACR5" s="121"/>
      <c r="ACS5" s="122"/>
      <c r="ACT5" s="123"/>
      <c r="ACU5" s="121"/>
      <c r="ACV5" s="122"/>
      <c r="ACW5" s="123"/>
      <c r="ACX5" s="121"/>
      <c r="ACY5" s="122"/>
      <c r="ACZ5" s="123"/>
      <c r="ADA5" s="121"/>
      <c r="ADB5" s="122"/>
      <c r="ADC5" s="123"/>
      <c r="ADD5" s="121"/>
      <c r="ADE5" s="122"/>
      <c r="ADF5" s="123"/>
      <c r="ADG5" s="121"/>
      <c r="ADH5" s="122"/>
      <c r="ADI5" s="123"/>
      <c r="ADJ5" s="121"/>
      <c r="ADK5" s="122"/>
      <c r="ADL5" s="123"/>
      <c r="ADM5" s="121"/>
      <c r="ADN5" s="122"/>
      <c r="ADO5" s="123"/>
      <c r="ADP5" s="121"/>
      <c r="ADQ5" s="122"/>
      <c r="ADR5" s="123"/>
      <c r="ADS5" s="121"/>
      <c r="ADT5" s="122"/>
      <c r="ADU5" s="123"/>
      <c r="ADV5" s="121"/>
      <c r="ADW5" s="122"/>
      <c r="ADX5" s="123"/>
      <c r="ADY5" s="121"/>
      <c r="ADZ5" s="122"/>
      <c r="AEA5" s="123"/>
      <c r="AEB5" s="121"/>
      <c r="AEC5" s="122"/>
      <c r="AED5" s="123"/>
      <c r="AEE5" s="121"/>
      <c r="AEF5" s="122"/>
      <c r="AEG5" s="123"/>
      <c r="AEH5" s="121"/>
      <c r="AEI5" s="122"/>
      <c r="AEJ5" s="123"/>
      <c r="AEK5" s="121"/>
      <c r="AEL5" s="122"/>
      <c r="AEM5" s="123"/>
      <c r="AEN5" s="121"/>
      <c r="AEO5" s="122"/>
      <c r="AEP5" s="123"/>
      <c r="AEQ5" s="121"/>
      <c r="AER5" s="122"/>
      <c r="AES5" s="123"/>
      <c r="AET5" s="121"/>
      <c r="AEU5" s="122"/>
      <c r="AEV5" s="123"/>
      <c r="AEW5" s="121"/>
      <c r="AEX5" s="122"/>
      <c r="AEY5" s="123"/>
      <c r="AEZ5" s="121"/>
      <c r="AFA5" s="122"/>
      <c r="AFB5" s="123"/>
      <c r="AFC5" s="121"/>
      <c r="AFD5" s="122"/>
      <c r="AFE5" s="123"/>
      <c r="AFF5" s="121"/>
      <c r="AFG5" s="122"/>
      <c r="AFH5" s="123"/>
      <c r="AFI5" s="121"/>
      <c r="AFJ5" s="122"/>
      <c r="AFK5" s="123"/>
      <c r="AFL5" s="121"/>
      <c r="AFM5" s="122"/>
      <c r="AFN5" s="123"/>
      <c r="AFO5" s="121"/>
      <c r="AFP5" s="122"/>
      <c r="AFQ5" s="123"/>
      <c r="AFR5" s="121"/>
      <c r="AFS5" s="122"/>
      <c r="AFT5" s="123"/>
      <c r="AFU5" s="121"/>
      <c r="AFV5" s="122"/>
      <c r="AFW5" s="123"/>
      <c r="AFX5" s="121"/>
      <c r="AFY5" s="122"/>
      <c r="AFZ5" s="123"/>
      <c r="AGA5" s="121"/>
      <c r="AGB5" s="122"/>
      <c r="AGC5" s="123"/>
      <c r="AGD5" s="121"/>
      <c r="AGE5" s="122"/>
      <c r="AGF5" s="123"/>
      <c r="AGG5" s="121"/>
      <c r="AGH5" s="122"/>
      <c r="AGI5" s="123"/>
      <c r="AGJ5" s="121"/>
      <c r="AGK5" s="122"/>
      <c r="AGL5" s="123"/>
      <c r="AGM5" s="121"/>
      <c r="AGN5" s="122"/>
      <c r="AGO5" s="123"/>
      <c r="AGP5" s="121"/>
      <c r="AGQ5" s="122"/>
      <c r="AGR5" s="123"/>
      <c r="AGS5" s="121"/>
      <c r="AGT5" s="122"/>
      <c r="AGU5" s="123"/>
      <c r="AGV5" s="121"/>
      <c r="AGW5" s="122"/>
      <c r="AGX5" s="123"/>
      <c r="AGY5" s="121"/>
      <c r="AGZ5" s="122"/>
      <c r="AHA5" s="123"/>
      <c r="AHB5" s="121"/>
      <c r="AHC5" s="122"/>
      <c r="AHD5" s="123"/>
      <c r="AHE5" s="121"/>
      <c r="AHF5" s="122"/>
      <c r="AHG5" s="123"/>
      <c r="AHH5" s="121"/>
      <c r="AHI5" s="122"/>
      <c r="AHJ5" s="123"/>
      <c r="AHK5" s="121"/>
      <c r="AHL5" s="122"/>
      <c r="AHM5" s="123"/>
      <c r="AHN5" s="121"/>
      <c r="AHO5" s="122"/>
      <c r="AHP5" s="123"/>
      <c r="AHQ5" s="121"/>
      <c r="AHR5" s="122"/>
      <c r="AHS5" s="123"/>
      <c r="AHT5" s="121"/>
      <c r="AHU5" s="122"/>
      <c r="AHV5" s="123"/>
      <c r="AHW5" s="121"/>
      <c r="AHX5" s="122"/>
      <c r="AHY5" s="123"/>
      <c r="AHZ5" s="121"/>
      <c r="AIA5" s="122"/>
      <c r="AIB5" s="123"/>
      <c r="AIC5" s="121"/>
      <c r="AID5" s="122"/>
      <c r="AIE5" s="123"/>
      <c r="AIF5" s="121"/>
      <c r="AIG5" s="122"/>
      <c r="AIH5" s="123"/>
      <c r="AII5" s="121"/>
      <c r="AIJ5" s="122"/>
      <c r="AIK5" s="123"/>
      <c r="AIL5" s="121"/>
      <c r="AIM5" s="122"/>
      <c r="AIN5" s="123"/>
      <c r="AIO5" s="121"/>
      <c r="AIP5" s="122"/>
      <c r="AIQ5" s="123"/>
      <c r="AIR5" s="121"/>
      <c r="AIS5" s="122"/>
      <c r="AIT5" s="123"/>
      <c r="AIU5" s="121"/>
      <c r="AIV5" s="122"/>
      <c r="AIW5" s="123"/>
      <c r="AIX5" s="121"/>
      <c r="AIY5" s="122"/>
      <c r="AIZ5" s="123"/>
      <c r="AJA5" s="121"/>
      <c r="AJB5" s="122"/>
      <c r="AJC5" s="123"/>
      <c r="AJD5" s="121"/>
      <c r="AJE5" s="122"/>
      <c r="AJF5" s="123"/>
      <c r="AJG5" s="121"/>
      <c r="AJH5" s="122"/>
      <c r="AJI5" s="123"/>
      <c r="AJJ5" s="121"/>
      <c r="AJK5" s="122"/>
      <c r="AJL5" s="123"/>
      <c r="AJM5" s="121"/>
      <c r="AJN5" s="122"/>
      <c r="AJO5" s="123"/>
      <c r="AJP5" s="121"/>
      <c r="AJQ5" s="122"/>
      <c r="AJR5" s="123"/>
      <c r="AJS5" s="121"/>
      <c r="AJT5" s="122"/>
      <c r="AJU5" s="123"/>
      <c r="AJV5" s="121"/>
      <c r="AJW5" s="122"/>
      <c r="AJX5" s="123"/>
      <c r="AJY5" s="121"/>
      <c r="AJZ5" s="122"/>
      <c r="AKA5" s="123"/>
      <c r="AKB5" s="121"/>
      <c r="AKC5" s="122"/>
      <c r="AKD5" s="123"/>
      <c r="AKE5" s="121"/>
      <c r="AKF5" s="122"/>
      <c r="AKG5" s="123"/>
      <c r="AKH5" s="121"/>
      <c r="AKI5" s="122"/>
      <c r="AKJ5" s="123"/>
      <c r="AKK5" s="121"/>
      <c r="AKL5" s="122"/>
      <c r="AKM5" s="123"/>
      <c r="AKN5" s="121"/>
      <c r="AKO5" s="122"/>
      <c r="AKP5" s="123"/>
      <c r="AKQ5" s="121"/>
      <c r="AKR5" s="122"/>
      <c r="AKS5" s="123"/>
      <c r="AKT5" s="121"/>
      <c r="AKU5" s="122"/>
      <c r="AKV5" s="123"/>
      <c r="AKW5" s="121"/>
      <c r="AKX5" s="122"/>
      <c r="AKY5" s="123"/>
      <c r="AKZ5" s="121"/>
      <c r="ALA5" s="122"/>
      <c r="ALB5" s="123"/>
      <c r="ALC5" s="121"/>
      <c r="ALD5" s="122"/>
      <c r="ALE5" s="123"/>
      <c r="ALF5" s="121"/>
      <c r="ALG5" s="122"/>
      <c r="ALH5" s="123"/>
      <c r="ALI5" s="121"/>
      <c r="ALJ5" s="122"/>
      <c r="ALK5" s="123"/>
      <c r="ALL5" s="121"/>
      <c r="ALM5" s="122"/>
      <c r="ALN5" s="123"/>
      <c r="ALO5" s="121"/>
      <c r="ALP5" s="122"/>
      <c r="ALQ5" s="123"/>
      <c r="ALR5" s="121"/>
      <c r="ALS5" s="122"/>
      <c r="ALT5" s="123"/>
      <c r="ALU5" s="121"/>
      <c r="ALV5" s="122"/>
      <c r="ALW5" s="123"/>
      <c r="ALX5" s="121"/>
      <c r="ALY5" s="122"/>
      <c r="ALZ5" s="123"/>
      <c r="AMA5" s="121"/>
      <c r="AMB5" s="122"/>
      <c r="AMC5" s="123"/>
      <c r="AMD5" s="121"/>
      <c r="AME5" s="122"/>
      <c r="AMF5" s="123"/>
      <c r="AMG5" s="121"/>
      <c r="AMH5" s="122"/>
      <c r="AMI5" s="123"/>
      <c r="AMJ5" s="121"/>
      <c r="AMK5" s="122"/>
      <c r="AML5" s="123"/>
      <c r="AMM5" s="121"/>
      <c r="AMN5" s="122"/>
      <c r="AMO5" s="123"/>
      <c r="AMP5" s="121"/>
      <c r="AMQ5" s="122"/>
      <c r="AMR5" s="123"/>
      <c r="AMS5" s="121"/>
      <c r="AMT5" s="122"/>
      <c r="AMU5" s="123"/>
      <c r="AMV5" s="121"/>
      <c r="AMW5" s="122"/>
      <c r="AMX5" s="123"/>
      <c r="AMY5" s="121"/>
      <c r="AMZ5" s="122"/>
      <c r="ANA5" s="123"/>
      <c r="ANB5" s="121"/>
      <c r="ANC5" s="122"/>
      <c r="AND5" s="123"/>
      <c r="ANE5" s="121"/>
      <c r="ANF5" s="122"/>
      <c r="ANG5" s="123"/>
      <c r="ANH5" s="121"/>
      <c r="ANI5" s="122"/>
      <c r="ANJ5" s="123"/>
      <c r="ANK5" s="121"/>
      <c r="ANL5" s="122"/>
      <c r="ANM5" s="123"/>
      <c r="ANN5" s="121"/>
      <c r="ANO5" s="122"/>
      <c r="ANP5" s="123"/>
      <c r="ANQ5" s="121"/>
      <c r="ANR5" s="122"/>
      <c r="ANS5" s="123"/>
      <c r="ANT5" s="121"/>
      <c r="ANU5" s="122"/>
      <c r="ANV5" s="123"/>
      <c r="ANW5" s="121"/>
      <c r="ANX5" s="122"/>
      <c r="ANY5" s="123"/>
      <c r="ANZ5" s="121"/>
      <c r="AOA5" s="122"/>
      <c r="AOB5" s="123"/>
      <c r="AOC5" s="121"/>
      <c r="AOD5" s="122"/>
      <c r="AOE5" s="123"/>
      <c r="AOF5" s="121"/>
      <c r="AOG5" s="122"/>
      <c r="AOH5" s="123"/>
      <c r="AOI5" s="121"/>
      <c r="AOJ5" s="122"/>
      <c r="AOK5" s="123"/>
      <c r="AOL5" s="121"/>
      <c r="AOM5" s="122"/>
      <c r="AON5" s="123"/>
      <c r="AOO5" s="121"/>
      <c r="AOP5" s="122"/>
      <c r="AOQ5" s="123"/>
      <c r="AOR5" s="121"/>
      <c r="AOS5" s="122"/>
      <c r="AOT5" s="123"/>
      <c r="AOU5" s="121"/>
      <c r="AOV5" s="122"/>
      <c r="AOW5" s="123"/>
      <c r="AOX5" s="121"/>
      <c r="AOY5" s="122"/>
      <c r="AOZ5" s="123"/>
      <c r="APA5" s="121"/>
      <c r="APB5" s="122"/>
      <c r="APC5" s="123"/>
      <c r="APD5" s="121"/>
      <c r="APE5" s="122"/>
      <c r="APF5" s="123"/>
      <c r="APG5" s="121"/>
      <c r="APH5" s="122"/>
      <c r="API5" s="123"/>
      <c r="APJ5" s="121"/>
      <c r="APK5" s="122"/>
      <c r="APL5" s="123"/>
      <c r="APM5" s="121"/>
      <c r="APN5" s="122"/>
      <c r="APO5" s="123"/>
      <c r="APP5" s="121"/>
      <c r="APQ5" s="122"/>
      <c r="APR5" s="123"/>
      <c r="APS5" s="121"/>
      <c r="APT5" s="122"/>
      <c r="APU5" s="123"/>
      <c r="APV5" s="121"/>
      <c r="APW5" s="122"/>
      <c r="APX5" s="123"/>
      <c r="APY5" s="121"/>
      <c r="APZ5" s="122"/>
      <c r="AQA5" s="123"/>
      <c r="AQB5" s="121"/>
      <c r="AQC5" s="122"/>
      <c r="AQD5" s="123"/>
      <c r="AQE5" s="121"/>
      <c r="AQF5" s="122"/>
      <c r="AQG5" s="123"/>
      <c r="AQH5" s="121"/>
      <c r="AQI5" s="122"/>
      <c r="AQJ5" s="123"/>
      <c r="AQK5" s="121"/>
      <c r="AQL5" s="122"/>
      <c r="AQM5" s="123"/>
      <c r="AQN5" s="121"/>
      <c r="AQO5" s="122"/>
      <c r="AQP5" s="123"/>
      <c r="AQQ5" s="121"/>
      <c r="AQR5" s="122"/>
      <c r="AQS5" s="123"/>
      <c r="AQT5" s="121"/>
      <c r="AQU5" s="122"/>
      <c r="AQV5" s="123"/>
      <c r="AQW5" s="121"/>
      <c r="AQX5" s="122"/>
      <c r="AQY5" s="123"/>
      <c r="AQZ5" s="121"/>
      <c r="ARA5" s="122"/>
      <c r="ARB5" s="123"/>
      <c r="ARC5" s="121"/>
      <c r="ARD5" s="122"/>
      <c r="ARE5" s="123"/>
      <c r="ARF5" s="121"/>
      <c r="ARG5" s="122"/>
      <c r="ARH5" s="123"/>
      <c r="ARI5" s="121"/>
      <c r="ARJ5" s="122"/>
      <c r="ARK5" s="123"/>
      <c r="ARL5" s="121"/>
      <c r="ARM5" s="122"/>
      <c r="ARN5" s="123"/>
      <c r="ARO5" s="121"/>
      <c r="ARP5" s="122"/>
      <c r="ARQ5" s="123"/>
      <c r="ARR5" s="121"/>
      <c r="ARS5" s="122"/>
      <c r="ART5" s="123"/>
      <c r="ARU5" s="121"/>
      <c r="ARV5" s="122"/>
      <c r="ARW5" s="123"/>
      <c r="ARX5" s="121"/>
      <c r="ARY5" s="122"/>
      <c r="ARZ5" s="123"/>
      <c r="ASA5" s="121"/>
      <c r="ASB5" s="122"/>
      <c r="ASC5" s="123"/>
      <c r="ASD5" s="121"/>
      <c r="ASE5" s="122"/>
      <c r="ASF5" s="123"/>
      <c r="ASG5" s="121"/>
      <c r="ASH5" s="122"/>
      <c r="ASI5" s="123"/>
      <c r="ASJ5" s="121"/>
      <c r="ASK5" s="122"/>
      <c r="ASL5" s="123"/>
      <c r="ASM5" s="121"/>
      <c r="ASN5" s="122"/>
      <c r="ASO5" s="123"/>
      <c r="ASP5" s="121"/>
      <c r="ASQ5" s="122"/>
      <c r="ASR5" s="123"/>
      <c r="ASS5" s="121"/>
      <c r="AST5" s="122"/>
      <c r="ASU5" s="123"/>
      <c r="ASV5" s="121"/>
      <c r="ASW5" s="122"/>
      <c r="ASX5" s="123"/>
      <c r="ASY5" s="121"/>
      <c r="ASZ5" s="122"/>
      <c r="ATA5" s="123"/>
      <c r="ATB5" s="121"/>
      <c r="ATC5" s="122"/>
      <c r="ATD5" s="123"/>
      <c r="ATE5" s="121"/>
      <c r="ATF5" s="122"/>
      <c r="ATG5" s="123"/>
      <c r="ATH5" s="121"/>
      <c r="ATI5" s="122"/>
      <c r="ATJ5" s="123"/>
      <c r="ATK5" s="121"/>
      <c r="ATL5" s="122"/>
      <c r="ATM5" s="123"/>
      <c r="ATN5" s="121"/>
      <c r="ATO5" s="122"/>
      <c r="ATP5" s="123"/>
      <c r="ATQ5" s="121"/>
      <c r="ATR5" s="122"/>
      <c r="ATS5" s="123"/>
      <c r="ATT5" s="121"/>
      <c r="ATU5" s="122"/>
      <c r="ATV5" s="123"/>
      <c r="ATW5" s="121"/>
      <c r="ATX5" s="122"/>
      <c r="ATY5" s="123"/>
      <c r="ATZ5" s="121"/>
      <c r="AUA5" s="122"/>
      <c r="AUB5" s="123"/>
      <c r="AUC5" s="121"/>
      <c r="AUD5" s="122"/>
      <c r="AUE5" s="123"/>
      <c r="AUF5" s="121"/>
      <c r="AUG5" s="122"/>
      <c r="AUH5" s="123"/>
      <c r="AUI5" s="121"/>
      <c r="AUJ5" s="122"/>
      <c r="AUK5" s="123"/>
      <c r="AUL5" s="121"/>
      <c r="AUM5" s="122"/>
      <c r="AUN5" s="123"/>
      <c r="AUO5" s="121"/>
      <c r="AUP5" s="122"/>
      <c r="AUQ5" s="123"/>
      <c r="AUR5" s="121"/>
      <c r="AUS5" s="122"/>
      <c r="AUT5" s="123"/>
      <c r="AUU5" s="121"/>
      <c r="AUV5" s="122"/>
      <c r="AUW5" s="123"/>
      <c r="AUX5" s="121"/>
      <c r="AUY5" s="122"/>
      <c r="AUZ5" s="123"/>
      <c r="AVA5" s="121"/>
      <c r="AVB5" s="122"/>
      <c r="AVC5" s="123"/>
      <c r="AVD5" s="121"/>
      <c r="AVE5" s="122"/>
      <c r="AVF5" s="123"/>
      <c r="AVG5" s="121"/>
      <c r="AVH5" s="122"/>
      <c r="AVI5" s="123"/>
      <c r="AVJ5" s="121"/>
      <c r="AVK5" s="122"/>
      <c r="AVL5" s="123"/>
      <c r="AVM5" s="121"/>
      <c r="AVN5" s="122"/>
      <c r="AVO5" s="123"/>
      <c r="AVP5" s="121"/>
      <c r="AVQ5" s="122"/>
      <c r="AVR5" s="123"/>
      <c r="AVS5" s="121"/>
      <c r="AVT5" s="122"/>
      <c r="AVU5" s="123"/>
      <c r="AVV5" s="121"/>
      <c r="AVW5" s="122"/>
      <c r="AVX5" s="123"/>
      <c r="AVY5" s="121"/>
      <c r="AVZ5" s="122"/>
      <c r="AWA5" s="123"/>
      <c r="AWB5" s="121"/>
      <c r="AWC5" s="122"/>
      <c r="AWD5" s="123"/>
      <c r="AWE5" s="121"/>
      <c r="AWF5" s="122"/>
      <c r="AWG5" s="123"/>
      <c r="AWH5" s="121"/>
      <c r="AWI5" s="122"/>
      <c r="AWJ5" s="123"/>
      <c r="AWK5" s="121"/>
      <c r="AWL5" s="122"/>
      <c r="AWM5" s="123"/>
      <c r="AWN5" s="121"/>
      <c r="AWO5" s="122"/>
      <c r="AWP5" s="123"/>
      <c r="AWQ5" s="121"/>
      <c r="AWR5" s="122"/>
      <c r="AWS5" s="123"/>
      <c r="AWT5" s="121"/>
      <c r="AWU5" s="122"/>
      <c r="AWV5" s="123"/>
      <c r="AWW5" s="121"/>
      <c r="AWX5" s="122"/>
      <c r="AWY5" s="123"/>
      <c r="AWZ5" s="121"/>
      <c r="AXA5" s="122"/>
      <c r="AXB5" s="123"/>
      <c r="AXC5" s="121"/>
      <c r="AXD5" s="122"/>
      <c r="AXE5" s="123"/>
      <c r="AXF5" s="121"/>
      <c r="AXG5" s="122"/>
      <c r="AXH5" s="123"/>
      <c r="AXI5" s="121"/>
      <c r="AXJ5" s="122"/>
      <c r="AXK5" s="123"/>
      <c r="AXL5" s="121"/>
      <c r="AXM5" s="122"/>
      <c r="AXN5" s="123"/>
      <c r="AXO5" s="121"/>
      <c r="AXP5" s="122"/>
      <c r="AXQ5" s="123"/>
      <c r="AXR5" s="121"/>
      <c r="AXS5" s="122"/>
      <c r="AXT5" s="123"/>
      <c r="AXU5" s="121"/>
      <c r="AXV5" s="122"/>
      <c r="AXW5" s="123"/>
      <c r="AXX5" s="121"/>
      <c r="AXY5" s="122"/>
      <c r="AXZ5" s="123"/>
      <c r="AYA5" s="121"/>
      <c r="AYB5" s="122"/>
      <c r="AYC5" s="123"/>
      <c r="AYD5" s="121"/>
      <c r="AYE5" s="122"/>
      <c r="AYF5" s="123"/>
      <c r="AYG5" s="121"/>
      <c r="AYH5" s="122"/>
      <c r="AYI5" s="123"/>
      <c r="AYJ5" s="121"/>
      <c r="AYK5" s="122"/>
      <c r="AYL5" s="123"/>
      <c r="AYM5" s="121"/>
      <c r="AYN5" s="122"/>
      <c r="AYO5" s="123"/>
      <c r="AYP5" s="121"/>
      <c r="AYQ5" s="122"/>
      <c r="AYR5" s="123"/>
      <c r="AYS5" s="121"/>
      <c r="AYT5" s="122"/>
      <c r="AYU5" s="123"/>
      <c r="AYV5" s="121"/>
      <c r="AYW5" s="122"/>
      <c r="AYX5" s="123"/>
      <c r="AYY5" s="121"/>
      <c r="AYZ5" s="122"/>
      <c r="AZA5" s="123"/>
      <c r="AZB5" s="121"/>
      <c r="AZC5" s="122"/>
      <c r="AZD5" s="123"/>
      <c r="AZE5" s="121"/>
      <c r="AZF5" s="122"/>
      <c r="AZG5" s="123"/>
      <c r="AZH5" s="121"/>
      <c r="AZI5" s="122"/>
      <c r="AZJ5" s="123"/>
      <c r="AZK5" s="121"/>
      <c r="AZL5" s="122"/>
      <c r="AZM5" s="123"/>
      <c r="AZN5" s="121"/>
      <c r="AZO5" s="122"/>
      <c r="AZP5" s="123"/>
      <c r="AZQ5" s="121"/>
      <c r="AZR5" s="122"/>
      <c r="AZS5" s="123"/>
      <c r="AZT5" s="121"/>
      <c r="AZU5" s="122"/>
      <c r="AZV5" s="123"/>
      <c r="AZW5" s="121"/>
      <c r="AZX5" s="122"/>
      <c r="AZY5" s="123"/>
      <c r="AZZ5" s="121"/>
      <c r="BAA5" s="122"/>
      <c r="BAB5" s="123"/>
      <c r="BAC5" s="121"/>
      <c r="BAD5" s="122"/>
      <c r="BAE5" s="123"/>
      <c r="BAF5" s="121"/>
      <c r="BAG5" s="122"/>
      <c r="BAH5" s="123"/>
      <c r="BAI5" s="121"/>
      <c r="BAJ5" s="122"/>
      <c r="BAK5" s="123"/>
      <c r="BAL5" s="121"/>
      <c r="BAM5" s="122"/>
      <c r="BAN5" s="123"/>
      <c r="BAO5" s="121"/>
      <c r="BAP5" s="122"/>
      <c r="BAQ5" s="123"/>
      <c r="BAR5" s="121"/>
      <c r="BAS5" s="122"/>
      <c r="BAT5" s="123"/>
      <c r="BAU5" s="121"/>
      <c r="BAV5" s="122"/>
      <c r="BAW5" s="123"/>
      <c r="BAX5" s="121"/>
      <c r="BAY5" s="122"/>
      <c r="BAZ5" s="123"/>
      <c r="BBA5" s="121"/>
      <c r="BBB5" s="122"/>
      <c r="BBC5" s="123"/>
      <c r="BBD5" s="121"/>
      <c r="BBE5" s="122"/>
      <c r="BBF5" s="123"/>
      <c r="BBG5" s="121"/>
      <c r="BBH5" s="122"/>
      <c r="BBI5" s="123"/>
      <c r="BBJ5" s="121"/>
      <c r="BBK5" s="122"/>
      <c r="BBL5" s="123"/>
      <c r="BBM5" s="121"/>
      <c r="BBN5" s="122"/>
      <c r="BBO5" s="123"/>
      <c r="BBP5" s="121"/>
      <c r="BBQ5" s="122"/>
      <c r="BBR5" s="123"/>
      <c r="BBS5" s="121"/>
      <c r="BBT5" s="122"/>
      <c r="BBU5" s="123"/>
      <c r="BBV5" s="121"/>
      <c r="BBW5" s="122"/>
      <c r="BBX5" s="123"/>
      <c r="BBY5" s="121"/>
      <c r="BBZ5" s="122"/>
      <c r="BCA5" s="123"/>
      <c r="BCB5" s="121"/>
      <c r="BCC5" s="122"/>
      <c r="BCD5" s="123"/>
      <c r="BCE5" s="121"/>
      <c r="BCF5" s="122"/>
      <c r="BCG5" s="123"/>
      <c r="BCH5" s="121"/>
      <c r="BCI5" s="122"/>
      <c r="BCJ5" s="123"/>
      <c r="BCK5" s="121"/>
      <c r="BCL5" s="122"/>
      <c r="BCM5" s="123"/>
      <c r="BCN5" s="121"/>
      <c r="BCO5" s="122"/>
      <c r="BCP5" s="123"/>
      <c r="BCQ5" s="121"/>
      <c r="BCR5" s="122"/>
      <c r="BCS5" s="123"/>
      <c r="BCT5" s="121"/>
      <c r="BCU5" s="122"/>
      <c r="BCV5" s="123"/>
      <c r="BCW5" s="121"/>
      <c r="BCX5" s="122"/>
      <c r="BCY5" s="123"/>
      <c r="BCZ5" s="121"/>
      <c r="BDA5" s="122"/>
      <c r="BDB5" s="123"/>
      <c r="BDC5" s="121"/>
      <c r="BDD5" s="122"/>
      <c r="BDE5" s="123"/>
      <c r="BDF5" s="121"/>
      <c r="BDG5" s="122"/>
      <c r="BDH5" s="123"/>
      <c r="BDI5" s="121"/>
      <c r="BDJ5" s="122"/>
      <c r="BDK5" s="123"/>
      <c r="BDL5" s="121"/>
      <c r="BDM5" s="122"/>
      <c r="BDN5" s="123"/>
      <c r="BDO5" s="121"/>
      <c r="BDP5" s="122"/>
      <c r="BDQ5" s="123"/>
      <c r="BDR5" s="121"/>
      <c r="BDS5" s="122"/>
      <c r="BDT5" s="123"/>
      <c r="BDU5" s="121"/>
      <c r="BDV5" s="122"/>
      <c r="BDW5" s="123"/>
      <c r="BDX5" s="121"/>
      <c r="BDY5" s="122"/>
      <c r="BDZ5" s="123"/>
      <c r="BEA5" s="121"/>
      <c r="BEB5" s="122"/>
      <c r="BEC5" s="123"/>
      <c r="BED5" s="121"/>
      <c r="BEE5" s="122"/>
      <c r="BEF5" s="123"/>
      <c r="BEG5" s="121"/>
      <c r="BEH5" s="122"/>
      <c r="BEI5" s="123"/>
      <c r="BEJ5" s="121"/>
      <c r="BEK5" s="122"/>
      <c r="BEL5" s="123"/>
      <c r="BEM5" s="121"/>
      <c r="BEN5" s="122"/>
      <c r="BEO5" s="123"/>
      <c r="BEP5" s="121"/>
      <c r="BEQ5" s="122"/>
      <c r="BER5" s="123"/>
      <c r="BES5" s="121"/>
      <c r="BET5" s="122"/>
      <c r="BEU5" s="123"/>
      <c r="BEV5" s="121"/>
      <c r="BEW5" s="122"/>
      <c r="BEX5" s="123"/>
      <c r="BEY5" s="121"/>
      <c r="BEZ5" s="122"/>
      <c r="BFA5" s="123"/>
      <c r="BFB5" s="121"/>
      <c r="BFC5" s="122"/>
      <c r="BFD5" s="123"/>
      <c r="BFE5" s="121"/>
      <c r="BFF5" s="122"/>
      <c r="BFG5" s="123"/>
      <c r="BFH5" s="121"/>
      <c r="BFI5" s="122"/>
      <c r="BFJ5" s="123"/>
      <c r="BFK5" s="121"/>
      <c r="BFL5" s="122"/>
      <c r="BFM5" s="123"/>
      <c r="BFN5" s="121"/>
      <c r="BFO5" s="122"/>
      <c r="BFP5" s="123"/>
      <c r="BFQ5" s="121"/>
      <c r="BFR5" s="122"/>
      <c r="BFS5" s="123"/>
      <c r="BFT5" s="121"/>
      <c r="BFU5" s="122"/>
      <c r="BFV5" s="123"/>
      <c r="BFW5" s="121"/>
      <c r="BFX5" s="122"/>
      <c r="BFY5" s="123"/>
      <c r="BFZ5" s="121"/>
      <c r="BGA5" s="122"/>
      <c r="BGB5" s="123"/>
      <c r="BGC5" s="121"/>
      <c r="BGD5" s="122"/>
      <c r="BGE5" s="123"/>
      <c r="BGF5" s="121"/>
      <c r="BGG5" s="122"/>
      <c r="BGH5" s="123"/>
      <c r="BGI5" s="121"/>
      <c r="BGJ5" s="122"/>
      <c r="BGK5" s="123"/>
      <c r="BGL5" s="121"/>
      <c r="BGM5" s="122"/>
      <c r="BGN5" s="123"/>
      <c r="BGO5" s="121"/>
      <c r="BGP5" s="122"/>
      <c r="BGQ5" s="123"/>
      <c r="BGR5" s="121"/>
      <c r="BGS5" s="122"/>
      <c r="BGT5" s="123"/>
      <c r="BGU5" s="121"/>
      <c r="BGV5" s="122"/>
      <c r="BGW5" s="123"/>
      <c r="BGX5" s="121"/>
      <c r="BGY5" s="122"/>
      <c r="BGZ5" s="123"/>
      <c r="BHA5" s="121"/>
      <c r="BHB5" s="122"/>
      <c r="BHC5" s="123"/>
      <c r="BHD5" s="121"/>
      <c r="BHE5" s="122"/>
      <c r="BHF5" s="123"/>
      <c r="BHG5" s="121"/>
      <c r="BHH5" s="122"/>
      <c r="BHI5" s="123"/>
      <c r="BHJ5" s="121"/>
      <c r="BHK5" s="122"/>
      <c r="BHL5" s="123"/>
      <c r="BHM5" s="121"/>
      <c r="BHN5" s="122"/>
      <c r="BHO5" s="123"/>
      <c r="BHP5" s="121"/>
      <c r="BHQ5" s="122"/>
      <c r="BHR5" s="123"/>
      <c r="BHS5" s="121"/>
      <c r="BHT5" s="122"/>
      <c r="BHU5" s="123"/>
      <c r="BHV5" s="121"/>
      <c r="BHW5" s="122"/>
      <c r="BHX5" s="123"/>
      <c r="BHY5" s="121"/>
      <c r="BHZ5" s="122"/>
      <c r="BIA5" s="123"/>
      <c r="BIB5" s="121"/>
      <c r="BIC5" s="122"/>
      <c r="BID5" s="123"/>
      <c r="BIE5" s="121"/>
      <c r="BIF5" s="122"/>
      <c r="BIG5" s="123"/>
      <c r="BIH5" s="121"/>
      <c r="BII5" s="122"/>
      <c r="BIJ5" s="123"/>
      <c r="BIK5" s="121"/>
      <c r="BIL5" s="122"/>
      <c r="BIM5" s="123"/>
      <c r="BIN5" s="121"/>
      <c r="BIO5" s="122"/>
      <c r="BIP5" s="123"/>
      <c r="BIQ5" s="121"/>
      <c r="BIR5" s="122"/>
      <c r="BIS5" s="123"/>
      <c r="BIT5" s="121"/>
      <c r="BIU5" s="122"/>
      <c r="BIV5" s="123"/>
      <c r="BIW5" s="121"/>
      <c r="BIX5" s="122"/>
      <c r="BIY5" s="123"/>
      <c r="BIZ5" s="121"/>
      <c r="BJA5" s="122"/>
      <c r="BJB5" s="123"/>
      <c r="BJC5" s="121"/>
      <c r="BJD5" s="122"/>
      <c r="BJE5" s="123"/>
      <c r="BJF5" s="121"/>
      <c r="BJG5" s="122"/>
      <c r="BJH5" s="123"/>
      <c r="BJI5" s="121"/>
      <c r="BJJ5" s="122"/>
      <c r="BJK5" s="123"/>
      <c r="BJL5" s="121"/>
      <c r="BJM5" s="122"/>
      <c r="BJN5" s="123"/>
      <c r="BJO5" s="121"/>
      <c r="BJP5" s="122"/>
      <c r="BJQ5" s="123"/>
      <c r="BJR5" s="121"/>
      <c r="BJS5" s="122"/>
      <c r="BJT5" s="123"/>
      <c r="BJU5" s="121"/>
      <c r="BJV5" s="122"/>
      <c r="BJW5" s="123"/>
      <c r="BJX5" s="121"/>
      <c r="BJY5" s="122"/>
      <c r="BJZ5" s="123"/>
      <c r="BKA5" s="121"/>
      <c r="BKB5" s="122"/>
      <c r="BKC5" s="123"/>
      <c r="BKD5" s="121"/>
      <c r="BKE5" s="122"/>
      <c r="BKF5" s="123"/>
      <c r="BKG5" s="121"/>
      <c r="BKH5" s="122"/>
      <c r="BKI5" s="123"/>
      <c r="BKJ5" s="121"/>
      <c r="BKK5" s="122"/>
      <c r="BKL5" s="123"/>
      <c r="BKM5" s="121"/>
      <c r="BKN5" s="122"/>
      <c r="BKO5" s="123"/>
      <c r="BKP5" s="121"/>
      <c r="BKQ5" s="122"/>
      <c r="BKR5" s="123"/>
      <c r="BKS5" s="121"/>
      <c r="BKT5" s="122"/>
      <c r="BKU5" s="123"/>
      <c r="BKV5" s="121"/>
      <c r="BKW5" s="122"/>
      <c r="BKX5" s="123"/>
      <c r="BKY5" s="121"/>
      <c r="BKZ5" s="122"/>
      <c r="BLA5" s="123"/>
      <c r="BLB5" s="121"/>
      <c r="BLC5" s="122"/>
      <c r="BLD5" s="123"/>
      <c r="BLE5" s="121"/>
      <c r="BLF5" s="122"/>
      <c r="BLG5" s="123"/>
      <c r="BLH5" s="121"/>
      <c r="BLI5" s="122"/>
      <c r="BLJ5" s="123"/>
      <c r="BLK5" s="121"/>
      <c r="BLL5" s="122"/>
      <c r="BLM5" s="123"/>
      <c r="BLN5" s="121"/>
      <c r="BLO5" s="122"/>
      <c r="BLP5" s="123"/>
      <c r="BLQ5" s="121"/>
      <c r="BLR5" s="122"/>
      <c r="BLS5" s="123"/>
      <c r="BLT5" s="121"/>
      <c r="BLU5" s="122"/>
      <c r="BLV5" s="123"/>
      <c r="BLW5" s="121"/>
      <c r="BLX5" s="122"/>
      <c r="BLY5" s="123"/>
      <c r="BLZ5" s="121"/>
      <c r="BMA5" s="122"/>
      <c r="BMB5" s="123"/>
      <c r="BMC5" s="121"/>
      <c r="BMD5" s="122"/>
      <c r="BME5" s="123"/>
      <c r="BMF5" s="121"/>
      <c r="BMG5" s="122"/>
      <c r="BMH5" s="123"/>
      <c r="BMI5" s="121"/>
      <c r="BMJ5" s="122"/>
      <c r="BMK5" s="123"/>
      <c r="BML5" s="121"/>
      <c r="BMM5" s="122"/>
      <c r="BMN5" s="123"/>
      <c r="BMO5" s="121"/>
      <c r="BMP5" s="122"/>
      <c r="BMQ5" s="123"/>
      <c r="BMR5" s="121"/>
      <c r="BMS5" s="122"/>
      <c r="BMT5" s="123"/>
      <c r="BMU5" s="121"/>
      <c r="BMV5" s="122"/>
      <c r="BMW5" s="123"/>
      <c r="BMX5" s="121"/>
      <c r="BMY5" s="122"/>
      <c r="BMZ5" s="123"/>
      <c r="BNA5" s="121"/>
      <c r="BNB5" s="122"/>
      <c r="BNC5" s="123"/>
      <c r="BND5" s="121"/>
      <c r="BNE5" s="122"/>
      <c r="BNF5" s="123"/>
      <c r="BNG5" s="121"/>
      <c r="BNH5" s="122"/>
      <c r="BNI5" s="123"/>
      <c r="BNJ5" s="121"/>
      <c r="BNK5" s="122"/>
      <c r="BNL5" s="123"/>
      <c r="BNM5" s="121"/>
      <c r="BNN5" s="122"/>
      <c r="BNO5" s="123"/>
      <c r="BNP5" s="121"/>
      <c r="BNQ5" s="122"/>
      <c r="BNR5" s="123"/>
      <c r="BNS5" s="121"/>
      <c r="BNT5" s="122"/>
      <c r="BNU5" s="123"/>
      <c r="BNV5" s="121"/>
      <c r="BNW5" s="122"/>
      <c r="BNX5" s="123"/>
      <c r="BNY5" s="121"/>
      <c r="BNZ5" s="122"/>
      <c r="BOA5" s="123"/>
      <c r="BOB5" s="121"/>
      <c r="BOC5" s="122"/>
      <c r="BOD5" s="123"/>
      <c r="BOE5" s="121"/>
      <c r="BOF5" s="122"/>
      <c r="BOG5" s="123"/>
      <c r="BOH5" s="121"/>
      <c r="BOI5" s="122"/>
      <c r="BOJ5" s="123"/>
      <c r="BOK5" s="121"/>
      <c r="BOL5" s="122"/>
      <c r="BOM5" s="123"/>
      <c r="BON5" s="121"/>
      <c r="BOO5" s="122"/>
      <c r="BOP5" s="123"/>
      <c r="BOQ5" s="121"/>
      <c r="BOR5" s="122"/>
      <c r="BOS5" s="123"/>
      <c r="BOT5" s="121"/>
      <c r="BOU5" s="122"/>
      <c r="BOV5" s="123"/>
      <c r="BOW5" s="121"/>
      <c r="BOX5" s="122"/>
      <c r="BOY5" s="123"/>
      <c r="BOZ5" s="121"/>
      <c r="BPA5" s="122"/>
      <c r="BPB5" s="123"/>
      <c r="BPC5" s="121"/>
      <c r="BPD5" s="122"/>
      <c r="BPE5" s="123"/>
      <c r="BPF5" s="121"/>
      <c r="BPG5" s="122"/>
      <c r="BPH5" s="123"/>
      <c r="BPI5" s="121"/>
      <c r="BPJ5" s="122"/>
      <c r="BPK5" s="123"/>
      <c r="BPL5" s="121"/>
      <c r="BPM5" s="122"/>
      <c r="BPN5" s="123"/>
      <c r="BPO5" s="121"/>
      <c r="BPP5" s="122"/>
      <c r="BPQ5" s="123"/>
      <c r="BPR5" s="121"/>
      <c r="BPS5" s="122"/>
      <c r="BPT5" s="123"/>
      <c r="BPU5" s="121"/>
      <c r="BPV5" s="122"/>
      <c r="BPW5" s="123"/>
      <c r="BPX5" s="121"/>
      <c r="BPY5" s="122"/>
      <c r="BPZ5" s="123"/>
      <c r="BQA5" s="121"/>
      <c r="BQB5" s="122"/>
      <c r="BQC5" s="123"/>
      <c r="BQD5" s="121"/>
      <c r="BQE5" s="122"/>
      <c r="BQF5" s="123"/>
      <c r="BQG5" s="121"/>
      <c r="BQH5" s="122"/>
      <c r="BQI5" s="123"/>
      <c r="BQJ5" s="121"/>
      <c r="BQK5" s="122"/>
      <c r="BQL5" s="123"/>
      <c r="BQM5" s="121"/>
      <c r="BQN5" s="122"/>
      <c r="BQO5" s="123"/>
      <c r="BQP5" s="121"/>
      <c r="BQQ5" s="122"/>
      <c r="BQR5" s="123"/>
      <c r="BQS5" s="121"/>
      <c r="BQT5" s="122"/>
      <c r="BQU5" s="123"/>
      <c r="BQV5" s="121"/>
      <c r="BQW5" s="122"/>
      <c r="BQX5" s="123"/>
      <c r="BQY5" s="121"/>
      <c r="BQZ5" s="122"/>
      <c r="BRA5" s="123"/>
      <c r="BRB5" s="121"/>
      <c r="BRC5" s="122"/>
      <c r="BRD5" s="123"/>
      <c r="BRE5" s="121"/>
      <c r="BRF5" s="122"/>
      <c r="BRG5" s="123"/>
      <c r="BRH5" s="121"/>
      <c r="BRI5" s="122"/>
      <c r="BRJ5" s="123"/>
      <c r="BRK5" s="121"/>
      <c r="BRL5" s="122"/>
      <c r="BRM5" s="123"/>
      <c r="BRN5" s="121"/>
      <c r="BRO5" s="122"/>
      <c r="BRP5" s="123"/>
      <c r="BRQ5" s="121"/>
      <c r="BRR5" s="122"/>
      <c r="BRS5" s="123"/>
      <c r="BRT5" s="121"/>
      <c r="BRU5" s="122"/>
      <c r="BRV5" s="123"/>
      <c r="BRW5" s="121"/>
      <c r="BRX5" s="122"/>
      <c r="BRY5" s="123"/>
      <c r="BRZ5" s="121"/>
      <c r="BSA5" s="122"/>
      <c r="BSB5" s="123"/>
      <c r="BSC5" s="121"/>
      <c r="BSD5" s="122"/>
      <c r="BSE5" s="123"/>
      <c r="BSF5" s="121"/>
      <c r="BSG5" s="122"/>
      <c r="BSH5" s="123"/>
      <c r="BSI5" s="121"/>
      <c r="BSJ5" s="122"/>
      <c r="BSK5" s="123"/>
      <c r="BSL5" s="121"/>
      <c r="BSM5" s="122"/>
      <c r="BSN5" s="123"/>
      <c r="BSO5" s="121"/>
      <c r="BSP5" s="122"/>
      <c r="BSQ5" s="123"/>
      <c r="BSR5" s="121"/>
      <c r="BSS5" s="122"/>
      <c r="BST5" s="123"/>
      <c r="BSU5" s="121"/>
      <c r="BSV5" s="122"/>
      <c r="BSW5" s="123"/>
      <c r="BSX5" s="121"/>
      <c r="BSY5" s="122"/>
      <c r="BSZ5" s="123"/>
      <c r="BTA5" s="121"/>
      <c r="BTB5" s="122"/>
      <c r="BTC5" s="123"/>
      <c r="BTD5" s="121"/>
      <c r="BTE5" s="122"/>
      <c r="BTF5" s="123"/>
      <c r="BTG5" s="121"/>
      <c r="BTH5" s="122"/>
      <c r="BTI5" s="123"/>
      <c r="BTJ5" s="121"/>
      <c r="BTK5" s="122"/>
      <c r="BTL5" s="123"/>
      <c r="BTM5" s="121"/>
      <c r="BTN5" s="122"/>
      <c r="BTO5" s="123"/>
      <c r="BTP5" s="121"/>
      <c r="BTQ5" s="122"/>
      <c r="BTR5" s="123"/>
      <c r="BTS5" s="121"/>
      <c r="BTT5" s="122"/>
      <c r="BTU5" s="123"/>
      <c r="BTV5" s="121"/>
      <c r="BTW5" s="122"/>
      <c r="BTX5" s="123"/>
      <c r="BTY5" s="121"/>
      <c r="BTZ5" s="122"/>
      <c r="BUA5" s="123"/>
      <c r="BUB5" s="121"/>
      <c r="BUC5" s="122"/>
      <c r="BUD5" s="123"/>
      <c r="BUE5" s="121"/>
      <c r="BUF5" s="122"/>
      <c r="BUG5" s="123"/>
      <c r="BUH5" s="121"/>
      <c r="BUI5" s="122"/>
      <c r="BUJ5" s="123"/>
      <c r="BUK5" s="121"/>
      <c r="BUL5" s="122"/>
      <c r="BUM5" s="123"/>
      <c r="BUN5" s="121"/>
      <c r="BUO5" s="122"/>
      <c r="BUP5" s="123"/>
      <c r="BUQ5" s="121"/>
      <c r="BUR5" s="122"/>
      <c r="BUS5" s="123"/>
      <c r="BUT5" s="121"/>
      <c r="BUU5" s="122"/>
      <c r="BUV5" s="123"/>
      <c r="BUW5" s="121"/>
      <c r="BUX5" s="122"/>
      <c r="BUY5" s="123"/>
      <c r="BUZ5" s="121"/>
      <c r="BVA5" s="122"/>
      <c r="BVB5" s="123"/>
      <c r="BVC5" s="121"/>
      <c r="BVD5" s="122"/>
      <c r="BVE5" s="123"/>
      <c r="BVF5" s="121"/>
      <c r="BVG5" s="122"/>
      <c r="BVH5" s="123"/>
      <c r="BVI5" s="121"/>
      <c r="BVJ5" s="122"/>
      <c r="BVK5" s="123"/>
      <c r="BVL5" s="121"/>
      <c r="BVM5" s="122"/>
      <c r="BVN5" s="123"/>
      <c r="BVO5" s="121"/>
      <c r="BVP5" s="122"/>
      <c r="BVQ5" s="123"/>
      <c r="BVR5" s="121"/>
      <c r="BVS5" s="122"/>
      <c r="BVT5" s="123"/>
      <c r="BVU5" s="121"/>
      <c r="BVV5" s="122"/>
      <c r="BVW5" s="123"/>
      <c r="BVX5" s="121"/>
      <c r="BVY5" s="122"/>
      <c r="BVZ5" s="123"/>
      <c r="BWA5" s="121"/>
      <c r="BWB5" s="122"/>
      <c r="BWC5" s="123"/>
      <c r="BWD5" s="121"/>
      <c r="BWE5" s="122"/>
      <c r="BWF5" s="123"/>
      <c r="BWG5" s="121"/>
      <c r="BWH5" s="122"/>
      <c r="BWI5" s="123"/>
      <c r="BWJ5" s="121"/>
      <c r="BWK5" s="122"/>
      <c r="BWL5" s="123"/>
      <c r="BWM5" s="121"/>
      <c r="BWN5" s="122"/>
      <c r="BWO5" s="123"/>
      <c r="BWP5" s="121"/>
      <c r="BWQ5" s="122"/>
      <c r="BWR5" s="123"/>
      <c r="BWS5" s="121"/>
      <c r="BWT5" s="122"/>
      <c r="BWU5" s="123"/>
      <c r="BWV5" s="121"/>
      <c r="BWW5" s="122"/>
      <c r="BWX5" s="123"/>
      <c r="BWY5" s="121"/>
      <c r="BWZ5" s="122"/>
      <c r="BXA5" s="123"/>
      <c r="BXB5" s="121"/>
      <c r="BXC5" s="122"/>
      <c r="BXD5" s="123"/>
      <c r="BXE5" s="121"/>
      <c r="BXF5" s="122"/>
      <c r="BXG5" s="123"/>
      <c r="BXH5" s="121"/>
      <c r="BXI5" s="122"/>
      <c r="BXJ5" s="123"/>
      <c r="BXK5" s="121"/>
      <c r="BXL5" s="122"/>
      <c r="BXM5" s="123"/>
      <c r="BXN5" s="121"/>
      <c r="BXO5" s="122"/>
      <c r="BXP5" s="123"/>
      <c r="BXQ5" s="121"/>
      <c r="BXR5" s="122"/>
      <c r="BXS5" s="123"/>
      <c r="BXT5" s="121"/>
      <c r="BXU5" s="122"/>
      <c r="BXV5" s="123"/>
      <c r="BXW5" s="121"/>
      <c r="BXX5" s="122"/>
      <c r="BXY5" s="123"/>
      <c r="BXZ5" s="121"/>
      <c r="BYA5" s="122"/>
      <c r="BYB5" s="123"/>
      <c r="BYC5" s="121"/>
      <c r="BYD5" s="122"/>
      <c r="BYE5" s="123"/>
      <c r="BYF5" s="121"/>
      <c r="BYG5" s="122"/>
      <c r="BYH5" s="123"/>
      <c r="BYI5" s="121"/>
      <c r="BYJ5" s="122"/>
      <c r="BYK5" s="123"/>
      <c r="BYL5" s="121"/>
      <c r="BYM5" s="122"/>
      <c r="BYN5" s="123"/>
      <c r="BYO5" s="121"/>
      <c r="BYP5" s="122"/>
      <c r="BYQ5" s="123"/>
      <c r="BYR5" s="121"/>
      <c r="BYS5" s="122"/>
      <c r="BYT5" s="123"/>
      <c r="BYU5" s="121"/>
      <c r="BYV5" s="122"/>
      <c r="BYW5" s="123"/>
      <c r="BYX5" s="121"/>
      <c r="BYY5" s="122"/>
      <c r="BYZ5" s="123"/>
      <c r="BZA5" s="121"/>
      <c r="BZB5" s="122"/>
      <c r="BZC5" s="123"/>
      <c r="BZD5" s="121"/>
      <c r="BZE5" s="122"/>
      <c r="BZF5" s="123"/>
      <c r="BZG5" s="121"/>
      <c r="BZH5" s="122"/>
      <c r="BZI5" s="123"/>
      <c r="BZJ5" s="121"/>
      <c r="BZK5" s="122"/>
      <c r="BZL5" s="123"/>
      <c r="BZM5" s="121"/>
      <c r="BZN5" s="122"/>
      <c r="BZO5" s="123"/>
      <c r="BZP5" s="121"/>
      <c r="BZQ5" s="122"/>
      <c r="BZR5" s="123"/>
      <c r="BZS5" s="121"/>
      <c r="BZT5" s="122"/>
      <c r="BZU5" s="123"/>
      <c r="BZV5" s="121"/>
      <c r="BZW5" s="122"/>
      <c r="BZX5" s="123"/>
      <c r="BZY5" s="121"/>
      <c r="BZZ5" s="122"/>
      <c r="CAA5" s="123"/>
      <c r="CAB5" s="121"/>
      <c r="CAC5" s="122"/>
      <c r="CAD5" s="123"/>
      <c r="CAE5" s="121"/>
      <c r="CAF5" s="122"/>
      <c r="CAG5" s="123"/>
      <c r="CAH5" s="121"/>
      <c r="CAI5" s="122"/>
      <c r="CAJ5" s="123"/>
      <c r="CAK5" s="121"/>
      <c r="CAL5" s="122"/>
      <c r="CAM5" s="123"/>
      <c r="CAN5" s="121"/>
      <c r="CAO5" s="122"/>
      <c r="CAP5" s="123"/>
      <c r="CAQ5" s="121"/>
      <c r="CAR5" s="122"/>
      <c r="CAS5" s="123"/>
      <c r="CAT5" s="121"/>
      <c r="CAU5" s="122"/>
      <c r="CAV5" s="123"/>
      <c r="CAW5" s="121"/>
      <c r="CAX5" s="122"/>
      <c r="CAY5" s="123"/>
      <c r="CAZ5" s="121"/>
      <c r="CBA5" s="122"/>
      <c r="CBB5" s="123"/>
      <c r="CBC5" s="121"/>
      <c r="CBD5" s="122"/>
      <c r="CBE5" s="123"/>
      <c r="CBF5" s="121"/>
      <c r="CBG5" s="122"/>
      <c r="CBH5" s="123"/>
      <c r="CBI5" s="121"/>
      <c r="CBJ5" s="122"/>
      <c r="CBK5" s="123"/>
      <c r="CBL5" s="121"/>
      <c r="CBM5" s="122"/>
      <c r="CBN5" s="123"/>
      <c r="CBO5" s="121"/>
      <c r="CBP5" s="122"/>
      <c r="CBQ5" s="123"/>
      <c r="CBR5" s="121"/>
      <c r="CBS5" s="122"/>
      <c r="CBT5" s="123"/>
      <c r="CBU5" s="121"/>
      <c r="CBV5" s="122"/>
      <c r="CBW5" s="123"/>
      <c r="CBX5" s="121"/>
      <c r="CBY5" s="122"/>
      <c r="CBZ5" s="123"/>
      <c r="CCA5" s="121"/>
      <c r="CCB5" s="122"/>
      <c r="CCC5" s="123"/>
      <c r="CCD5" s="121"/>
      <c r="CCE5" s="122"/>
      <c r="CCF5" s="123"/>
      <c r="CCG5" s="121"/>
      <c r="CCH5" s="122"/>
      <c r="CCI5" s="123"/>
      <c r="CCJ5" s="121"/>
      <c r="CCK5" s="122"/>
      <c r="CCL5" s="123"/>
      <c r="CCM5" s="121"/>
      <c r="CCN5" s="122"/>
      <c r="CCO5" s="123"/>
      <c r="CCP5" s="121"/>
      <c r="CCQ5" s="122"/>
      <c r="CCR5" s="123"/>
      <c r="CCS5" s="121"/>
      <c r="CCT5" s="122"/>
      <c r="CCU5" s="123"/>
      <c r="CCV5" s="121"/>
      <c r="CCW5" s="122"/>
      <c r="CCX5" s="123"/>
      <c r="CCY5" s="121"/>
      <c r="CCZ5" s="122"/>
      <c r="CDA5" s="123"/>
      <c r="CDB5" s="121"/>
      <c r="CDC5" s="122"/>
      <c r="CDD5" s="123"/>
      <c r="CDE5" s="121"/>
      <c r="CDF5" s="122"/>
      <c r="CDG5" s="123"/>
      <c r="CDH5" s="121"/>
      <c r="CDI5" s="122"/>
      <c r="CDJ5" s="123"/>
      <c r="CDK5" s="121"/>
      <c r="CDL5" s="122"/>
      <c r="CDM5" s="123"/>
      <c r="CDN5" s="121"/>
      <c r="CDO5" s="122"/>
      <c r="CDP5" s="123"/>
      <c r="CDQ5" s="121"/>
      <c r="CDR5" s="122"/>
      <c r="CDS5" s="123"/>
      <c r="CDT5" s="121"/>
      <c r="CDU5" s="122"/>
      <c r="CDV5" s="123"/>
      <c r="CDW5" s="121"/>
      <c r="CDX5" s="122"/>
      <c r="CDY5" s="123"/>
      <c r="CDZ5" s="121"/>
      <c r="CEA5" s="122"/>
      <c r="CEB5" s="123"/>
      <c r="CEC5" s="121"/>
      <c r="CED5" s="122"/>
      <c r="CEE5" s="123"/>
      <c r="CEF5" s="121"/>
      <c r="CEG5" s="122"/>
      <c r="CEH5" s="123"/>
      <c r="CEI5" s="121"/>
      <c r="CEJ5" s="122"/>
      <c r="CEK5" s="123"/>
      <c r="CEL5" s="121"/>
      <c r="CEM5" s="122"/>
      <c r="CEN5" s="123"/>
      <c r="CEO5" s="121"/>
      <c r="CEP5" s="122"/>
      <c r="CEQ5" s="123"/>
      <c r="CER5" s="121"/>
      <c r="CES5" s="122"/>
      <c r="CET5" s="123"/>
      <c r="CEU5" s="121"/>
      <c r="CEV5" s="122"/>
      <c r="CEW5" s="123"/>
      <c r="CEX5" s="121"/>
      <c r="CEY5" s="122"/>
      <c r="CEZ5" s="123"/>
      <c r="CFA5" s="121"/>
      <c r="CFB5" s="122"/>
      <c r="CFC5" s="123"/>
      <c r="CFD5" s="121"/>
      <c r="CFE5" s="122"/>
      <c r="CFF5" s="123"/>
      <c r="CFG5" s="121"/>
      <c r="CFH5" s="122"/>
      <c r="CFI5" s="123"/>
      <c r="CFJ5" s="121"/>
      <c r="CFK5" s="122"/>
      <c r="CFL5" s="123"/>
      <c r="CFM5" s="121"/>
      <c r="CFN5" s="122"/>
      <c r="CFO5" s="123"/>
      <c r="CFP5" s="121"/>
      <c r="CFQ5" s="122"/>
      <c r="CFR5" s="123"/>
      <c r="CFS5" s="121"/>
      <c r="CFT5" s="122"/>
      <c r="CFU5" s="123"/>
      <c r="CFV5" s="121"/>
      <c r="CFW5" s="122"/>
      <c r="CFX5" s="123"/>
      <c r="CFY5" s="121"/>
      <c r="CFZ5" s="122"/>
      <c r="CGA5" s="123"/>
      <c r="CGB5" s="121"/>
      <c r="CGC5" s="122"/>
      <c r="CGD5" s="123"/>
      <c r="CGE5" s="121"/>
      <c r="CGF5" s="122"/>
      <c r="CGG5" s="123"/>
      <c r="CGH5" s="121"/>
      <c r="CGI5" s="122"/>
      <c r="CGJ5" s="123"/>
      <c r="CGK5" s="121"/>
      <c r="CGL5" s="122"/>
      <c r="CGM5" s="123"/>
      <c r="CGN5" s="121"/>
      <c r="CGO5" s="122"/>
      <c r="CGP5" s="123"/>
      <c r="CGQ5" s="121"/>
      <c r="CGR5" s="122"/>
      <c r="CGS5" s="123"/>
      <c r="CGT5" s="121"/>
      <c r="CGU5" s="122"/>
      <c r="CGV5" s="123"/>
      <c r="CGW5" s="121"/>
      <c r="CGX5" s="122"/>
      <c r="CGY5" s="123"/>
      <c r="CGZ5" s="121"/>
      <c r="CHA5" s="122"/>
      <c r="CHB5" s="123"/>
      <c r="CHC5" s="121"/>
      <c r="CHD5" s="122"/>
      <c r="CHE5" s="123"/>
      <c r="CHF5" s="121"/>
      <c r="CHG5" s="122"/>
      <c r="CHH5" s="123"/>
      <c r="CHI5" s="121"/>
      <c r="CHJ5" s="122"/>
      <c r="CHK5" s="123"/>
      <c r="CHL5" s="121"/>
      <c r="CHM5" s="122"/>
      <c r="CHN5" s="123"/>
      <c r="CHO5" s="121"/>
      <c r="CHP5" s="122"/>
      <c r="CHQ5" s="123"/>
      <c r="CHR5" s="121"/>
      <c r="CHS5" s="122"/>
      <c r="CHT5" s="123"/>
      <c r="CHU5" s="121"/>
      <c r="CHV5" s="122"/>
      <c r="CHW5" s="123"/>
      <c r="CHX5" s="121"/>
      <c r="CHY5" s="122"/>
      <c r="CHZ5" s="123"/>
      <c r="CIA5" s="121"/>
      <c r="CIB5" s="122"/>
      <c r="CIC5" s="123"/>
      <c r="CID5" s="121"/>
      <c r="CIE5" s="122"/>
      <c r="CIF5" s="123"/>
      <c r="CIG5" s="121"/>
      <c r="CIH5" s="122"/>
      <c r="CII5" s="123"/>
      <c r="CIJ5" s="121"/>
      <c r="CIK5" s="122"/>
      <c r="CIL5" s="123"/>
      <c r="CIM5" s="121"/>
      <c r="CIN5" s="122"/>
      <c r="CIO5" s="123"/>
      <c r="CIP5" s="121"/>
      <c r="CIQ5" s="122"/>
      <c r="CIR5" s="123"/>
      <c r="CIS5" s="121"/>
      <c r="CIT5" s="122"/>
      <c r="CIU5" s="123"/>
      <c r="CIV5" s="121"/>
      <c r="CIW5" s="122"/>
      <c r="CIX5" s="123"/>
      <c r="CIY5" s="121"/>
      <c r="CIZ5" s="122"/>
      <c r="CJA5" s="123"/>
      <c r="CJB5" s="121"/>
      <c r="CJC5" s="122"/>
      <c r="CJD5" s="123"/>
      <c r="CJE5" s="121"/>
      <c r="CJF5" s="122"/>
      <c r="CJG5" s="123"/>
      <c r="CJH5" s="121"/>
      <c r="CJI5" s="122"/>
      <c r="CJJ5" s="123"/>
      <c r="CJK5" s="121"/>
      <c r="CJL5" s="122"/>
      <c r="CJM5" s="123"/>
      <c r="CJN5" s="121"/>
      <c r="CJO5" s="122"/>
      <c r="CJP5" s="123"/>
      <c r="CJQ5" s="121"/>
      <c r="CJR5" s="122"/>
      <c r="CJS5" s="123"/>
      <c r="CJT5" s="121"/>
      <c r="CJU5" s="122"/>
      <c r="CJV5" s="123"/>
      <c r="CJW5" s="121"/>
      <c r="CJX5" s="122"/>
      <c r="CJY5" s="123"/>
      <c r="CJZ5" s="121"/>
      <c r="CKA5" s="122"/>
      <c r="CKB5" s="123"/>
      <c r="CKC5" s="121"/>
      <c r="CKD5" s="122"/>
      <c r="CKE5" s="123"/>
      <c r="CKF5" s="121"/>
      <c r="CKG5" s="122"/>
      <c r="CKH5" s="123"/>
      <c r="CKI5" s="121"/>
      <c r="CKJ5" s="122"/>
      <c r="CKK5" s="123"/>
      <c r="CKL5" s="121"/>
      <c r="CKM5" s="122"/>
      <c r="CKN5" s="123"/>
      <c r="CKO5" s="121"/>
      <c r="CKP5" s="122"/>
      <c r="CKQ5" s="123"/>
      <c r="CKR5" s="121"/>
      <c r="CKS5" s="122"/>
      <c r="CKT5" s="123"/>
      <c r="CKU5" s="121"/>
      <c r="CKV5" s="122"/>
      <c r="CKW5" s="123"/>
      <c r="CKX5" s="121"/>
      <c r="CKY5" s="122"/>
      <c r="CKZ5" s="123"/>
      <c r="CLA5" s="121"/>
      <c r="CLB5" s="122"/>
      <c r="CLC5" s="123"/>
      <c r="CLD5" s="121"/>
      <c r="CLE5" s="122"/>
      <c r="CLF5" s="123"/>
      <c r="CLG5" s="121"/>
      <c r="CLH5" s="122"/>
      <c r="CLI5" s="123"/>
      <c r="CLJ5" s="121"/>
      <c r="CLK5" s="122"/>
      <c r="CLL5" s="123"/>
      <c r="CLM5" s="121"/>
      <c r="CLN5" s="122"/>
      <c r="CLO5" s="123"/>
      <c r="CLP5" s="121"/>
      <c r="CLQ5" s="122"/>
      <c r="CLR5" s="123"/>
      <c r="CLS5" s="121"/>
      <c r="CLT5" s="122"/>
      <c r="CLU5" s="123"/>
      <c r="CLV5" s="121"/>
      <c r="CLW5" s="122"/>
      <c r="CLX5" s="123"/>
      <c r="CLY5" s="121"/>
      <c r="CLZ5" s="122"/>
      <c r="CMA5" s="123"/>
      <c r="CMB5" s="121"/>
      <c r="CMC5" s="122"/>
      <c r="CMD5" s="123"/>
      <c r="CME5" s="121"/>
      <c r="CMF5" s="122"/>
      <c r="CMG5" s="123"/>
      <c r="CMH5" s="121"/>
      <c r="CMI5" s="122"/>
      <c r="CMJ5" s="123"/>
      <c r="CMK5" s="121"/>
      <c r="CML5" s="122"/>
      <c r="CMM5" s="123"/>
      <c r="CMN5" s="121"/>
      <c r="CMO5" s="122"/>
      <c r="CMP5" s="123"/>
      <c r="CMQ5" s="121"/>
      <c r="CMR5" s="122"/>
      <c r="CMS5" s="123"/>
      <c r="CMT5" s="121"/>
      <c r="CMU5" s="122"/>
      <c r="CMV5" s="123"/>
      <c r="CMW5" s="121"/>
      <c r="CMX5" s="122"/>
      <c r="CMY5" s="123"/>
      <c r="CMZ5" s="121"/>
      <c r="CNA5" s="122"/>
      <c r="CNB5" s="123"/>
      <c r="CNC5" s="121"/>
      <c r="CND5" s="122"/>
      <c r="CNE5" s="123"/>
      <c r="CNF5" s="121"/>
      <c r="CNG5" s="122"/>
      <c r="CNH5" s="123"/>
      <c r="CNI5" s="121"/>
      <c r="CNJ5" s="122"/>
      <c r="CNK5" s="123"/>
      <c r="CNL5" s="121"/>
      <c r="CNM5" s="122"/>
      <c r="CNN5" s="123"/>
      <c r="CNO5" s="121"/>
      <c r="CNP5" s="122"/>
      <c r="CNQ5" s="123"/>
      <c r="CNR5" s="121"/>
      <c r="CNS5" s="122"/>
      <c r="CNT5" s="123"/>
      <c r="CNU5" s="121"/>
      <c r="CNV5" s="122"/>
      <c r="CNW5" s="123"/>
      <c r="CNX5" s="121"/>
      <c r="CNY5" s="122"/>
      <c r="CNZ5" s="123"/>
      <c r="COA5" s="121"/>
      <c r="COB5" s="122"/>
      <c r="COC5" s="123"/>
      <c r="COD5" s="121"/>
      <c r="COE5" s="122"/>
      <c r="COF5" s="123"/>
      <c r="COG5" s="121"/>
      <c r="COH5" s="122"/>
      <c r="COI5" s="123"/>
      <c r="COJ5" s="121"/>
      <c r="COK5" s="122"/>
      <c r="COL5" s="123"/>
      <c r="COM5" s="121"/>
      <c r="CON5" s="122"/>
      <c r="COO5" s="123"/>
      <c r="COP5" s="121"/>
      <c r="COQ5" s="122"/>
      <c r="COR5" s="123"/>
      <c r="COS5" s="121"/>
      <c r="COT5" s="122"/>
      <c r="COU5" s="123"/>
      <c r="COV5" s="121"/>
      <c r="COW5" s="122"/>
      <c r="COX5" s="123"/>
      <c r="COY5" s="121"/>
      <c r="COZ5" s="122"/>
      <c r="CPA5" s="123"/>
      <c r="CPB5" s="121"/>
      <c r="CPC5" s="122"/>
      <c r="CPD5" s="123"/>
      <c r="CPE5" s="121"/>
      <c r="CPF5" s="122"/>
      <c r="CPG5" s="123"/>
      <c r="CPH5" s="121"/>
      <c r="CPI5" s="122"/>
      <c r="CPJ5" s="123"/>
      <c r="CPK5" s="121"/>
      <c r="CPL5" s="122"/>
      <c r="CPM5" s="123"/>
      <c r="CPN5" s="121"/>
      <c r="CPO5" s="122"/>
      <c r="CPP5" s="123"/>
      <c r="CPQ5" s="121"/>
      <c r="CPR5" s="122"/>
      <c r="CPS5" s="123"/>
      <c r="CPT5" s="121"/>
      <c r="CPU5" s="122"/>
      <c r="CPV5" s="123"/>
      <c r="CPW5" s="121"/>
      <c r="CPX5" s="122"/>
      <c r="CPY5" s="123"/>
      <c r="CPZ5" s="121"/>
      <c r="CQA5" s="122"/>
      <c r="CQB5" s="123"/>
      <c r="CQC5" s="121"/>
      <c r="CQD5" s="122"/>
      <c r="CQE5" s="123"/>
      <c r="CQF5" s="121"/>
      <c r="CQG5" s="122"/>
      <c r="CQH5" s="123"/>
      <c r="CQI5" s="121"/>
      <c r="CQJ5" s="122"/>
      <c r="CQK5" s="123"/>
      <c r="CQL5" s="121"/>
      <c r="CQM5" s="122"/>
      <c r="CQN5" s="123"/>
      <c r="CQO5" s="121"/>
      <c r="CQP5" s="122"/>
      <c r="CQQ5" s="123"/>
      <c r="CQR5" s="121"/>
      <c r="CQS5" s="122"/>
      <c r="CQT5" s="123"/>
      <c r="CQU5" s="121"/>
      <c r="CQV5" s="122"/>
      <c r="CQW5" s="123"/>
      <c r="CQX5" s="121"/>
      <c r="CQY5" s="122"/>
      <c r="CQZ5" s="123"/>
      <c r="CRA5" s="121"/>
      <c r="CRB5" s="122"/>
      <c r="CRC5" s="123"/>
      <c r="CRD5" s="121"/>
      <c r="CRE5" s="122"/>
      <c r="CRF5" s="123"/>
      <c r="CRG5" s="121"/>
      <c r="CRH5" s="122"/>
      <c r="CRI5" s="123"/>
      <c r="CRJ5" s="121"/>
      <c r="CRK5" s="122"/>
      <c r="CRL5" s="123"/>
      <c r="CRM5" s="121"/>
      <c r="CRN5" s="122"/>
      <c r="CRO5" s="123"/>
      <c r="CRP5" s="121"/>
      <c r="CRQ5" s="122"/>
      <c r="CRR5" s="123"/>
      <c r="CRS5" s="121"/>
      <c r="CRT5" s="122"/>
      <c r="CRU5" s="123"/>
      <c r="CRV5" s="121"/>
      <c r="CRW5" s="122"/>
      <c r="CRX5" s="123"/>
      <c r="CRY5" s="121"/>
      <c r="CRZ5" s="122"/>
      <c r="CSA5" s="123"/>
      <c r="CSB5" s="121"/>
      <c r="CSC5" s="122"/>
      <c r="CSD5" s="123"/>
      <c r="CSE5" s="121"/>
      <c r="CSF5" s="122"/>
      <c r="CSG5" s="123"/>
      <c r="CSH5" s="121"/>
      <c r="CSI5" s="122"/>
      <c r="CSJ5" s="123"/>
      <c r="CSK5" s="121"/>
      <c r="CSL5" s="122"/>
      <c r="CSM5" s="123"/>
      <c r="CSN5" s="121"/>
      <c r="CSO5" s="122"/>
      <c r="CSP5" s="123"/>
      <c r="CSQ5" s="121"/>
      <c r="CSR5" s="122"/>
      <c r="CSS5" s="123"/>
      <c r="CST5" s="121"/>
      <c r="CSU5" s="122"/>
      <c r="CSV5" s="123"/>
      <c r="CSW5" s="121"/>
      <c r="CSX5" s="122"/>
      <c r="CSY5" s="123"/>
      <c r="CSZ5" s="121"/>
      <c r="CTA5" s="122"/>
      <c r="CTB5" s="123"/>
      <c r="CTC5" s="121"/>
      <c r="CTD5" s="122"/>
      <c r="CTE5" s="123"/>
      <c r="CTF5" s="121"/>
      <c r="CTG5" s="122"/>
      <c r="CTH5" s="123"/>
      <c r="CTI5" s="121"/>
      <c r="CTJ5" s="122"/>
      <c r="CTK5" s="123"/>
      <c r="CTL5" s="121"/>
      <c r="CTM5" s="122"/>
      <c r="CTN5" s="123"/>
      <c r="CTO5" s="121"/>
      <c r="CTP5" s="122"/>
      <c r="CTQ5" s="123"/>
      <c r="CTR5" s="121"/>
      <c r="CTS5" s="122"/>
      <c r="CTT5" s="123"/>
      <c r="CTU5" s="121"/>
      <c r="CTV5" s="122"/>
      <c r="CTW5" s="123"/>
      <c r="CTX5" s="121"/>
      <c r="CTY5" s="122"/>
      <c r="CTZ5" s="123"/>
      <c r="CUA5" s="121"/>
      <c r="CUB5" s="122"/>
      <c r="CUC5" s="123"/>
      <c r="CUD5" s="121"/>
      <c r="CUE5" s="122"/>
      <c r="CUF5" s="123"/>
      <c r="CUG5" s="121"/>
      <c r="CUH5" s="122"/>
      <c r="CUI5" s="123"/>
      <c r="CUJ5" s="121"/>
      <c r="CUK5" s="122"/>
      <c r="CUL5" s="123"/>
      <c r="CUM5" s="121"/>
      <c r="CUN5" s="122"/>
      <c r="CUO5" s="123"/>
      <c r="CUP5" s="121"/>
      <c r="CUQ5" s="122"/>
      <c r="CUR5" s="123"/>
      <c r="CUS5" s="121"/>
      <c r="CUT5" s="122"/>
      <c r="CUU5" s="123"/>
      <c r="CUV5" s="121"/>
      <c r="CUW5" s="122"/>
      <c r="CUX5" s="123"/>
      <c r="CUY5" s="121"/>
      <c r="CUZ5" s="122"/>
      <c r="CVA5" s="123"/>
      <c r="CVB5" s="121"/>
      <c r="CVC5" s="122"/>
      <c r="CVD5" s="123"/>
      <c r="CVE5" s="121"/>
      <c r="CVF5" s="122"/>
      <c r="CVG5" s="123"/>
      <c r="CVH5" s="121"/>
      <c r="CVI5" s="122"/>
      <c r="CVJ5" s="123"/>
      <c r="CVK5" s="121"/>
      <c r="CVL5" s="122"/>
      <c r="CVM5" s="123"/>
      <c r="CVN5" s="121"/>
      <c r="CVO5" s="122"/>
      <c r="CVP5" s="123"/>
      <c r="CVQ5" s="121"/>
      <c r="CVR5" s="122"/>
      <c r="CVS5" s="123"/>
      <c r="CVT5" s="121"/>
      <c r="CVU5" s="122"/>
      <c r="CVV5" s="123"/>
      <c r="CVW5" s="121"/>
      <c r="CVX5" s="122"/>
      <c r="CVY5" s="123"/>
      <c r="CVZ5" s="121"/>
      <c r="CWA5" s="122"/>
      <c r="CWB5" s="123"/>
      <c r="CWC5" s="121"/>
      <c r="CWD5" s="122"/>
      <c r="CWE5" s="123"/>
      <c r="CWF5" s="121"/>
      <c r="CWG5" s="122"/>
      <c r="CWH5" s="123"/>
      <c r="CWI5" s="121"/>
      <c r="CWJ5" s="122"/>
      <c r="CWK5" s="123"/>
      <c r="CWL5" s="121"/>
      <c r="CWM5" s="122"/>
      <c r="CWN5" s="123"/>
      <c r="CWO5" s="121"/>
      <c r="CWP5" s="122"/>
      <c r="CWQ5" s="123"/>
      <c r="CWR5" s="121"/>
      <c r="CWS5" s="122"/>
      <c r="CWT5" s="123"/>
      <c r="CWU5" s="121"/>
      <c r="CWV5" s="122"/>
      <c r="CWW5" s="123"/>
      <c r="CWX5" s="121"/>
      <c r="CWY5" s="122"/>
      <c r="CWZ5" s="123"/>
      <c r="CXA5" s="121"/>
      <c r="CXB5" s="122"/>
      <c r="CXC5" s="123"/>
      <c r="CXD5" s="121"/>
      <c r="CXE5" s="122"/>
      <c r="CXF5" s="123"/>
      <c r="CXG5" s="121"/>
      <c r="CXH5" s="122"/>
      <c r="CXI5" s="123"/>
      <c r="CXJ5" s="121"/>
      <c r="CXK5" s="122"/>
      <c r="CXL5" s="123"/>
      <c r="CXM5" s="121"/>
      <c r="CXN5" s="122"/>
      <c r="CXO5" s="123"/>
      <c r="CXP5" s="121"/>
      <c r="CXQ5" s="122"/>
      <c r="CXR5" s="123"/>
      <c r="CXS5" s="121"/>
      <c r="CXT5" s="122"/>
      <c r="CXU5" s="123"/>
      <c r="CXV5" s="121"/>
      <c r="CXW5" s="122"/>
      <c r="CXX5" s="123"/>
      <c r="CXY5" s="121"/>
      <c r="CXZ5" s="122"/>
      <c r="CYA5" s="123"/>
      <c r="CYB5" s="121"/>
      <c r="CYC5" s="122"/>
      <c r="CYD5" s="123"/>
      <c r="CYE5" s="121"/>
      <c r="CYF5" s="122"/>
      <c r="CYG5" s="123"/>
      <c r="CYH5" s="121"/>
      <c r="CYI5" s="122"/>
      <c r="CYJ5" s="123"/>
      <c r="CYK5" s="121"/>
      <c r="CYL5" s="122"/>
      <c r="CYM5" s="123"/>
      <c r="CYN5" s="121"/>
      <c r="CYO5" s="122"/>
      <c r="CYP5" s="123"/>
      <c r="CYQ5" s="121"/>
      <c r="CYR5" s="122"/>
      <c r="CYS5" s="123"/>
      <c r="CYT5" s="121"/>
      <c r="CYU5" s="122"/>
      <c r="CYV5" s="123"/>
      <c r="CYW5" s="121"/>
      <c r="CYX5" s="122"/>
      <c r="CYY5" s="123"/>
      <c r="CYZ5" s="121"/>
      <c r="CZA5" s="122"/>
      <c r="CZB5" s="123"/>
      <c r="CZC5" s="121"/>
      <c r="CZD5" s="122"/>
      <c r="CZE5" s="123"/>
      <c r="CZF5" s="121"/>
      <c r="CZG5" s="122"/>
      <c r="CZH5" s="123"/>
      <c r="CZI5" s="121"/>
      <c r="CZJ5" s="122"/>
      <c r="CZK5" s="123"/>
      <c r="CZL5" s="121"/>
      <c r="CZM5" s="122"/>
      <c r="CZN5" s="123"/>
      <c r="CZO5" s="121"/>
      <c r="CZP5" s="122"/>
      <c r="CZQ5" s="123"/>
      <c r="CZR5" s="121"/>
      <c r="CZS5" s="122"/>
      <c r="CZT5" s="123"/>
      <c r="CZU5" s="121"/>
      <c r="CZV5" s="122"/>
      <c r="CZW5" s="123"/>
      <c r="CZX5" s="121"/>
      <c r="CZY5" s="122"/>
      <c r="CZZ5" s="123"/>
      <c r="DAA5" s="121"/>
      <c r="DAB5" s="122"/>
      <c r="DAC5" s="123"/>
      <c r="DAD5" s="121"/>
      <c r="DAE5" s="122"/>
      <c r="DAF5" s="123"/>
      <c r="DAG5" s="121"/>
      <c r="DAH5" s="122"/>
      <c r="DAI5" s="123"/>
      <c r="DAJ5" s="121"/>
      <c r="DAK5" s="122"/>
      <c r="DAL5" s="123"/>
      <c r="DAM5" s="121"/>
      <c r="DAN5" s="122"/>
      <c r="DAO5" s="123"/>
      <c r="DAP5" s="121"/>
      <c r="DAQ5" s="122"/>
      <c r="DAR5" s="123"/>
      <c r="DAS5" s="121"/>
      <c r="DAT5" s="122"/>
      <c r="DAU5" s="123"/>
      <c r="DAV5" s="121"/>
      <c r="DAW5" s="122"/>
      <c r="DAX5" s="123"/>
      <c r="DAY5" s="121"/>
      <c r="DAZ5" s="122"/>
      <c r="DBA5" s="123"/>
      <c r="DBB5" s="121"/>
      <c r="DBC5" s="122"/>
      <c r="DBD5" s="123"/>
      <c r="DBE5" s="121"/>
      <c r="DBF5" s="122"/>
      <c r="DBG5" s="123"/>
      <c r="DBH5" s="121"/>
      <c r="DBI5" s="122"/>
      <c r="DBJ5" s="123"/>
      <c r="DBK5" s="121"/>
      <c r="DBL5" s="122"/>
      <c r="DBM5" s="123"/>
      <c r="DBN5" s="121"/>
      <c r="DBO5" s="122"/>
      <c r="DBP5" s="123"/>
      <c r="DBQ5" s="121"/>
      <c r="DBR5" s="122"/>
      <c r="DBS5" s="123"/>
      <c r="DBT5" s="121"/>
      <c r="DBU5" s="122"/>
      <c r="DBV5" s="123"/>
      <c r="DBW5" s="121"/>
      <c r="DBX5" s="122"/>
      <c r="DBY5" s="123"/>
      <c r="DBZ5" s="121"/>
      <c r="DCA5" s="122"/>
      <c r="DCB5" s="123"/>
      <c r="DCC5" s="121"/>
      <c r="DCD5" s="122"/>
      <c r="DCE5" s="123"/>
      <c r="DCF5" s="121"/>
      <c r="DCG5" s="122"/>
      <c r="DCH5" s="123"/>
      <c r="DCI5" s="121"/>
      <c r="DCJ5" s="122"/>
      <c r="DCK5" s="123"/>
      <c r="DCL5" s="121"/>
      <c r="DCM5" s="122"/>
      <c r="DCN5" s="123"/>
      <c r="DCO5" s="121"/>
      <c r="DCP5" s="122"/>
      <c r="DCQ5" s="123"/>
      <c r="DCR5" s="121"/>
      <c r="DCS5" s="122"/>
      <c r="DCT5" s="123"/>
      <c r="DCU5" s="121"/>
      <c r="DCV5" s="122"/>
      <c r="DCW5" s="123"/>
      <c r="DCX5" s="121"/>
      <c r="DCY5" s="122"/>
      <c r="DCZ5" s="123"/>
      <c r="DDA5" s="121"/>
      <c r="DDB5" s="122"/>
      <c r="DDC5" s="123"/>
      <c r="DDD5" s="121"/>
      <c r="DDE5" s="122"/>
      <c r="DDF5" s="123"/>
      <c r="DDG5" s="121"/>
      <c r="DDH5" s="122"/>
      <c r="DDI5" s="123"/>
      <c r="DDJ5" s="121"/>
      <c r="DDK5" s="122"/>
      <c r="DDL5" s="123"/>
      <c r="DDM5" s="121"/>
      <c r="DDN5" s="122"/>
      <c r="DDO5" s="123"/>
      <c r="DDP5" s="121"/>
      <c r="DDQ5" s="122"/>
      <c r="DDR5" s="123"/>
      <c r="DDS5" s="121"/>
      <c r="DDT5" s="122"/>
      <c r="DDU5" s="123"/>
      <c r="DDV5" s="121"/>
      <c r="DDW5" s="122"/>
      <c r="DDX5" s="123"/>
      <c r="DDY5" s="121"/>
      <c r="DDZ5" s="122"/>
      <c r="DEA5" s="123"/>
      <c r="DEB5" s="121"/>
      <c r="DEC5" s="122"/>
      <c r="DED5" s="123"/>
      <c r="DEE5" s="121"/>
      <c r="DEF5" s="122"/>
      <c r="DEG5" s="123"/>
      <c r="DEH5" s="121"/>
      <c r="DEI5" s="122"/>
      <c r="DEJ5" s="123"/>
      <c r="DEK5" s="121"/>
      <c r="DEL5" s="122"/>
      <c r="DEM5" s="123"/>
      <c r="DEN5" s="121"/>
      <c r="DEO5" s="122"/>
      <c r="DEP5" s="123"/>
      <c r="DEQ5" s="121"/>
      <c r="DER5" s="122"/>
      <c r="DES5" s="123"/>
      <c r="DET5" s="121"/>
      <c r="DEU5" s="122"/>
      <c r="DEV5" s="123"/>
      <c r="DEW5" s="121"/>
      <c r="DEX5" s="122"/>
      <c r="DEY5" s="123"/>
      <c r="DEZ5" s="121"/>
      <c r="DFA5" s="122"/>
      <c r="DFB5" s="123"/>
      <c r="DFC5" s="121"/>
      <c r="DFD5" s="122"/>
      <c r="DFE5" s="123"/>
      <c r="DFF5" s="121"/>
      <c r="DFG5" s="122"/>
      <c r="DFH5" s="123"/>
      <c r="DFI5" s="121"/>
      <c r="DFJ5" s="122"/>
      <c r="DFK5" s="123"/>
      <c r="DFL5" s="121"/>
      <c r="DFM5" s="122"/>
      <c r="DFN5" s="123"/>
      <c r="DFO5" s="121"/>
      <c r="DFP5" s="122"/>
      <c r="DFQ5" s="123"/>
      <c r="DFR5" s="121"/>
      <c r="DFS5" s="122"/>
      <c r="DFT5" s="123"/>
      <c r="DFU5" s="121"/>
      <c r="DFV5" s="122"/>
      <c r="DFW5" s="123"/>
      <c r="DFX5" s="121"/>
      <c r="DFY5" s="122"/>
      <c r="DFZ5" s="123"/>
      <c r="DGA5" s="121"/>
      <c r="DGB5" s="122"/>
      <c r="DGC5" s="123"/>
      <c r="DGD5" s="121"/>
      <c r="DGE5" s="122"/>
      <c r="DGF5" s="123"/>
      <c r="DGG5" s="121"/>
      <c r="DGH5" s="122"/>
      <c r="DGI5" s="123"/>
      <c r="DGJ5" s="121"/>
      <c r="DGK5" s="122"/>
      <c r="DGL5" s="123"/>
      <c r="DGM5" s="121"/>
      <c r="DGN5" s="122"/>
      <c r="DGO5" s="123"/>
      <c r="DGP5" s="121"/>
      <c r="DGQ5" s="122"/>
      <c r="DGR5" s="123"/>
      <c r="DGS5" s="121"/>
      <c r="DGT5" s="122"/>
      <c r="DGU5" s="123"/>
      <c r="DGV5" s="121"/>
      <c r="DGW5" s="122"/>
      <c r="DGX5" s="123"/>
      <c r="DGY5" s="121"/>
      <c r="DGZ5" s="122"/>
      <c r="DHA5" s="123"/>
      <c r="DHB5" s="121"/>
      <c r="DHC5" s="122"/>
      <c r="DHD5" s="123"/>
      <c r="DHE5" s="121"/>
      <c r="DHF5" s="122"/>
      <c r="DHG5" s="123"/>
      <c r="DHH5" s="121"/>
      <c r="DHI5" s="122"/>
      <c r="DHJ5" s="123"/>
      <c r="DHK5" s="121"/>
      <c r="DHL5" s="122"/>
      <c r="DHM5" s="123"/>
      <c r="DHN5" s="121"/>
      <c r="DHO5" s="122"/>
      <c r="DHP5" s="123"/>
      <c r="DHQ5" s="121"/>
      <c r="DHR5" s="122"/>
      <c r="DHS5" s="123"/>
      <c r="DHT5" s="121"/>
      <c r="DHU5" s="122"/>
      <c r="DHV5" s="123"/>
      <c r="DHW5" s="121"/>
      <c r="DHX5" s="122"/>
      <c r="DHY5" s="123"/>
      <c r="DHZ5" s="121"/>
      <c r="DIA5" s="122"/>
      <c r="DIB5" s="123"/>
      <c r="DIC5" s="121"/>
      <c r="DID5" s="122"/>
      <c r="DIE5" s="123"/>
      <c r="DIF5" s="121"/>
      <c r="DIG5" s="122"/>
      <c r="DIH5" s="123"/>
      <c r="DII5" s="121"/>
      <c r="DIJ5" s="122"/>
      <c r="DIK5" s="123"/>
      <c r="DIL5" s="121"/>
      <c r="DIM5" s="122"/>
      <c r="DIN5" s="123"/>
      <c r="DIO5" s="121"/>
      <c r="DIP5" s="122"/>
      <c r="DIQ5" s="123"/>
      <c r="DIR5" s="121"/>
      <c r="DIS5" s="122"/>
      <c r="DIT5" s="123"/>
      <c r="DIU5" s="121"/>
      <c r="DIV5" s="122"/>
      <c r="DIW5" s="123"/>
      <c r="DIX5" s="121"/>
      <c r="DIY5" s="122"/>
      <c r="DIZ5" s="123"/>
      <c r="DJA5" s="121"/>
      <c r="DJB5" s="122"/>
      <c r="DJC5" s="123"/>
      <c r="DJD5" s="121"/>
      <c r="DJE5" s="122"/>
      <c r="DJF5" s="123"/>
      <c r="DJG5" s="121"/>
      <c r="DJH5" s="122"/>
      <c r="DJI5" s="123"/>
      <c r="DJJ5" s="121"/>
      <c r="DJK5" s="122"/>
      <c r="DJL5" s="123"/>
      <c r="DJM5" s="121"/>
      <c r="DJN5" s="122"/>
      <c r="DJO5" s="123"/>
      <c r="DJP5" s="121"/>
      <c r="DJQ5" s="122"/>
      <c r="DJR5" s="123"/>
      <c r="DJS5" s="121"/>
      <c r="DJT5" s="122"/>
      <c r="DJU5" s="123"/>
      <c r="DJV5" s="121"/>
      <c r="DJW5" s="122"/>
      <c r="DJX5" s="123"/>
      <c r="DJY5" s="121"/>
      <c r="DJZ5" s="122"/>
      <c r="DKA5" s="123"/>
      <c r="DKB5" s="121"/>
      <c r="DKC5" s="122"/>
      <c r="DKD5" s="123"/>
      <c r="DKE5" s="121"/>
      <c r="DKF5" s="122"/>
      <c r="DKG5" s="123"/>
      <c r="DKH5" s="121"/>
      <c r="DKI5" s="122"/>
      <c r="DKJ5" s="123"/>
      <c r="DKK5" s="121"/>
      <c r="DKL5" s="122"/>
      <c r="DKM5" s="123"/>
      <c r="DKN5" s="121"/>
      <c r="DKO5" s="122"/>
      <c r="DKP5" s="123"/>
      <c r="DKQ5" s="121"/>
      <c r="DKR5" s="122"/>
      <c r="DKS5" s="123"/>
      <c r="DKT5" s="121"/>
      <c r="DKU5" s="122"/>
      <c r="DKV5" s="123"/>
      <c r="DKW5" s="121"/>
      <c r="DKX5" s="122"/>
      <c r="DKY5" s="123"/>
      <c r="DKZ5" s="121"/>
      <c r="DLA5" s="122"/>
      <c r="DLB5" s="123"/>
      <c r="DLC5" s="121"/>
      <c r="DLD5" s="122"/>
      <c r="DLE5" s="123"/>
      <c r="DLF5" s="121"/>
      <c r="DLG5" s="122"/>
      <c r="DLH5" s="123"/>
      <c r="DLI5" s="121"/>
      <c r="DLJ5" s="122"/>
      <c r="DLK5" s="123"/>
      <c r="DLL5" s="121"/>
      <c r="DLM5" s="122"/>
      <c r="DLN5" s="123"/>
      <c r="DLO5" s="121"/>
      <c r="DLP5" s="122"/>
      <c r="DLQ5" s="123"/>
      <c r="DLR5" s="121"/>
      <c r="DLS5" s="122"/>
      <c r="DLT5" s="123"/>
      <c r="DLU5" s="121"/>
      <c r="DLV5" s="122"/>
      <c r="DLW5" s="123"/>
      <c r="DLX5" s="121"/>
      <c r="DLY5" s="122"/>
      <c r="DLZ5" s="123"/>
      <c r="DMA5" s="121"/>
      <c r="DMB5" s="122"/>
      <c r="DMC5" s="123"/>
      <c r="DMD5" s="121"/>
      <c r="DME5" s="122"/>
      <c r="DMF5" s="123"/>
      <c r="DMG5" s="121"/>
      <c r="DMH5" s="122"/>
      <c r="DMI5" s="123"/>
      <c r="DMJ5" s="121"/>
      <c r="DMK5" s="122"/>
      <c r="DML5" s="123"/>
      <c r="DMM5" s="121"/>
      <c r="DMN5" s="122"/>
      <c r="DMO5" s="123"/>
      <c r="DMP5" s="121"/>
      <c r="DMQ5" s="122"/>
      <c r="DMR5" s="123"/>
      <c r="DMS5" s="121"/>
      <c r="DMT5" s="122"/>
      <c r="DMU5" s="123"/>
      <c r="DMV5" s="121"/>
      <c r="DMW5" s="122"/>
      <c r="DMX5" s="123"/>
      <c r="DMY5" s="121"/>
      <c r="DMZ5" s="122"/>
      <c r="DNA5" s="123"/>
      <c r="DNB5" s="121"/>
      <c r="DNC5" s="122"/>
      <c r="DND5" s="123"/>
      <c r="DNE5" s="121"/>
      <c r="DNF5" s="122"/>
      <c r="DNG5" s="123"/>
      <c r="DNH5" s="121"/>
      <c r="DNI5" s="122"/>
      <c r="DNJ5" s="123"/>
      <c r="DNK5" s="121"/>
      <c r="DNL5" s="122"/>
      <c r="DNM5" s="123"/>
      <c r="DNN5" s="121"/>
      <c r="DNO5" s="122"/>
      <c r="DNP5" s="123"/>
      <c r="DNQ5" s="121"/>
      <c r="DNR5" s="122"/>
      <c r="DNS5" s="123"/>
      <c r="DNT5" s="121"/>
      <c r="DNU5" s="122"/>
      <c r="DNV5" s="123"/>
      <c r="DNW5" s="121"/>
      <c r="DNX5" s="122"/>
      <c r="DNY5" s="123"/>
      <c r="DNZ5" s="121"/>
      <c r="DOA5" s="122"/>
      <c r="DOB5" s="123"/>
      <c r="DOC5" s="121"/>
      <c r="DOD5" s="122"/>
      <c r="DOE5" s="123"/>
      <c r="DOF5" s="121"/>
      <c r="DOG5" s="122"/>
      <c r="DOH5" s="123"/>
      <c r="DOI5" s="121"/>
      <c r="DOJ5" s="122"/>
      <c r="DOK5" s="123"/>
      <c r="DOL5" s="121"/>
      <c r="DOM5" s="122"/>
      <c r="DON5" s="123"/>
      <c r="DOO5" s="121"/>
      <c r="DOP5" s="122"/>
      <c r="DOQ5" s="123"/>
      <c r="DOR5" s="121"/>
      <c r="DOS5" s="122"/>
      <c r="DOT5" s="123"/>
      <c r="DOU5" s="121"/>
      <c r="DOV5" s="122"/>
      <c r="DOW5" s="123"/>
      <c r="DOX5" s="121"/>
      <c r="DOY5" s="122"/>
      <c r="DOZ5" s="123"/>
      <c r="DPA5" s="121"/>
      <c r="DPB5" s="122"/>
      <c r="DPC5" s="123"/>
      <c r="DPD5" s="121"/>
      <c r="DPE5" s="122"/>
      <c r="DPF5" s="123"/>
      <c r="DPG5" s="121"/>
      <c r="DPH5" s="122"/>
      <c r="DPI5" s="123"/>
      <c r="DPJ5" s="121"/>
      <c r="DPK5" s="122"/>
      <c r="DPL5" s="123"/>
      <c r="DPM5" s="121"/>
      <c r="DPN5" s="122"/>
      <c r="DPO5" s="123"/>
      <c r="DPP5" s="121"/>
      <c r="DPQ5" s="122"/>
      <c r="DPR5" s="123"/>
      <c r="DPS5" s="121"/>
      <c r="DPT5" s="122"/>
      <c r="DPU5" s="123"/>
      <c r="DPV5" s="121"/>
      <c r="DPW5" s="122"/>
      <c r="DPX5" s="123"/>
      <c r="DPY5" s="121"/>
      <c r="DPZ5" s="122"/>
      <c r="DQA5" s="123"/>
      <c r="DQB5" s="121"/>
      <c r="DQC5" s="122"/>
      <c r="DQD5" s="123"/>
      <c r="DQE5" s="121"/>
      <c r="DQF5" s="122"/>
      <c r="DQG5" s="123"/>
      <c r="DQH5" s="121"/>
      <c r="DQI5" s="122"/>
      <c r="DQJ5" s="123"/>
      <c r="DQK5" s="121"/>
      <c r="DQL5" s="122"/>
      <c r="DQM5" s="123"/>
      <c r="DQN5" s="121"/>
      <c r="DQO5" s="122"/>
      <c r="DQP5" s="123"/>
      <c r="DQQ5" s="121"/>
      <c r="DQR5" s="122"/>
      <c r="DQS5" s="123"/>
      <c r="DQT5" s="121"/>
      <c r="DQU5" s="122"/>
      <c r="DQV5" s="123"/>
      <c r="DQW5" s="121"/>
      <c r="DQX5" s="122"/>
      <c r="DQY5" s="123"/>
      <c r="DQZ5" s="121"/>
      <c r="DRA5" s="122"/>
      <c r="DRB5" s="123"/>
      <c r="DRC5" s="121"/>
      <c r="DRD5" s="122"/>
      <c r="DRE5" s="123"/>
      <c r="DRF5" s="121"/>
      <c r="DRG5" s="122"/>
      <c r="DRH5" s="123"/>
      <c r="DRI5" s="121"/>
      <c r="DRJ5" s="122"/>
      <c r="DRK5" s="123"/>
      <c r="DRL5" s="121"/>
      <c r="DRM5" s="122"/>
      <c r="DRN5" s="123"/>
      <c r="DRO5" s="121"/>
      <c r="DRP5" s="122"/>
      <c r="DRQ5" s="123"/>
      <c r="DRR5" s="121"/>
      <c r="DRS5" s="122"/>
      <c r="DRT5" s="123"/>
      <c r="DRU5" s="121"/>
      <c r="DRV5" s="122"/>
      <c r="DRW5" s="123"/>
      <c r="DRX5" s="121"/>
      <c r="DRY5" s="122"/>
      <c r="DRZ5" s="123"/>
      <c r="DSA5" s="121"/>
      <c r="DSB5" s="122"/>
      <c r="DSC5" s="123"/>
      <c r="DSD5" s="121"/>
      <c r="DSE5" s="122"/>
      <c r="DSF5" s="123"/>
      <c r="DSG5" s="121"/>
      <c r="DSH5" s="122"/>
      <c r="DSI5" s="123"/>
      <c r="DSJ5" s="121"/>
      <c r="DSK5" s="122"/>
      <c r="DSL5" s="123"/>
      <c r="DSM5" s="121"/>
      <c r="DSN5" s="122"/>
      <c r="DSO5" s="123"/>
      <c r="DSP5" s="121"/>
      <c r="DSQ5" s="122"/>
      <c r="DSR5" s="123"/>
      <c r="DSS5" s="121"/>
      <c r="DST5" s="122"/>
      <c r="DSU5" s="123"/>
      <c r="DSV5" s="121"/>
      <c r="DSW5" s="122"/>
      <c r="DSX5" s="123"/>
      <c r="DSY5" s="121"/>
      <c r="DSZ5" s="122"/>
      <c r="DTA5" s="123"/>
      <c r="DTB5" s="121"/>
      <c r="DTC5" s="122"/>
      <c r="DTD5" s="123"/>
      <c r="DTE5" s="121"/>
      <c r="DTF5" s="122"/>
      <c r="DTG5" s="123"/>
      <c r="DTH5" s="121"/>
      <c r="DTI5" s="122"/>
      <c r="DTJ5" s="123"/>
      <c r="DTK5" s="121"/>
      <c r="DTL5" s="122"/>
      <c r="DTM5" s="123"/>
      <c r="DTN5" s="121"/>
      <c r="DTO5" s="122"/>
      <c r="DTP5" s="123"/>
      <c r="DTQ5" s="121"/>
      <c r="DTR5" s="122"/>
      <c r="DTS5" s="123"/>
      <c r="DTT5" s="121"/>
      <c r="DTU5" s="122"/>
      <c r="DTV5" s="123"/>
      <c r="DTW5" s="121"/>
      <c r="DTX5" s="122"/>
      <c r="DTY5" s="123"/>
      <c r="DTZ5" s="121"/>
      <c r="DUA5" s="122"/>
      <c r="DUB5" s="123"/>
      <c r="DUC5" s="121"/>
      <c r="DUD5" s="122"/>
      <c r="DUE5" s="123"/>
      <c r="DUF5" s="121"/>
      <c r="DUG5" s="122"/>
      <c r="DUH5" s="123"/>
      <c r="DUI5" s="121"/>
      <c r="DUJ5" s="122"/>
      <c r="DUK5" s="123"/>
      <c r="DUL5" s="121"/>
      <c r="DUM5" s="122"/>
      <c r="DUN5" s="123"/>
      <c r="DUO5" s="121"/>
      <c r="DUP5" s="122"/>
      <c r="DUQ5" s="123"/>
      <c r="DUR5" s="121"/>
      <c r="DUS5" s="122"/>
      <c r="DUT5" s="123"/>
      <c r="DUU5" s="121"/>
      <c r="DUV5" s="122"/>
      <c r="DUW5" s="123"/>
      <c r="DUX5" s="121"/>
      <c r="DUY5" s="122"/>
      <c r="DUZ5" s="123"/>
      <c r="DVA5" s="121"/>
      <c r="DVB5" s="122"/>
      <c r="DVC5" s="123"/>
      <c r="DVD5" s="121"/>
      <c r="DVE5" s="122"/>
      <c r="DVF5" s="123"/>
      <c r="DVG5" s="121"/>
      <c r="DVH5" s="122"/>
      <c r="DVI5" s="123"/>
      <c r="DVJ5" s="121"/>
      <c r="DVK5" s="122"/>
      <c r="DVL5" s="123"/>
      <c r="DVM5" s="121"/>
      <c r="DVN5" s="122"/>
      <c r="DVO5" s="123"/>
      <c r="DVP5" s="121"/>
      <c r="DVQ5" s="122"/>
      <c r="DVR5" s="123"/>
      <c r="DVS5" s="121"/>
      <c r="DVT5" s="122"/>
      <c r="DVU5" s="123"/>
      <c r="DVV5" s="121"/>
      <c r="DVW5" s="122"/>
      <c r="DVX5" s="123"/>
      <c r="DVY5" s="121"/>
      <c r="DVZ5" s="122"/>
      <c r="DWA5" s="123"/>
      <c r="DWB5" s="121"/>
      <c r="DWC5" s="122"/>
      <c r="DWD5" s="123"/>
      <c r="DWE5" s="121"/>
      <c r="DWF5" s="122"/>
      <c r="DWG5" s="123"/>
      <c r="DWH5" s="121"/>
      <c r="DWI5" s="122"/>
      <c r="DWJ5" s="123"/>
      <c r="DWK5" s="121"/>
      <c r="DWL5" s="122"/>
      <c r="DWM5" s="123"/>
      <c r="DWN5" s="121"/>
      <c r="DWO5" s="122"/>
      <c r="DWP5" s="123"/>
      <c r="DWQ5" s="121"/>
      <c r="DWR5" s="122"/>
      <c r="DWS5" s="123"/>
      <c r="DWT5" s="121"/>
      <c r="DWU5" s="122"/>
      <c r="DWV5" s="123"/>
      <c r="DWW5" s="121"/>
      <c r="DWX5" s="122"/>
      <c r="DWY5" s="123"/>
      <c r="DWZ5" s="121"/>
      <c r="DXA5" s="122"/>
      <c r="DXB5" s="123"/>
      <c r="DXC5" s="121"/>
      <c r="DXD5" s="122"/>
      <c r="DXE5" s="123"/>
      <c r="DXF5" s="121"/>
      <c r="DXG5" s="122"/>
      <c r="DXH5" s="123"/>
      <c r="DXI5" s="121"/>
      <c r="DXJ5" s="122"/>
      <c r="DXK5" s="123"/>
      <c r="DXL5" s="121"/>
      <c r="DXM5" s="122"/>
      <c r="DXN5" s="123"/>
      <c r="DXO5" s="121"/>
      <c r="DXP5" s="122"/>
      <c r="DXQ5" s="123"/>
      <c r="DXR5" s="121"/>
      <c r="DXS5" s="122"/>
      <c r="DXT5" s="123"/>
      <c r="DXU5" s="121"/>
      <c r="DXV5" s="122"/>
      <c r="DXW5" s="123"/>
      <c r="DXX5" s="121"/>
      <c r="DXY5" s="122"/>
      <c r="DXZ5" s="123"/>
      <c r="DYA5" s="121"/>
      <c r="DYB5" s="122"/>
      <c r="DYC5" s="123"/>
      <c r="DYD5" s="121"/>
      <c r="DYE5" s="122"/>
      <c r="DYF5" s="123"/>
      <c r="DYG5" s="121"/>
      <c r="DYH5" s="122"/>
      <c r="DYI5" s="123"/>
      <c r="DYJ5" s="121"/>
      <c r="DYK5" s="122"/>
      <c r="DYL5" s="123"/>
      <c r="DYM5" s="121"/>
      <c r="DYN5" s="122"/>
      <c r="DYO5" s="123"/>
      <c r="DYP5" s="121"/>
      <c r="DYQ5" s="122"/>
      <c r="DYR5" s="123"/>
      <c r="DYS5" s="121"/>
      <c r="DYT5" s="122"/>
      <c r="DYU5" s="123"/>
      <c r="DYV5" s="121"/>
      <c r="DYW5" s="122"/>
      <c r="DYX5" s="123"/>
      <c r="DYY5" s="121"/>
      <c r="DYZ5" s="122"/>
      <c r="DZA5" s="123"/>
      <c r="DZB5" s="121"/>
      <c r="DZC5" s="122"/>
      <c r="DZD5" s="123"/>
      <c r="DZE5" s="121"/>
      <c r="DZF5" s="122"/>
      <c r="DZG5" s="123"/>
      <c r="DZH5" s="121"/>
      <c r="DZI5" s="122"/>
      <c r="DZJ5" s="123"/>
      <c r="DZK5" s="121"/>
      <c r="DZL5" s="122"/>
      <c r="DZM5" s="123"/>
      <c r="DZN5" s="121"/>
      <c r="DZO5" s="122"/>
      <c r="DZP5" s="123"/>
      <c r="DZQ5" s="121"/>
      <c r="DZR5" s="122"/>
      <c r="DZS5" s="123"/>
      <c r="DZT5" s="121"/>
      <c r="DZU5" s="122"/>
      <c r="DZV5" s="123"/>
      <c r="DZW5" s="121"/>
      <c r="DZX5" s="122"/>
      <c r="DZY5" s="123"/>
      <c r="DZZ5" s="121"/>
      <c r="EAA5" s="122"/>
      <c r="EAB5" s="123"/>
      <c r="EAC5" s="121"/>
      <c r="EAD5" s="122"/>
      <c r="EAE5" s="123"/>
      <c r="EAF5" s="121"/>
      <c r="EAG5" s="122"/>
      <c r="EAH5" s="123"/>
      <c r="EAI5" s="121"/>
      <c r="EAJ5" s="122"/>
      <c r="EAK5" s="123"/>
      <c r="EAL5" s="121"/>
      <c r="EAM5" s="122"/>
      <c r="EAN5" s="123"/>
      <c r="EAO5" s="121"/>
      <c r="EAP5" s="122"/>
      <c r="EAQ5" s="123"/>
      <c r="EAR5" s="121"/>
      <c r="EAS5" s="122"/>
      <c r="EAT5" s="123"/>
      <c r="EAU5" s="121"/>
      <c r="EAV5" s="122"/>
      <c r="EAW5" s="123"/>
      <c r="EAX5" s="121"/>
      <c r="EAY5" s="122"/>
      <c r="EAZ5" s="123"/>
      <c r="EBA5" s="121"/>
      <c r="EBB5" s="122"/>
      <c r="EBC5" s="123"/>
      <c r="EBD5" s="121"/>
      <c r="EBE5" s="122"/>
      <c r="EBF5" s="123"/>
      <c r="EBG5" s="121"/>
      <c r="EBH5" s="122"/>
      <c r="EBI5" s="123"/>
      <c r="EBJ5" s="121"/>
      <c r="EBK5" s="122"/>
      <c r="EBL5" s="123"/>
      <c r="EBM5" s="121"/>
      <c r="EBN5" s="122"/>
      <c r="EBO5" s="123"/>
      <c r="EBP5" s="121"/>
      <c r="EBQ5" s="122"/>
      <c r="EBR5" s="123"/>
      <c r="EBS5" s="121"/>
      <c r="EBT5" s="122"/>
      <c r="EBU5" s="123"/>
      <c r="EBV5" s="121"/>
      <c r="EBW5" s="122"/>
      <c r="EBX5" s="123"/>
      <c r="EBY5" s="121"/>
      <c r="EBZ5" s="122"/>
      <c r="ECA5" s="123"/>
      <c r="ECB5" s="121"/>
      <c r="ECC5" s="122"/>
      <c r="ECD5" s="123"/>
      <c r="ECE5" s="121"/>
      <c r="ECF5" s="122"/>
      <c r="ECG5" s="123"/>
      <c r="ECH5" s="121"/>
      <c r="ECI5" s="122"/>
      <c r="ECJ5" s="123"/>
      <c r="ECK5" s="121"/>
      <c r="ECL5" s="122"/>
      <c r="ECM5" s="123"/>
      <c r="ECN5" s="121"/>
      <c r="ECO5" s="122"/>
      <c r="ECP5" s="123"/>
      <c r="ECQ5" s="121"/>
      <c r="ECR5" s="122"/>
      <c r="ECS5" s="123"/>
      <c r="ECT5" s="121"/>
      <c r="ECU5" s="122"/>
      <c r="ECV5" s="123"/>
      <c r="ECW5" s="121"/>
      <c r="ECX5" s="122"/>
      <c r="ECY5" s="123"/>
      <c r="ECZ5" s="121"/>
      <c r="EDA5" s="122"/>
      <c r="EDB5" s="123"/>
      <c r="EDC5" s="121"/>
      <c r="EDD5" s="122"/>
      <c r="EDE5" s="123"/>
      <c r="EDF5" s="121"/>
      <c r="EDG5" s="122"/>
      <c r="EDH5" s="123"/>
      <c r="EDI5" s="121"/>
      <c r="EDJ5" s="122"/>
      <c r="EDK5" s="123"/>
      <c r="EDL5" s="121"/>
      <c r="EDM5" s="122"/>
      <c r="EDN5" s="123"/>
      <c r="EDO5" s="121"/>
      <c r="EDP5" s="122"/>
      <c r="EDQ5" s="123"/>
      <c r="EDR5" s="121"/>
      <c r="EDS5" s="122"/>
      <c r="EDT5" s="123"/>
      <c r="EDU5" s="121"/>
      <c r="EDV5" s="122"/>
      <c r="EDW5" s="123"/>
      <c r="EDX5" s="121"/>
      <c r="EDY5" s="122"/>
      <c r="EDZ5" s="123"/>
      <c r="EEA5" s="121"/>
      <c r="EEB5" s="122"/>
      <c r="EEC5" s="123"/>
      <c r="EED5" s="121"/>
      <c r="EEE5" s="122"/>
      <c r="EEF5" s="123"/>
      <c r="EEG5" s="121"/>
      <c r="EEH5" s="122"/>
      <c r="EEI5" s="123"/>
      <c r="EEJ5" s="121"/>
      <c r="EEK5" s="122"/>
      <c r="EEL5" s="123"/>
      <c r="EEM5" s="121"/>
      <c r="EEN5" s="122"/>
      <c r="EEO5" s="123"/>
      <c r="EEP5" s="121"/>
      <c r="EEQ5" s="122"/>
      <c r="EER5" s="123"/>
      <c r="EES5" s="121"/>
      <c r="EET5" s="122"/>
      <c r="EEU5" s="123"/>
      <c r="EEV5" s="121"/>
      <c r="EEW5" s="122"/>
      <c r="EEX5" s="123"/>
      <c r="EEY5" s="121"/>
      <c r="EEZ5" s="122"/>
      <c r="EFA5" s="123"/>
      <c r="EFB5" s="121"/>
      <c r="EFC5" s="122"/>
      <c r="EFD5" s="123"/>
      <c r="EFE5" s="121"/>
      <c r="EFF5" s="122"/>
      <c r="EFG5" s="123"/>
      <c r="EFH5" s="121"/>
      <c r="EFI5" s="122"/>
      <c r="EFJ5" s="123"/>
      <c r="EFK5" s="121"/>
      <c r="EFL5" s="122"/>
      <c r="EFM5" s="123"/>
      <c r="EFN5" s="121"/>
      <c r="EFO5" s="122"/>
      <c r="EFP5" s="123"/>
      <c r="EFQ5" s="121"/>
      <c r="EFR5" s="122"/>
      <c r="EFS5" s="123"/>
      <c r="EFT5" s="121"/>
      <c r="EFU5" s="122"/>
      <c r="EFV5" s="123"/>
      <c r="EFW5" s="121"/>
      <c r="EFX5" s="122"/>
      <c r="EFY5" s="123"/>
      <c r="EFZ5" s="121"/>
      <c r="EGA5" s="122"/>
      <c r="EGB5" s="123"/>
      <c r="EGC5" s="121"/>
      <c r="EGD5" s="122"/>
      <c r="EGE5" s="123"/>
      <c r="EGF5" s="121"/>
      <c r="EGG5" s="122"/>
      <c r="EGH5" s="123"/>
      <c r="EGI5" s="121"/>
      <c r="EGJ5" s="122"/>
      <c r="EGK5" s="123"/>
      <c r="EGL5" s="121"/>
      <c r="EGM5" s="122"/>
      <c r="EGN5" s="123"/>
      <c r="EGO5" s="121"/>
      <c r="EGP5" s="122"/>
      <c r="EGQ5" s="123"/>
      <c r="EGR5" s="121"/>
      <c r="EGS5" s="122"/>
      <c r="EGT5" s="123"/>
      <c r="EGU5" s="121"/>
      <c r="EGV5" s="122"/>
      <c r="EGW5" s="123"/>
      <c r="EGX5" s="121"/>
      <c r="EGY5" s="122"/>
      <c r="EGZ5" s="123"/>
      <c r="EHA5" s="121"/>
      <c r="EHB5" s="122"/>
      <c r="EHC5" s="123"/>
      <c r="EHD5" s="121"/>
      <c r="EHE5" s="122"/>
      <c r="EHF5" s="123"/>
      <c r="EHG5" s="121"/>
      <c r="EHH5" s="122"/>
      <c r="EHI5" s="123"/>
      <c r="EHJ5" s="121"/>
      <c r="EHK5" s="122"/>
      <c r="EHL5" s="123"/>
      <c r="EHM5" s="121"/>
      <c r="EHN5" s="122"/>
      <c r="EHO5" s="123"/>
      <c r="EHP5" s="121"/>
      <c r="EHQ5" s="122"/>
      <c r="EHR5" s="123"/>
      <c r="EHS5" s="121"/>
      <c r="EHT5" s="122"/>
      <c r="EHU5" s="123"/>
      <c r="EHV5" s="121"/>
      <c r="EHW5" s="122"/>
      <c r="EHX5" s="123"/>
      <c r="EHY5" s="121"/>
      <c r="EHZ5" s="122"/>
      <c r="EIA5" s="123"/>
      <c r="EIB5" s="121"/>
      <c r="EIC5" s="122"/>
      <c r="EID5" s="123"/>
      <c r="EIE5" s="121"/>
      <c r="EIF5" s="122"/>
      <c r="EIG5" s="123"/>
      <c r="EIH5" s="121"/>
      <c r="EII5" s="122"/>
      <c r="EIJ5" s="123"/>
      <c r="EIK5" s="121"/>
      <c r="EIL5" s="122"/>
      <c r="EIM5" s="123"/>
      <c r="EIN5" s="121"/>
      <c r="EIO5" s="122"/>
      <c r="EIP5" s="123"/>
      <c r="EIQ5" s="121"/>
      <c r="EIR5" s="122"/>
      <c r="EIS5" s="123"/>
      <c r="EIT5" s="121"/>
      <c r="EIU5" s="122"/>
      <c r="EIV5" s="123"/>
      <c r="EIW5" s="121"/>
      <c r="EIX5" s="122"/>
      <c r="EIY5" s="123"/>
      <c r="EIZ5" s="121"/>
      <c r="EJA5" s="122"/>
      <c r="EJB5" s="123"/>
      <c r="EJC5" s="121"/>
      <c r="EJD5" s="122"/>
      <c r="EJE5" s="123"/>
      <c r="EJF5" s="121"/>
      <c r="EJG5" s="122"/>
      <c r="EJH5" s="123"/>
      <c r="EJI5" s="121"/>
      <c r="EJJ5" s="122"/>
      <c r="EJK5" s="123"/>
      <c r="EJL5" s="121"/>
      <c r="EJM5" s="122"/>
      <c r="EJN5" s="123"/>
      <c r="EJO5" s="121"/>
      <c r="EJP5" s="122"/>
      <c r="EJQ5" s="123"/>
      <c r="EJR5" s="121"/>
      <c r="EJS5" s="122"/>
      <c r="EJT5" s="123"/>
      <c r="EJU5" s="121"/>
      <c r="EJV5" s="122"/>
      <c r="EJW5" s="123"/>
      <c r="EJX5" s="121"/>
      <c r="EJY5" s="122"/>
      <c r="EJZ5" s="123"/>
      <c r="EKA5" s="121"/>
      <c r="EKB5" s="122"/>
      <c r="EKC5" s="123"/>
      <c r="EKD5" s="121"/>
      <c r="EKE5" s="122"/>
      <c r="EKF5" s="123"/>
      <c r="EKG5" s="121"/>
      <c r="EKH5" s="122"/>
      <c r="EKI5" s="123"/>
      <c r="EKJ5" s="121"/>
      <c r="EKK5" s="122"/>
      <c r="EKL5" s="123"/>
      <c r="EKM5" s="121"/>
      <c r="EKN5" s="122"/>
      <c r="EKO5" s="123"/>
      <c r="EKP5" s="121"/>
      <c r="EKQ5" s="122"/>
      <c r="EKR5" s="123"/>
      <c r="EKS5" s="121"/>
      <c r="EKT5" s="122"/>
      <c r="EKU5" s="123"/>
      <c r="EKV5" s="121"/>
      <c r="EKW5" s="122"/>
      <c r="EKX5" s="123"/>
      <c r="EKY5" s="121"/>
      <c r="EKZ5" s="122"/>
      <c r="ELA5" s="123"/>
      <c r="ELB5" s="121"/>
      <c r="ELC5" s="122"/>
      <c r="ELD5" s="123"/>
      <c r="ELE5" s="121"/>
      <c r="ELF5" s="122"/>
      <c r="ELG5" s="123"/>
      <c r="ELH5" s="121"/>
      <c r="ELI5" s="122"/>
      <c r="ELJ5" s="123"/>
      <c r="ELK5" s="121"/>
      <c r="ELL5" s="122"/>
      <c r="ELM5" s="123"/>
      <c r="ELN5" s="121"/>
      <c r="ELO5" s="122"/>
      <c r="ELP5" s="123"/>
      <c r="ELQ5" s="121"/>
      <c r="ELR5" s="122"/>
      <c r="ELS5" s="123"/>
      <c r="ELT5" s="121"/>
      <c r="ELU5" s="122"/>
      <c r="ELV5" s="123"/>
      <c r="ELW5" s="121"/>
      <c r="ELX5" s="122"/>
      <c r="ELY5" s="123"/>
      <c r="ELZ5" s="121"/>
      <c r="EMA5" s="122"/>
      <c r="EMB5" s="123"/>
      <c r="EMC5" s="121"/>
      <c r="EMD5" s="122"/>
      <c r="EME5" s="123"/>
      <c r="EMF5" s="121"/>
      <c r="EMG5" s="122"/>
      <c r="EMH5" s="123"/>
      <c r="EMI5" s="121"/>
      <c r="EMJ5" s="122"/>
      <c r="EMK5" s="123"/>
      <c r="EML5" s="121"/>
      <c r="EMM5" s="122"/>
      <c r="EMN5" s="123"/>
      <c r="EMO5" s="121"/>
      <c r="EMP5" s="122"/>
      <c r="EMQ5" s="123"/>
      <c r="EMR5" s="121"/>
      <c r="EMS5" s="122"/>
      <c r="EMT5" s="123"/>
      <c r="EMU5" s="121"/>
      <c r="EMV5" s="122"/>
      <c r="EMW5" s="123"/>
      <c r="EMX5" s="121"/>
      <c r="EMY5" s="122"/>
      <c r="EMZ5" s="123"/>
      <c r="ENA5" s="121"/>
      <c r="ENB5" s="122"/>
      <c r="ENC5" s="123"/>
      <c r="END5" s="121"/>
      <c r="ENE5" s="122"/>
      <c r="ENF5" s="123"/>
      <c r="ENG5" s="121"/>
      <c r="ENH5" s="122"/>
      <c r="ENI5" s="123"/>
      <c r="ENJ5" s="121"/>
      <c r="ENK5" s="122"/>
      <c r="ENL5" s="123"/>
      <c r="ENM5" s="121"/>
      <c r="ENN5" s="122"/>
      <c r="ENO5" s="123"/>
      <c r="ENP5" s="121"/>
      <c r="ENQ5" s="122"/>
      <c r="ENR5" s="123"/>
      <c r="ENS5" s="121"/>
      <c r="ENT5" s="122"/>
      <c r="ENU5" s="123"/>
      <c r="ENV5" s="121"/>
      <c r="ENW5" s="122"/>
      <c r="ENX5" s="123"/>
      <c r="ENY5" s="121"/>
      <c r="ENZ5" s="122"/>
      <c r="EOA5" s="123"/>
      <c r="EOB5" s="121"/>
      <c r="EOC5" s="122"/>
      <c r="EOD5" s="123"/>
      <c r="EOE5" s="121"/>
      <c r="EOF5" s="122"/>
      <c r="EOG5" s="123"/>
      <c r="EOH5" s="121"/>
      <c r="EOI5" s="122"/>
      <c r="EOJ5" s="123"/>
      <c r="EOK5" s="121"/>
      <c r="EOL5" s="122"/>
      <c r="EOM5" s="123"/>
      <c r="EON5" s="121"/>
      <c r="EOO5" s="122"/>
      <c r="EOP5" s="123"/>
      <c r="EOQ5" s="121"/>
      <c r="EOR5" s="122"/>
      <c r="EOS5" s="123"/>
      <c r="EOT5" s="121"/>
      <c r="EOU5" s="122"/>
      <c r="EOV5" s="123"/>
      <c r="EOW5" s="121"/>
      <c r="EOX5" s="122"/>
      <c r="EOY5" s="123"/>
      <c r="EOZ5" s="121"/>
      <c r="EPA5" s="122"/>
      <c r="EPB5" s="123"/>
      <c r="EPC5" s="121"/>
      <c r="EPD5" s="122"/>
      <c r="EPE5" s="123"/>
      <c r="EPF5" s="121"/>
      <c r="EPG5" s="122"/>
      <c r="EPH5" s="123"/>
      <c r="EPI5" s="121"/>
      <c r="EPJ5" s="122"/>
      <c r="EPK5" s="123"/>
      <c r="EPL5" s="121"/>
      <c r="EPM5" s="122"/>
      <c r="EPN5" s="123"/>
      <c r="EPO5" s="121"/>
      <c r="EPP5" s="122"/>
      <c r="EPQ5" s="123"/>
      <c r="EPR5" s="121"/>
      <c r="EPS5" s="122"/>
      <c r="EPT5" s="123"/>
      <c r="EPU5" s="121"/>
      <c r="EPV5" s="122"/>
      <c r="EPW5" s="123"/>
      <c r="EPX5" s="121"/>
      <c r="EPY5" s="122"/>
      <c r="EPZ5" s="123"/>
      <c r="EQA5" s="121"/>
      <c r="EQB5" s="122"/>
      <c r="EQC5" s="123"/>
      <c r="EQD5" s="121"/>
      <c r="EQE5" s="122"/>
      <c r="EQF5" s="123"/>
      <c r="EQG5" s="121"/>
      <c r="EQH5" s="122"/>
      <c r="EQI5" s="123"/>
      <c r="EQJ5" s="121"/>
      <c r="EQK5" s="122"/>
      <c r="EQL5" s="123"/>
      <c r="EQM5" s="121"/>
      <c r="EQN5" s="122"/>
      <c r="EQO5" s="123"/>
      <c r="EQP5" s="121"/>
      <c r="EQQ5" s="122"/>
      <c r="EQR5" s="123"/>
      <c r="EQS5" s="121"/>
      <c r="EQT5" s="122"/>
      <c r="EQU5" s="123"/>
      <c r="EQV5" s="121"/>
      <c r="EQW5" s="122"/>
      <c r="EQX5" s="123"/>
      <c r="EQY5" s="121"/>
      <c r="EQZ5" s="122"/>
      <c r="ERA5" s="123"/>
      <c r="ERB5" s="121"/>
      <c r="ERC5" s="122"/>
      <c r="ERD5" s="123"/>
      <c r="ERE5" s="121"/>
      <c r="ERF5" s="122"/>
      <c r="ERG5" s="123"/>
      <c r="ERH5" s="121"/>
      <c r="ERI5" s="122"/>
      <c r="ERJ5" s="123"/>
      <c r="ERK5" s="121"/>
      <c r="ERL5" s="122"/>
      <c r="ERM5" s="123"/>
      <c r="ERN5" s="121"/>
      <c r="ERO5" s="122"/>
      <c r="ERP5" s="123"/>
      <c r="ERQ5" s="121"/>
      <c r="ERR5" s="122"/>
      <c r="ERS5" s="123"/>
      <c r="ERT5" s="121"/>
      <c r="ERU5" s="122"/>
      <c r="ERV5" s="123"/>
      <c r="ERW5" s="121"/>
      <c r="ERX5" s="122"/>
      <c r="ERY5" s="123"/>
      <c r="ERZ5" s="121"/>
      <c r="ESA5" s="122"/>
      <c r="ESB5" s="123"/>
      <c r="ESC5" s="121"/>
      <c r="ESD5" s="122"/>
      <c r="ESE5" s="123"/>
      <c r="ESF5" s="121"/>
      <c r="ESG5" s="122"/>
      <c r="ESH5" s="123"/>
      <c r="ESI5" s="121"/>
      <c r="ESJ5" s="122"/>
      <c r="ESK5" s="123"/>
      <c r="ESL5" s="121"/>
      <c r="ESM5" s="122"/>
      <c r="ESN5" s="123"/>
      <c r="ESO5" s="121"/>
      <c r="ESP5" s="122"/>
      <c r="ESQ5" s="123"/>
      <c r="ESR5" s="121"/>
      <c r="ESS5" s="122"/>
      <c r="EST5" s="123"/>
      <c r="ESU5" s="121"/>
      <c r="ESV5" s="122"/>
      <c r="ESW5" s="123"/>
      <c r="ESX5" s="121"/>
      <c r="ESY5" s="122"/>
      <c r="ESZ5" s="123"/>
      <c r="ETA5" s="121"/>
      <c r="ETB5" s="122"/>
      <c r="ETC5" s="123"/>
      <c r="ETD5" s="121"/>
      <c r="ETE5" s="122"/>
      <c r="ETF5" s="123"/>
      <c r="ETG5" s="121"/>
      <c r="ETH5" s="122"/>
      <c r="ETI5" s="123"/>
      <c r="ETJ5" s="121"/>
      <c r="ETK5" s="122"/>
      <c r="ETL5" s="123"/>
      <c r="ETM5" s="121"/>
      <c r="ETN5" s="122"/>
      <c r="ETO5" s="123"/>
      <c r="ETP5" s="121"/>
      <c r="ETQ5" s="122"/>
      <c r="ETR5" s="123"/>
      <c r="ETS5" s="121"/>
      <c r="ETT5" s="122"/>
      <c r="ETU5" s="123"/>
      <c r="ETV5" s="121"/>
      <c r="ETW5" s="122"/>
      <c r="ETX5" s="123"/>
      <c r="ETY5" s="121"/>
      <c r="ETZ5" s="122"/>
      <c r="EUA5" s="123"/>
      <c r="EUB5" s="121"/>
      <c r="EUC5" s="122"/>
      <c r="EUD5" s="123"/>
      <c r="EUE5" s="121"/>
      <c r="EUF5" s="122"/>
      <c r="EUG5" s="123"/>
      <c r="EUH5" s="121"/>
      <c r="EUI5" s="122"/>
      <c r="EUJ5" s="123"/>
      <c r="EUK5" s="121"/>
      <c r="EUL5" s="122"/>
      <c r="EUM5" s="123"/>
      <c r="EUN5" s="121"/>
      <c r="EUO5" s="122"/>
      <c r="EUP5" s="123"/>
      <c r="EUQ5" s="121"/>
      <c r="EUR5" s="122"/>
      <c r="EUS5" s="123"/>
      <c r="EUT5" s="121"/>
      <c r="EUU5" s="122"/>
      <c r="EUV5" s="123"/>
      <c r="EUW5" s="121"/>
      <c r="EUX5" s="122"/>
      <c r="EUY5" s="123"/>
      <c r="EUZ5" s="121"/>
      <c r="EVA5" s="122"/>
      <c r="EVB5" s="123"/>
      <c r="EVC5" s="121"/>
      <c r="EVD5" s="122"/>
      <c r="EVE5" s="123"/>
      <c r="EVF5" s="121"/>
      <c r="EVG5" s="122"/>
      <c r="EVH5" s="123"/>
      <c r="EVI5" s="121"/>
      <c r="EVJ5" s="122"/>
      <c r="EVK5" s="123"/>
      <c r="EVL5" s="121"/>
      <c r="EVM5" s="122"/>
      <c r="EVN5" s="123"/>
      <c r="EVO5" s="121"/>
      <c r="EVP5" s="122"/>
      <c r="EVQ5" s="123"/>
      <c r="EVR5" s="121"/>
      <c r="EVS5" s="122"/>
      <c r="EVT5" s="123"/>
      <c r="EVU5" s="121"/>
      <c r="EVV5" s="122"/>
      <c r="EVW5" s="123"/>
      <c r="EVX5" s="121"/>
      <c r="EVY5" s="122"/>
      <c r="EVZ5" s="123"/>
      <c r="EWA5" s="121"/>
      <c r="EWB5" s="122"/>
      <c r="EWC5" s="123"/>
      <c r="EWD5" s="121"/>
      <c r="EWE5" s="122"/>
      <c r="EWF5" s="123"/>
      <c r="EWG5" s="121"/>
      <c r="EWH5" s="122"/>
      <c r="EWI5" s="123"/>
      <c r="EWJ5" s="121"/>
      <c r="EWK5" s="122"/>
      <c r="EWL5" s="123"/>
      <c r="EWM5" s="121"/>
      <c r="EWN5" s="122"/>
      <c r="EWO5" s="123"/>
      <c r="EWP5" s="121"/>
      <c r="EWQ5" s="122"/>
      <c r="EWR5" s="123"/>
      <c r="EWS5" s="121"/>
      <c r="EWT5" s="122"/>
      <c r="EWU5" s="123"/>
      <c r="EWV5" s="121"/>
      <c r="EWW5" s="122"/>
      <c r="EWX5" s="123"/>
      <c r="EWY5" s="121"/>
      <c r="EWZ5" s="122"/>
      <c r="EXA5" s="123"/>
      <c r="EXB5" s="121"/>
      <c r="EXC5" s="122"/>
      <c r="EXD5" s="123"/>
      <c r="EXE5" s="121"/>
      <c r="EXF5" s="122"/>
      <c r="EXG5" s="123"/>
      <c r="EXH5" s="121"/>
      <c r="EXI5" s="122"/>
      <c r="EXJ5" s="123"/>
      <c r="EXK5" s="121"/>
      <c r="EXL5" s="122"/>
      <c r="EXM5" s="123"/>
      <c r="EXN5" s="121"/>
      <c r="EXO5" s="122"/>
      <c r="EXP5" s="123"/>
      <c r="EXQ5" s="121"/>
      <c r="EXR5" s="122"/>
      <c r="EXS5" s="123"/>
      <c r="EXT5" s="121"/>
      <c r="EXU5" s="122"/>
      <c r="EXV5" s="123"/>
      <c r="EXW5" s="121"/>
      <c r="EXX5" s="122"/>
      <c r="EXY5" s="123"/>
      <c r="EXZ5" s="121"/>
      <c r="EYA5" s="122"/>
      <c r="EYB5" s="123"/>
      <c r="EYC5" s="121"/>
      <c r="EYD5" s="122"/>
      <c r="EYE5" s="123"/>
      <c r="EYF5" s="121"/>
      <c r="EYG5" s="122"/>
      <c r="EYH5" s="123"/>
      <c r="EYI5" s="121"/>
      <c r="EYJ5" s="122"/>
      <c r="EYK5" s="123"/>
      <c r="EYL5" s="121"/>
      <c r="EYM5" s="122"/>
      <c r="EYN5" s="123"/>
      <c r="EYO5" s="121"/>
      <c r="EYP5" s="122"/>
      <c r="EYQ5" s="123"/>
      <c r="EYR5" s="121"/>
      <c r="EYS5" s="122"/>
      <c r="EYT5" s="123"/>
      <c r="EYU5" s="121"/>
      <c r="EYV5" s="122"/>
      <c r="EYW5" s="123"/>
      <c r="EYX5" s="121"/>
      <c r="EYY5" s="122"/>
      <c r="EYZ5" s="123"/>
      <c r="EZA5" s="121"/>
      <c r="EZB5" s="122"/>
      <c r="EZC5" s="123"/>
      <c r="EZD5" s="121"/>
      <c r="EZE5" s="122"/>
      <c r="EZF5" s="123"/>
      <c r="EZG5" s="121"/>
      <c r="EZH5" s="122"/>
      <c r="EZI5" s="123"/>
      <c r="EZJ5" s="121"/>
      <c r="EZK5" s="122"/>
      <c r="EZL5" s="123"/>
      <c r="EZM5" s="121"/>
      <c r="EZN5" s="122"/>
      <c r="EZO5" s="123"/>
      <c r="EZP5" s="121"/>
      <c r="EZQ5" s="122"/>
      <c r="EZR5" s="123"/>
      <c r="EZS5" s="121"/>
      <c r="EZT5" s="122"/>
      <c r="EZU5" s="123"/>
      <c r="EZV5" s="121"/>
      <c r="EZW5" s="122"/>
      <c r="EZX5" s="123"/>
      <c r="EZY5" s="121"/>
      <c r="EZZ5" s="122"/>
      <c r="FAA5" s="123"/>
      <c r="FAB5" s="121"/>
      <c r="FAC5" s="122"/>
      <c r="FAD5" s="123"/>
      <c r="FAE5" s="121"/>
      <c r="FAF5" s="122"/>
      <c r="FAG5" s="123"/>
      <c r="FAH5" s="121"/>
      <c r="FAI5" s="122"/>
      <c r="FAJ5" s="123"/>
      <c r="FAK5" s="121"/>
      <c r="FAL5" s="122"/>
      <c r="FAM5" s="123"/>
      <c r="FAN5" s="121"/>
      <c r="FAO5" s="122"/>
      <c r="FAP5" s="123"/>
      <c r="FAQ5" s="121"/>
      <c r="FAR5" s="122"/>
      <c r="FAS5" s="123"/>
      <c r="FAT5" s="121"/>
      <c r="FAU5" s="122"/>
      <c r="FAV5" s="123"/>
      <c r="FAW5" s="121"/>
      <c r="FAX5" s="122"/>
      <c r="FAY5" s="123"/>
      <c r="FAZ5" s="121"/>
      <c r="FBA5" s="122"/>
      <c r="FBB5" s="123"/>
      <c r="FBC5" s="121"/>
      <c r="FBD5" s="122"/>
      <c r="FBE5" s="123"/>
      <c r="FBF5" s="121"/>
      <c r="FBG5" s="122"/>
      <c r="FBH5" s="123"/>
      <c r="FBI5" s="121"/>
      <c r="FBJ5" s="122"/>
      <c r="FBK5" s="123"/>
      <c r="FBL5" s="121"/>
      <c r="FBM5" s="122"/>
      <c r="FBN5" s="123"/>
      <c r="FBO5" s="121"/>
      <c r="FBP5" s="122"/>
      <c r="FBQ5" s="123"/>
      <c r="FBR5" s="121"/>
      <c r="FBS5" s="122"/>
      <c r="FBT5" s="123"/>
      <c r="FBU5" s="121"/>
      <c r="FBV5" s="122"/>
      <c r="FBW5" s="123"/>
      <c r="FBX5" s="121"/>
      <c r="FBY5" s="122"/>
      <c r="FBZ5" s="123"/>
      <c r="FCA5" s="121"/>
      <c r="FCB5" s="122"/>
      <c r="FCC5" s="123"/>
      <c r="FCD5" s="121"/>
      <c r="FCE5" s="122"/>
      <c r="FCF5" s="123"/>
      <c r="FCG5" s="121"/>
      <c r="FCH5" s="122"/>
      <c r="FCI5" s="123"/>
      <c r="FCJ5" s="121"/>
      <c r="FCK5" s="122"/>
      <c r="FCL5" s="123"/>
      <c r="FCM5" s="121"/>
      <c r="FCN5" s="122"/>
      <c r="FCO5" s="123"/>
      <c r="FCP5" s="121"/>
      <c r="FCQ5" s="122"/>
      <c r="FCR5" s="123"/>
      <c r="FCS5" s="121"/>
      <c r="FCT5" s="122"/>
      <c r="FCU5" s="123"/>
      <c r="FCV5" s="121"/>
      <c r="FCW5" s="122"/>
      <c r="FCX5" s="123"/>
      <c r="FCY5" s="121"/>
      <c r="FCZ5" s="122"/>
      <c r="FDA5" s="123"/>
      <c r="FDB5" s="121"/>
      <c r="FDC5" s="122"/>
      <c r="FDD5" s="123"/>
      <c r="FDE5" s="121"/>
      <c r="FDF5" s="122"/>
      <c r="FDG5" s="123"/>
      <c r="FDH5" s="121"/>
      <c r="FDI5" s="122"/>
      <c r="FDJ5" s="123"/>
      <c r="FDK5" s="121"/>
      <c r="FDL5" s="122"/>
      <c r="FDM5" s="123"/>
      <c r="FDN5" s="121"/>
      <c r="FDO5" s="122"/>
      <c r="FDP5" s="123"/>
      <c r="FDQ5" s="121"/>
      <c r="FDR5" s="122"/>
      <c r="FDS5" s="123"/>
      <c r="FDT5" s="121"/>
      <c r="FDU5" s="122"/>
      <c r="FDV5" s="123"/>
      <c r="FDW5" s="121"/>
      <c r="FDX5" s="122"/>
      <c r="FDY5" s="123"/>
      <c r="FDZ5" s="121"/>
      <c r="FEA5" s="122"/>
      <c r="FEB5" s="123"/>
      <c r="FEC5" s="121"/>
      <c r="FED5" s="122"/>
      <c r="FEE5" s="123"/>
      <c r="FEF5" s="121"/>
      <c r="FEG5" s="122"/>
      <c r="FEH5" s="123"/>
      <c r="FEI5" s="121"/>
      <c r="FEJ5" s="122"/>
      <c r="FEK5" s="123"/>
      <c r="FEL5" s="121"/>
      <c r="FEM5" s="122"/>
      <c r="FEN5" s="123"/>
      <c r="FEO5" s="121"/>
      <c r="FEP5" s="122"/>
      <c r="FEQ5" s="123"/>
      <c r="FER5" s="121"/>
      <c r="FES5" s="122"/>
      <c r="FET5" s="123"/>
      <c r="FEU5" s="121"/>
      <c r="FEV5" s="122"/>
      <c r="FEW5" s="123"/>
      <c r="FEX5" s="121"/>
      <c r="FEY5" s="122"/>
      <c r="FEZ5" s="123"/>
      <c r="FFA5" s="121"/>
      <c r="FFB5" s="122"/>
      <c r="FFC5" s="123"/>
      <c r="FFD5" s="121"/>
      <c r="FFE5" s="122"/>
      <c r="FFF5" s="123"/>
      <c r="FFG5" s="121"/>
      <c r="FFH5" s="122"/>
      <c r="FFI5" s="123"/>
      <c r="FFJ5" s="121"/>
      <c r="FFK5" s="122"/>
      <c r="FFL5" s="123"/>
      <c r="FFM5" s="121"/>
      <c r="FFN5" s="122"/>
      <c r="FFO5" s="123"/>
      <c r="FFP5" s="121"/>
      <c r="FFQ5" s="122"/>
      <c r="FFR5" s="123"/>
      <c r="FFS5" s="121"/>
      <c r="FFT5" s="122"/>
      <c r="FFU5" s="123"/>
      <c r="FFV5" s="121"/>
      <c r="FFW5" s="122"/>
      <c r="FFX5" s="123"/>
      <c r="FFY5" s="121"/>
      <c r="FFZ5" s="122"/>
      <c r="FGA5" s="123"/>
      <c r="FGB5" s="121"/>
      <c r="FGC5" s="122"/>
      <c r="FGD5" s="123"/>
      <c r="FGE5" s="121"/>
      <c r="FGF5" s="122"/>
      <c r="FGG5" s="123"/>
      <c r="FGH5" s="121"/>
      <c r="FGI5" s="122"/>
      <c r="FGJ5" s="123"/>
      <c r="FGK5" s="121"/>
      <c r="FGL5" s="122"/>
      <c r="FGM5" s="123"/>
      <c r="FGN5" s="121"/>
      <c r="FGO5" s="122"/>
      <c r="FGP5" s="123"/>
      <c r="FGQ5" s="121"/>
      <c r="FGR5" s="122"/>
      <c r="FGS5" s="123"/>
      <c r="FGT5" s="121"/>
      <c r="FGU5" s="122"/>
      <c r="FGV5" s="123"/>
      <c r="FGW5" s="121"/>
      <c r="FGX5" s="122"/>
      <c r="FGY5" s="123"/>
      <c r="FGZ5" s="121"/>
      <c r="FHA5" s="122"/>
      <c r="FHB5" s="123"/>
      <c r="FHC5" s="121"/>
      <c r="FHD5" s="122"/>
      <c r="FHE5" s="123"/>
      <c r="FHF5" s="121"/>
      <c r="FHG5" s="122"/>
      <c r="FHH5" s="123"/>
      <c r="FHI5" s="121"/>
      <c r="FHJ5" s="122"/>
      <c r="FHK5" s="123"/>
      <c r="FHL5" s="121"/>
      <c r="FHM5" s="122"/>
      <c r="FHN5" s="123"/>
      <c r="FHO5" s="121"/>
      <c r="FHP5" s="122"/>
      <c r="FHQ5" s="123"/>
      <c r="FHR5" s="121"/>
      <c r="FHS5" s="122"/>
      <c r="FHT5" s="123"/>
      <c r="FHU5" s="121"/>
      <c r="FHV5" s="122"/>
      <c r="FHW5" s="123"/>
      <c r="FHX5" s="121"/>
      <c r="FHY5" s="122"/>
      <c r="FHZ5" s="123"/>
      <c r="FIA5" s="121"/>
      <c r="FIB5" s="122"/>
      <c r="FIC5" s="123"/>
      <c r="FID5" s="121"/>
      <c r="FIE5" s="122"/>
      <c r="FIF5" s="123"/>
      <c r="FIG5" s="121"/>
      <c r="FIH5" s="122"/>
      <c r="FII5" s="123"/>
      <c r="FIJ5" s="121"/>
      <c r="FIK5" s="122"/>
      <c r="FIL5" s="123"/>
      <c r="FIM5" s="121"/>
      <c r="FIN5" s="122"/>
      <c r="FIO5" s="123"/>
      <c r="FIP5" s="121"/>
      <c r="FIQ5" s="122"/>
      <c r="FIR5" s="123"/>
      <c r="FIS5" s="121"/>
      <c r="FIT5" s="122"/>
      <c r="FIU5" s="123"/>
      <c r="FIV5" s="121"/>
      <c r="FIW5" s="122"/>
      <c r="FIX5" s="123"/>
      <c r="FIY5" s="121"/>
      <c r="FIZ5" s="122"/>
      <c r="FJA5" s="123"/>
      <c r="FJB5" s="121"/>
      <c r="FJC5" s="122"/>
      <c r="FJD5" s="123"/>
      <c r="FJE5" s="121"/>
      <c r="FJF5" s="122"/>
      <c r="FJG5" s="123"/>
      <c r="FJH5" s="121"/>
      <c r="FJI5" s="122"/>
      <c r="FJJ5" s="123"/>
      <c r="FJK5" s="121"/>
      <c r="FJL5" s="122"/>
      <c r="FJM5" s="123"/>
      <c r="FJN5" s="121"/>
      <c r="FJO5" s="122"/>
      <c r="FJP5" s="123"/>
      <c r="FJQ5" s="121"/>
      <c r="FJR5" s="122"/>
      <c r="FJS5" s="123"/>
      <c r="FJT5" s="121"/>
      <c r="FJU5" s="122"/>
      <c r="FJV5" s="123"/>
      <c r="FJW5" s="121"/>
      <c r="FJX5" s="122"/>
      <c r="FJY5" s="123"/>
      <c r="FJZ5" s="121"/>
      <c r="FKA5" s="122"/>
      <c r="FKB5" s="123"/>
      <c r="FKC5" s="121"/>
      <c r="FKD5" s="122"/>
      <c r="FKE5" s="123"/>
      <c r="FKF5" s="121"/>
      <c r="FKG5" s="122"/>
      <c r="FKH5" s="123"/>
      <c r="FKI5" s="121"/>
      <c r="FKJ5" s="122"/>
      <c r="FKK5" s="123"/>
      <c r="FKL5" s="121"/>
      <c r="FKM5" s="122"/>
      <c r="FKN5" s="123"/>
      <c r="FKO5" s="121"/>
      <c r="FKP5" s="122"/>
      <c r="FKQ5" s="123"/>
      <c r="FKR5" s="121"/>
      <c r="FKS5" s="122"/>
      <c r="FKT5" s="123"/>
      <c r="FKU5" s="121"/>
      <c r="FKV5" s="122"/>
      <c r="FKW5" s="123"/>
      <c r="FKX5" s="121"/>
      <c r="FKY5" s="122"/>
      <c r="FKZ5" s="123"/>
      <c r="FLA5" s="121"/>
      <c r="FLB5" s="122"/>
      <c r="FLC5" s="123"/>
      <c r="FLD5" s="121"/>
      <c r="FLE5" s="122"/>
      <c r="FLF5" s="123"/>
      <c r="FLG5" s="121"/>
      <c r="FLH5" s="122"/>
      <c r="FLI5" s="123"/>
      <c r="FLJ5" s="121"/>
      <c r="FLK5" s="122"/>
      <c r="FLL5" s="123"/>
      <c r="FLM5" s="121"/>
      <c r="FLN5" s="122"/>
      <c r="FLO5" s="123"/>
      <c r="FLP5" s="121"/>
      <c r="FLQ5" s="122"/>
      <c r="FLR5" s="123"/>
      <c r="FLS5" s="121"/>
      <c r="FLT5" s="122"/>
      <c r="FLU5" s="123"/>
      <c r="FLV5" s="121"/>
      <c r="FLW5" s="122"/>
      <c r="FLX5" s="123"/>
      <c r="FLY5" s="121"/>
      <c r="FLZ5" s="122"/>
      <c r="FMA5" s="123"/>
      <c r="FMB5" s="121"/>
      <c r="FMC5" s="122"/>
      <c r="FMD5" s="123"/>
      <c r="FME5" s="121"/>
      <c r="FMF5" s="122"/>
      <c r="FMG5" s="123"/>
      <c r="FMH5" s="121"/>
      <c r="FMI5" s="122"/>
      <c r="FMJ5" s="123"/>
      <c r="FMK5" s="121"/>
      <c r="FML5" s="122"/>
      <c r="FMM5" s="123"/>
      <c r="FMN5" s="121"/>
      <c r="FMO5" s="122"/>
      <c r="FMP5" s="123"/>
      <c r="FMQ5" s="121"/>
      <c r="FMR5" s="122"/>
      <c r="FMS5" s="123"/>
      <c r="FMT5" s="121"/>
      <c r="FMU5" s="122"/>
      <c r="FMV5" s="123"/>
      <c r="FMW5" s="121"/>
      <c r="FMX5" s="122"/>
      <c r="FMY5" s="123"/>
      <c r="FMZ5" s="121"/>
      <c r="FNA5" s="122"/>
      <c r="FNB5" s="123"/>
      <c r="FNC5" s="121"/>
      <c r="FND5" s="122"/>
      <c r="FNE5" s="123"/>
      <c r="FNF5" s="121"/>
      <c r="FNG5" s="122"/>
      <c r="FNH5" s="123"/>
      <c r="FNI5" s="121"/>
      <c r="FNJ5" s="122"/>
      <c r="FNK5" s="123"/>
      <c r="FNL5" s="121"/>
      <c r="FNM5" s="122"/>
      <c r="FNN5" s="123"/>
      <c r="FNO5" s="121"/>
      <c r="FNP5" s="122"/>
      <c r="FNQ5" s="123"/>
      <c r="FNR5" s="121"/>
      <c r="FNS5" s="122"/>
      <c r="FNT5" s="123"/>
      <c r="FNU5" s="121"/>
      <c r="FNV5" s="122"/>
      <c r="FNW5" s="123"/>
      <c r="FNX5" s="121"/>
      <c r="FNY5" s="122"/>
      <c r="FNZ5" s="123"/>
      <c r="FOA5" s="121"/>
      <c r="FOB5" s="122"/>
      <c r="FOC5" s="123"/>
      <c r="FOD5" s="121"/>
      <c r="FOE5" s="122"/>
      <c r="FOF5" s="123"/>
      <c r="FOG5" s="121"/>
      <c r="FOH5" s="122"/>
      <c r="FOI5" s="123"/>
      <c r="FOJ5" s="121"/>
      <c r="FOK5" s="122"/>
      <c r="FOL5" s="123"/>
      <c r="FOM5" s="121"/>
      <c r="FON5" s="122"/>
      <c r="FOO5" s="123"/>
      <c r="FOP5" s="121"/>
      <c r="FOQ5" s="122"/>
      <c r="FOR5" s="123"/>
      <c r="FOS5" s="121"/>
      <c r="FOT5" s="122"/>
      <c r="FOU5" s="123"/>
      <c r="FOV5" s="121"/>
      <c r="FOW5" s="122"/>
      <c r="FOX5" s="123"/>
      <c r="FOY5" s="121"/>
      <c r="FOZ5" s="122"/>
      <c r="FPA5" s="123"/>
      <c r="FPB5" s="121"/>
      <c r="FPC5" s="122"/>
      <c r="FPD5" s="123"/>
      <c r="FPE5" s="121"/>
      <c r="FPF5" s="122"/>
      <c r="FPG5" s="123"/>
      <c r="FPH5" s="121"/>
      <c r="FPI5" s="122"/>
      <c r="FPJ5" s="123"/>
      <c r="FPK5" s="121"/>
      <c r="FPL5" s="122"/>
      <c r="FPM5" s="123"/>
      <c r="FPN5" s="121"/>
      <c r="FPO5" s="122"/>
      <c r="FPP5" s="123"/>
      <c r="FPQ5" s="121"/>
      <c r="FPR5" s="122"/>
      <c r="FPS5" s="123"/>
      <c r="FPT5" s="121"/>
      <c r="FPU5" s="122"/>
      <c r="FPV5" s="123"/>
      <c r="FPW5" s="121"/>
      <c r="FPX5" s="122"/>
      <c r="FPY5" s="123"/>
      <c r="FPZ5" s="121"/>
      <c r="FQA5" s="122"/>
      <c r="FQB5" s="123"/>
      <c r="FQC5" s="121"/>
      <c r="FQD5" s="122"/>
      <c r="FQE5" s="123"/>
      <c r="FQF5" s="121"/>
      <c r="FQG5" s="122"/>
      <c r="FQH5" s="123"/>
      <c r="FQI5" s="121"/>
      <c r="FQJ5" s="122"/>
      <c r="FQK5" s="123"/>
      <c r="FQL5" s="121"/>
      <c r="FQM5" s="122"/>
      <c r="FQN5" s="123"/>
      <c r="FQO5" s="121"/>
      <c r="FQP5" s="122"/>
      <c r="FQQ5" s="123"/>
      <c r="FQR5" s="121"/>
      <c r="FQS5" s="122"/>
      <c r="FQT5" s="123"/>
      <c r="FQU5" s="121"/>
      <c r="FQV5" s="122"/>
      <c r="FQW5" s="123"/>
      <c r="FQX5" s="121"/>
      <c r="FQY5" s="122"/>
      <c r="FQZ5" s="123"/>
      <c r="FRA5" s="121"/>
      <c r="FRB5" s="122"/>
      <c r="FRC5" s="123"/>
      <c r="FRD5" s="121"/>
      <c r="FRE5" s="122"/>
      <c r="FRF5" s="123"/>
      <c r="FRG5" s="121"/>
      <c r="FRH5" s="122"/>
      <c r="FRI5" s="123"/>
      <c r="FRJ5" s="121"/>
      <c r="FRK5" s="122"/>
      <c r="FRL5" s="123"/>
      <c r="FRM5" s="121"/>
      <c r="FRN5" s="122"/>
      <c r="FRO5" s="123"/>
      <c r="FRP5" s="121"/>
      <c r="FRQ5" s="122"/>
      <c r="FRR5" s="123"/>
      <c r="FRS5" s="121"/>
      <c r="FRT5" s="122"/>
      <c r="FRU5" s="123"/>
      <c r="FRV5" s="121"/>
      <c r="FRW5" s="122"/>
      <c r="FRX5" s="123"/>
      <c r="FRY5" s="121"/>
      <c r="FRZ5" s="122"/>
      <c r="FSA5" s="123"/>
      <c r="FSB5" s="121"/>
      <c r="FSC5" s="122"/>
      <c r="FSD5" s="123"/>
      <c r="FSE5" s="121"/>
      <c r="FSF5" s="122"/>
      <c r="FSG5" s="123"/>
      <c r="FSH5" s="121"/>
      <c r="FSI5" s="122"/>
      <c r="FSJ5" s="123"/>
      <c r="FSK5" s="121"/>
      <c r="FSL5" s="122"/>
      <c r="FSM5" s="123"/>
      <c r="FSN5" s="121"/>
      <c r="FSO5" s="122"/>
      <c r="FSP5" s="123"/>
      <c r="FSQ5" s="121"/>
      <c r="FSR5" s="122"/>
      <c r="FSS5" s="123"/>
      <c r="FST5" s="121"/>
      <c r="FSU5" s="122"/>
      <c r="FSV5" s="123"/>
      <c r="FSW5" s="121"/>
      <c r="FSX5" s="122"/>
      <c r="FSY5" s="123"/>
      <c r="FSZ5" s="121"/>
      <c r="FTA5" s="122"/>
      <c r="FTB5" s="123"/>
      <c r="FTC5" s="121"/>
      <c r="FTD5" s="122"/>
      <c r="FTE5" s="123"/>
      <c r="FTF5" s="121"/>
      <c r="FTG5" s="122"/>
      <c r="FTH5" s="123"/>
      <c r="FTI5" s="121"/>
      <c r="FTJ5" s="122"/>
      <c r="FTK5" s="123"/>
      <c r="FTL5" s="121"/>
      <c r="FTM5" s="122"/>
      <c r="FTN5" s="123"/>
      <c r="FTO5" s="121"/>
      <c r="FTP5" s="122"/>
      <c r="FTQ5" s="123"/>
      <c r="FTR5" s="121"/>
      <c r="FTS5" s="122"/>
      <c r="FTT5" s="123"/>
      <c r="FTU5" s="121"/>
      <c r="FTV5" s="122"/>
      <c r="FTW5" s="123"/>
      <c r="FTX5" s="121"/>
      <c r="FTY5" s="122"/>
      <c r="FTZ5" s="123"/>
      <c r="FUA5" s="121"/>
      <c r="FUB5" s="122"/>
      <c r="FUC5" s="123"/>
      <c r="FUD5" s="121"/>
      <c r="FUE5" s="122"/>
      <c r="FUF5" s="123"/>
      <c r="FUG5" s="121"/>
      <c r="FUH5" s="122"/>
      <c r="FUI5" s="123"/>
      <c r="FUJ5" s="121"/>
      <c r="FUK5" s="122"/>
      <c r="FUL5" s="123"/>
      <c r="FUM5" s="121"/>
      <c r="FUN5" s="122"/>
      <c r="FUO5" s="123"/>
      <c r="FUP5" s="121"/>
      <c r="FUQ5" s="122"/>
      <c r="FUR5" s="123"/>
      <c r="FUS5" s="121"/>
      <c r="FUT5" s="122"/>
      <c r="FUU5" s="123"/>
      <c r="FUV5" s="121"/>
      <c r="FUW5" s="122"/>
      <c r="FUX5" s="123"/>
      <c r="FUY5" s="121"/>
      <c r="FUZ5" s="122"/>
      <c r="FVA5" s="123"/>
      <c r="FVB5" s="121"/>
      <c r="FVC5" s="122"/>
      <c r="FVD5" s="123"/>
      <c r="FVE5" s="121"/>
      <c r="FVF5" s="122"/>
      <c r="FVG5" s="123"/>
      <c r="FVH5" s="121"/>
      <c r="FVI5" s="122"/>
      <c r="FVJ5" s="123"/>
      <c r="FVK5" s="121"/>
      <c r="FVL5" s="122"/>
      <c r="FVM5" s="123"/>
      <c r="FVN5" s="121"/>
      <c r="FVO5" s="122"/>
      <c r="FVP5" s="123"/>
      <c r="FVQ5" s="121"/>
      <c r="FVR5" s="122"/>
      <c r="FVS5" s="123"/>
      <c r="FVT5" s="121"/>
      <c r="FVU5" s="122"/>
      <c r="FVV5" s="123"/>
      <c r="FVW5" s="121"/>
      <c r="FVX5" s="122"/>
      <c r="FVY5" s="123"/>
      <c r="FVZ5" s="121"/>
      <c r="FWA5" s="122"/>
      <c r="FWB5" s="123"/>
      <c r="FWC5" s="121"/>
      <c r="FWD5" s="122"/>
      <c r="FWE5" s="123"/>
      <c r="FWF5" s="121"/>
      <c r="FWG5" s="122"/>
      <c r="FWH5" s="123"/>
      <c r="FWI5" s="121"/>
      <c r="FWJ5" s="122"/>
      <c r="FWK5" s="123"/>
      <c r="FWL5" s="121"/>
      <c r="FWM5" s="122"/>
      <c r="FWN5" s="123"/>
      <c r="FWO5" s="121"/>
      <c r="FWP5" s="122"/>
      <c r="FWQ5" s="123"/>
      <c r="FWR5" s="121"/>
      <c r="FWS5" s="122"/>
      <c r="FWT5" s="123"/>
      <c r="FWU5" s="121"/>
      <c r="FWV5" s="122"/>
      <c r="FWW5" s="123"/>
      <c r="FWX5" s="121"/>
      <c r="FWY5" s="122"/>
      <c r="FWZ5" s="123"/>
      <c r="FXA5" s="121"/>
      <c r="FXB5" s="122"/>
      <c r="FXC5" s="123"/>
      <c r="FXD5" s="121"/>
      <c r="FXE5" s="122"/>
      <c r="FXF5" s="123"/>
      <c r="FXG5" s="121"/>
      <c r="FXH5" s="122"/>
      <c r="FXI5" s="123"/>
      <c r="FXJ5" s="121"/>
      <c r="FXK5" s="122"/>
      <c r="FXL5" s="123"/>
      <c r="FXM5" s="121"/>
      <c r="FXN5" s="122"/>
      <c r="FXO5" s="123"/>
      <c r="FXP5" s="121"/>
      <c r="FXQ5" s="122"/>
      <c r="FXR5" s="123"/>
      <c r="FXS5" s="121"/>
      <c r="FXT5" s="122"/>
      <c r="FXU5" s="123"/>
      <c r="FXV5" s="121"/>
      <c r="FXW5" s="122"/>
      <c r="FXX5" s="123"/>
      <c r="FXY5" s="121"/>
      <c r="FXZ5" s="122"/>
      <c r="FYA5" s="123"/>
      <c r="FYB5" s="121"/>
      <c r="FYC5" s="122"/>
      <c r="FYD5" s="123"/>
      <c r="FYE5" s="121"/>
      <c r="FYF5" s="122"/>
      <c r="FYG5" s="123"/>
      <c r="FYH5" s="121"/>
      <c r="FYI5" s="122"/>
      <c r="FYJ5" s="123"/>
      <c r="FYK5" s="121"/>
      <c r="FYL5" s="122"/>
      <c r="FYM5" s="123"/>
      <c r="FYN5" s="121"/>
      <c r="FYO5" s="122"/>
      <c r="FYP5" s="123"/>
      <c r="FYQ5" s="121"/>
      <c r="FYR5" s="122"/>
      <c r="FYS5" s="123"/>
      <c r="FYT5" s="121"/>
      <c r="FYU5" s="122"/>
      <c r="FYV5" s="123"/>
      <c r="FYW5" s="121"/>
      <c r="FYX5" s="122"/>
      <c r="FYY5" s="123"/>
      <c r="FYZ5" s="121"/>
      <c r="FZA5" s="122"/>
      <c r="FZB5" s="123"/>
      <c r="FZC5" s="121"/>
      <c r="FZD5" s="122"/>
      <c r="FZE5" s="123"/>
      <c r="FZF5" s="121"/>
      <c r="FZG5" s="122"/>
      <c r="FZH5" s="123"/>
      <c r="FZI5" s="121"/>
      <c r="FZJ5" s="122"/>
      <c r="FZK5" s="123"/>
      <c r="FZL5" s="121"/>
      <c r="FZM5" s="122"/>
      <c r="FZN5" s="123"/>
      <c r="FZO5" s="121"/>
      <c r="FZP5" s="122"/>
      <c r="FZQ5" s="123"/>
      <c r="FZR5" s="121"/>
      <c r="FZS5" s="122"/>
      <c r="FZT5" s="123"/>
      <c r="FZU5" s="121"/>
      <c r="FZV5" s="122"/>
      <c r="FZW5" s="123"/>
      <c r="FZX5" s="121"/>
      <c r="FZY5" s="122"/>
      <c r="FZZ5" s="123"/>
      <c r="GAA5" s="121"/>
      <c r="GAB5" s="122"/>
      <c r="GAC5" s="123"/>
      <c r="GAD5" s="121"/>
      <c r="GAE5" s="122"/>
      <c r="GAF5" s="123"/>
      <c r="GAG5" s="121"/>
      <c r="GAH5" s="122"/>
      <c r="GAI5" s="123"/>
      <c r="GAJ5" s="121"/>
      <c r="GAK5" s="122"/>
      <c r="GAL5" s="123"/>
      <c r="GAM5" s="121"/>
      <c r="GAN5" s="122"/>
      <c r="GAO5" s="123"/>
      <c r="GAP5" s="121"/>
      <c r="GAQ5" s="122"/>
      <c r="GAR5" s="123"/>
      <c r="GAS5" s="121"/>
      <c r="GAT5" s="122"/>
      <c r="GAU5" s="123"/>
      <c r="GAV5" s="121"/>
      <c r="GAW5" s="122"/>
      <c r="GAX5" s="123"/>
      <c r="GAY5" s="121"/>
      <c r="GAZ5" s="122"/>
      <c r="GBA5" s="123"/>
      <c r="GBB5" s="121"/>
      <c r="GBC5" s="122"/>
      <c r="GBD5" s="123"/>
      <c r="GBE5" s="121"/>
      <c r="GBF5" s="122"/>
      <c r="GBG5" s="123"/>
      <c r="GBH5" s="121"/>
      <c r="GBI5" s="122"/>
      <c r="GBJ5" s="123"/>
      <c r="GBK5" s="121"/>
      <c r="GBL5" s="122"/>
      <c r="GBM5" s="123"/>
      <c r="GBN5" s="121"/>
      <c r="GBO5" s="122"/>
      <c r="GBP5" s="123"/>
      <c r="GBQ5" s="121"/>
      <c r="GBR5" s="122"/>
      <c r="GBS5" s="123"/>
      <c r="GBT5" s="121"/>
      <c r="GBU5" s="122"/>
      <c r="GBV5" s="123"/>
      <c r="GBW5" s="121"/>
      <c r="GBX5" s="122"/>
      <c r="GBY5" s="123"/>
      <c r="GBZ5" s="121"/>
      <c r="GCA5" s="122"/>
      <c r="GCB5" s="123"/>
      <c r="GCC5" s="121"/>
      <c r="GCD5" s="122"/>
      <c r="GCE5" s="123"/>
      <c r="GCF5" s="121"/>
      <c r="GCG5" s="122"/>
      <c r="GCH5" s="123"/>
      <c r="GCI5" s="121"/>
      <c r="GCJ5" s="122"/>
      <c r="GCK5" s="123"/>
      <c r="GCL5" s="121"/>
      <c r="GCM5" s="122"/>
      <c r="GCN5" s="123"/>
      <c r="GCO5" s="121"/>
      <c r="GCP5" s="122"/>
      <c r="GCQ5" s="123"/>
      <c r="GCR5" s="121"/>
      <c r="GCS5" s="122"/>
      <c r="GCT5" s="123"/>
      <c r="GCU5" s="121"/>
      <c r="GCV5" s="122"/>
      <c r="GCW5" s="123"/>
      <c r="GCX5" s="121"/>
      <c r="GCY5" s="122"/>
      <c r="GCZ5" s="123"/>
      <c r="GDA5" s="121"/>
      <c r="GDB5" s="122"/>
      <c r="GDC5" s="123"/>
      <c r="GDD5" s="121"/>
      <c r="GDE5" s="122"/>
      <c r="GDF5" s="123"/>
      <c r="GDG5" s="121"/>
      <c r="GDH5" s="122"/>
      <c r="GDI5" s="123"/>
      <c r="GDJ5" s="121"/>
      <c r="GDK5" s="122"/>
      <c r="GDL5" s="123"/>
      <c r="GDM5" s="121"/>
      <c r="GDN5" s="122"/>
      <c r="GDO5" s="123"/>
      <c r="GDP5" s="121"/>
      <c r="GDQ5" s="122"/>
      <c r="GDR5" s="123"/>
      <c r="GDS5" s="121"/>
      <c r="GDT5" s="122"/>
      <c r="GDU5" s="123"/>
      <c r="GDV5" s="121"/>
      <c r="GDW5" s="122"/>
      <c r="GDX5" s="123"/>
      <c r="GDY5" s="121"/>
      <c r="GDZ5" s="122"/>
      <c r="GEA5" s="123"/>
      <c r="GEB5" s="121"/>
      <c r="GEC5" s="122"/>
      <c r="GED5" s="123"/>
      <c r="GEE5" s="121"/>
      <c r="GEF5" s="122"/>
      <c r="GEG5" s="123"/>
      <c r="GEH5" s="121"/>
      <c r="GEI5" s="122"/>
      <c r="GEJ5" s="123"/>
      <c r="GEK5" s="121"/>
      <c r="GEL5" s="122"/>
      <c r="GEM5" s="123"/>
      <c r="GEN5" s="121"/>
      <c r="GEO5" s="122"/>
      <c r="GEP5" s="123"/>
      <c r="GEQ5" s="121"/>
      <c r="GER5" s="122"/>
      <c r="GES5" s="123"/>
      <c r="GET5" s="121"/>
      <c r="GEU5" s="122"/>
      <c r="GEV5" s="123"/>
      <c r="GEW5" s="121"/>
      <c r="GEX5" s="122"/>
      <c r="GEY5" s="123"/>
      <c r="GEZ5" s="121"/>
      <c r="GFA5" s="122"/>
      <c r="GFB5" s="123"/>
      <c r="GFC5" s="121"/>
      <c r="GFD5" s="122"/>
      <c r="GFE5" s="123"/>
      <c r="GFF5" s="121"/>
      <c r="GFG5" s="122"/>
      <c r="GFH5" s="123"/>
      <c r="GFI5" s="121"/>
      <c r="GFJ5" s="122"/>
      <c r="GFK5" s="123"/>
      <c r="GFL5" s="121"/>
      <c r="GFM5" s="122"/>
      <c r="GFN5" s="123"/>
      <c r="GFO5" s="121"/>
      <c r="GFP5" s="122"/>
      <c r="GFQ5" s="123"/>
      <c r="GFR5" s="121"/>
      <c r="GFS5" s="122"/>
      <c r="GFT5" s="123"/>
      <c r="GFU5" s="121"/>
      <c r="GFV5" s="122"/>
      <c r="GFW5" s="123"/>
      <c r="GFX5" s="121"/>
      <c r="GFY5" s="122"/>
      <c r="GFZ5" s="123"/>
      <c r="GGA5" s="121"/>
      <c r="GGB5" s="122"/>
      <c r="GGC5" s="123"/>
      <c r="GGD5" s="121"/>
      <c r="GGE5" s="122"/>
      <c r="GGF5" s="123"/>
      <c r="GGG5" s="121"/>
      <c r="GGH5" s="122"/>
      <c r="GGI5" s="123"/>
      <c r="GGJ5" s="121"/>
      <c r="GGK5" s="122"/>
      <c r="GGL5" s="123"/>
      <c r="GGM5" s="121"/>
      <c r="GGN5" s="122"/>
      <c r="GGO5" s="123"/>
      <c r="GGP5" s="121"/>
      <c r="GGQ5" s="122"/>
      <c r="GGR5" s="123"/>
      <c r="GGS5" s="121"/>
      <c r="GGT5" s="122"/>
      <c r="GGU5" s="123"/>
      <c r="GGV5" s="121"/>
      <c r="GGW5" s="122"/>
      <c r="GGX5" s="123"/>
      <c r="GGY5" s="121"/>
      <c r="GGZ5" s="122"/>
      <c r="GHA5" s="123"/>
      <c r="GHB5" s="121"/>
      <c r="GHC5" s="122"/>
      <c r="GHD5" s="123"/>
      <c r="GHE5" s="121"/>
      <c r="GHF5" s="122"/>
      <c r="GHG5" s="123"/>
      <c r="GHH5" s="121"/>
      <c r="GHI5" s="122"/>
      <c r="GHJ5" s="123"/>
      <c r="GHK5" s="121"/>
      <c r="GHL5" s="122"/>
      <c r="GHM5" s="123"/>
      <c r="GHN5" s="121"/>
      <c r="GHO5" s="122"/>
      <c r="GHP5" s="123"/>
      <c r="GHQ5" s="121"/>
      <c r="GHR5" s="122"/>
      <c r="GHS5" s="123"/>
      <c r="GHT5" s="121"/>
      <c r="GHU5" s="122"/>
      <c r="GHV5" s="123"/>
      <c r="GHW5" s="121"/>
      <c r="GHX5" s="122"/>
      <c r="GHY5" s="123"/>
      <c r="GHZ5" s="121"/>
      <c r="GIA5" s="122"/>
      <c r="GIB5" s="123"/>
      <c r="GIC5" s="121"/>
      <c r="GID5" s="122"/>
      <c r="GIE5" s="123"/>
      <c r="GIF5" s="121"/>
      <c r="GIG5" s="122"/>
      <c r="GIH5" s="123"/>
      <c r="GII5" s="121"/>
      <c r="GIJ5" s="122"/>
      <c r="GIK5" s="123"/>
      <c r="GIL5" s="121"/>
      <c r="GIM5" s="122"/>
      <c r="GIN5" s="123"/>
      <c r="GIO5" s="121"/>
      <c r="GIP5" s="122"/>
      <c r="GIQ5" s="123"/>
      <c r="GIR5" s="121"/>
      <c r="GIS5" s="122"/>
      <c r="GIT5" s="123"/>
      <c r="GIU5" s="121"/>
      <c r="GIV5" s="122"/>
      <c r="GIW5" s="123"/>
      <c r="GIX5" s="121"/>
      <c r="GIY5" s="122"/>
      <c r="GIZ5" s="123"/>
      <c r="GJA5" s="121"/>
      <c r="GJB5" s="122"/>
      <c r="GJC5" s="123"/>
      <c r="GJD5" s="121"/>
      <c r="GJE5" s="122"/>
      <c r="GJF5" s="123"/>
      <c r="GJG5" s="121"/>
      <c r="GJH5" s="122"/>
      <c r="GJI5" s="123"/>
      <c r="GJJ5" s="121"/>
      <c r="GJK5" s="122"/>
      <c r="GJL5" s="123"/>
      <c r="GJM5" s="121"/>
      <c r="GJN5" s="122"/>
      <c r="GJO5" s="123"/>
      <c r="GJP5" s="121"/>
      <c r="GJQ5" s="122"/>
      <c r="GJR5" s="123"/>
      <c r="GJS5" s="121"/>
      <c r="GJT5" s="122"/>
      <c r="GJU5" s="123"/>
      <c r="GJV5" s="121"/>
      <c r="GJW5" s="122"/>
      <c r="GJX5" s="123"/>
      <c r="GJY5" s="121"/>
      <c r="GJZ5" s="122"/>
      <c r="GKA5" s="123"/>
      <c r="GKB5" s="121"/>
      <c r="GKC5" s="122"/>
      <c r="GKD5" s="123"/>
      <c r="GKE5" s="121"/>
      <c r="GKF5" s="122"/>
      <c r="GKG5" s="123"/>
      <c r="GKH5" s="121"/>
      <c r="GKI5" s="122"/>
      <c r="GKJ5" s="123"/>
      <c r="GKK5" s="121"/>
      <c r="GKL5" s="122"/>
      <c r="GKM5" s="123"/>
      <c r="GKN5" s="121"/>
      <c r="GKO5" s="122"/>
      <c r="GKP5" s="123"/>
      <c r="GKQ5" s="121"/>
      <c r="GKR5" s="122"/>
      <c r="GKS5" s="123"/>
      <c r="GKT5" s="121"/>
      <c r="GKU5" s="122"/>
      <c r="GKV5" s="123"/>
      <c r="GKW5" s="121"/>
      <c r="GKX5" s="122"/>
      <c r="GKY5" s="123"/>
      <c r="GKZ5" s="121"/>
      <c r="GLA5" s="122"/>
      <c r="GLB5" s="123"/>
      <c r="GLC5" s="121"/>
      <c r="GLD5" s="122"/>
      <c r="GLE5" s="123"/>
      <c r="GLF5" s="121"/>
      <c r="GLG5" s="122"/>
      <c r="GLH5" s="123"/>
      <c r="GLI5" s="121"/>
      <c r="GLJ5" s="122"/>
      <c r="GLK5" s="123"/>
      <c r="GLL5" s="121"/>
      <c r="GLM5" s="122"/>
      <c r="GLN5" s="123"/>
      <c r="GLO5" s="121"/>
      <c r="GLP5" s="122"/>
      <c r="GLQ5" s="123"/>
      <c r="GLR5" s="121"/>
      <c r="GLS5" s="122"/>
      <c r="GLT5" s="123"/>
      <c r="GLU5" s="121"/>
      <c r="GLV5" s="122"/>
      <c r="GLW5" s="123"/>
      <c r="GLX5" s="121"/>
      <c r="GLY5" s="122"/>
      <c r="GLZ5" s="123"/>
      <c r="GMA5" s="121"/>
      <c r="GMB5" s="122"/>
      <c r="GMC5" s="123"/>
      <c r="GMD5" s="121"/>
      <c r="GME5" s="122"/>
      <c r="GMF5" s="123"/>
      <c r="GMG5" s="121"/>
      <c r="GMH5" s="122"/>
      <c r="GMI5" s="123"/>
      <c r="GMJ5" s="121"/>
      <c r="GMK5" s="122"/>
      <c r="GML5" s="123"/>
      <c r="GMM5" s="121"/>
      <c r="GMN5" s="122"/>
      <c r="GMO5" s="123"/>
      <c r="GMP5" s="121"/>
      <c r="GMQ5" s="122"/>
      <c r="GMR5" s="123"/>
      <c r="GMS5" s="121"/>
      <c r="GMT5" s="122"/>
      <c r="GMU5" s="123"/>
      <c r="GMV5" s="121"/>
      <c r="GMW5" s="122"/>
      <c r="GMX5" s="123"/>
      <c r="GMY5" s="121"/>
      <c r="GMZ5" s="122"/>
      <c r="GNA5" s="123"/>
      <c r="GNB5" s="121"/>
      <c r="GNC5" s="122"/>
      <c r="GND5" s="123"/>
      <c r="GNE5" s="121"/>
      <c r="GNF5" s="122"/>
      <c r="GNG5" s="123"/>
      <c r="GNH5" s="121"/>
      <c r="GNI5" s="122"/>
      <c r="GNJ5" s="123"/>
      <c r="GNK5" s="121"/>
      <c r="GNL5" s="122"/>
      <c r="GNM5" s="123"/>
      <c r="GNN5" s="121"/>
      <c r="GNO5" s="122"/>
      <c r="GNP5" s="123"/>
      <c r="GNQ5" s="121"/>
      <c r="GNR5" s="122"/>
      <c r="GNS5" s="123"/>
      <c r="GNT5" s="121"/>
      <c r="GNU5" s="122"/>
      <c r="GNV5" s="123"/>
      <c r="GNW5" s="121"/>
      <c r="GNX5" s="122"/>
      <c r="GNY5" s="123"/>
      <c r="GNZ5" s="121"/>
      <c r="GOA5" s="122"/>
      <c r="GOB5" s="123"/>
      <c r="GOC5" s="121"/>
      <c r="GOD5" s="122"/>
      <c r="GOE5" s="123"/>
      <c r="GOF5" s="121"/>
      <c r="GOG5" s="122"/>
      <c r="GOH5" s="123"/>
      <c r="GOI5" s="121"/>
      <c r="GOJ5" s="122"/>
      <c r="GOK5" s="123"/>
      <c r="GOL5" s="121"/>
      <c r="GOM5" s="122"/>
      <c r="GON5" s="123"/>
      <c r="GOO5" s="121"/>
      <c r="GOP5" s="122"/>
      <c r="GOQ5" s="123"/>
      <c r="GOR5" s="121"/>
      <c r="GOS5" s="122"/>
      <c r="GOT5" s="123"/>
      <c r="GOU5" s="121"/>
      <c r="GOV5" s="122"/>
      <c r="GOW5" s="123"/>
      <c r="GOX5" s="121"/>
      <c r="GOY5" s="122"/>
      <c r="GOZ5" s="123"/>
      <c r="GPA5" s="121"/>
      <c r="GPB5" s="122"/>
      <c r="GPC5" s="123"/>
      <c r="GPD5" s="121"/>
      <c r="GPE5" s="122"/>
      <c r="GPF5" s="123"/>
      <c r="GPG5" s="121"/>
      <c r="GPH5" s="122"/>
      <c r="GPI5" s="123"/>
      <c r="GPJ5" s="121"/>
      <c r="GPK5" s="122"/>
      <c r="GPL5" s="123"/>
      <c r="GPM5" s="121"/>
      <c r="GPN5" s="122"/>
      <c r="GPO5" s="123"/>
      <c r="GPP5" s="121"/>
      <c r="GPQ5" s="122"/>
      <c r="GPR5" s="123"/>
      <c r="GPS5" s="121"/>
      <c r="GPT5" s="122"/>
      <c r="GPU5" s="123"/>
      <c r="GPV5" s="121"/>
      <c r="GPW5" s="122"/>
      <c r="GPX5" s="123"/>
      <c r="GPY5" s="121"/>
      <c r="GPZ5" s="122"/>
      <c r="GQA5" s="123"/>
      <c r="GQB5" s="121"/>
      <c r="GQC5" s="122"/>
      <c r="GQD5" s="123"/>
      <c r="GQE5" s="121"/>
      <c r="GQF5" s="122"/>
      <c r="GQG5" s="123"/>
      <c r="GQH5" s="121"/>
      <c r="GQI5" s="122"/>
      <c r="GQJ5" s="123"/>
      <c r="GQK5" s="121"/>
      <c r="GQL5" s="122"/>
      <c r="GQM5" s="123"/>
      <c r="GQN5" s="121"/>
      <c r="GQO5" s="122"/>
      <c r="GQP5" s="123"/>
      <c r="GQQ5" s="121"/>
      <c r="GQR5" s="122"/>
      <c r="GQS5" s="123"/>
      <c r="GQT5" s="121"/>
      <c r="GQU5" s="122"/>
      <c r="GQV5" s="123"/>
      <c r="GQW5" s="121"/>
      <c r="GQX5" s="122"/>
      <c r="GQY5" s="123"/>
      <c r="GQZ5" s="121"/>
      <c r="GRA5" s="122"/>
      <c r="GRB5" s="123"/>
      <c r="GRC5" s="121"/>
      <c r="GRD5" s="122"/>
      <c r="GRE5" s="123"/>
      <c r="GRF5" s="121"/>
      <c r="GRG5" s="122"/>
      <c r="GRH5" s="123"/>
      <c r="GRI5" s="121"/>
      <c r="GRJ5" s="122"/>
      <c r="GRK5" s="123"/>
      <c r="GRL5" s="121"/>
      <c r="GRM5" s="122"/>
      <c r="GRN5" s="123"/>
      <c r="GRO5" s="121"/>
      <c r="GRP5" s="122"/>
      <c r="GRQ5" s="123"/>
      <c r="GRR5" s="121"/>
      <c r="GRS5" s="122"/>
      <c r="GRT5" s="123"/>
      <c r="GRU5" s="121"/>
      <c r="GRV5" s="122"/>
      <c r="GRW5" s="123"/>
      <c r="GRX5" s="121"/>
      <c r="GRY5" s="122"/>
      <c r="GRZ5" s="123"/>
      <c r="GSA5" s="121"/>
      <c r="GSB5" s="122"/>
      <c r="GSC5" s="123"/>
      <c r="GSD5" s="121"/>
      <c r="GSE5" s="122"/>
      <c r="GSF5" s="123"/>
      <c r="GSG5" s="121"/>
      <c r="GSH5" s="122"/>
      <c r="GSI5" s="123"/>
      <c r="GSJ5" s="121"/>
      <c r="GSK5" s="122"/>
      <c r="GSL5" s="123"/>
      <c r="GSM5" s="121"/>
      <c r="GSN5" s="122"/>
      <c r="GSO5" s="123"/>
      <c r="GSP5" s="121"/>
      <c r="GSQ5" s="122"/>
      <c r="GSR5" s="123"/>
      <c r="GSS5" s="121"/>
      <c r="GST5" s="122"/>
      <c r="GSU5" s="123"/>
      <c r="GSV5" s="121"/>
      <c r="GSW5" s="122"/>
      <c r="GSX5" s="123"/>
      <c r="GSY5" s="121"/>
      <c r="GSZ5" s="122"/>
      <c r="GTA5" s="123"/>
      <c r="GTB5" s="121"/>
      <c r="GTC5" s="122"/>
      <c r="GTD5" s="123"/>
      <c r="GTE5" s="121"/>
      <c r="GTF5" s="122"/>
      <c r="GTG5" s="123"/>
      <c r="GTH5" s="121"/>
      <c r="GTI5" s="122"/>
      <c r="GTJ5" s="123"/>
      <c r="GTK5" s="121"/>
      <c r="GTL5" s="122"/>
      <c r="GTM5" s="123"/>
      <c r="GTN5" s="121"/>
      <c r="GTO5" s="122"/>
      <c r="GTP5" s="123"/>
      <c r="GTQ5" s="121"/>
      <c r="GTR5" s="122"/>
      <c r="GTS5" s="123"/>
      <c r="GTT5" s="121"/>
      <c r="GTU5" s="122"/>
      <c r="GTV5" s="123"/>
      <c r="GTW5" s="121"/>
      <c r="GTX5" s="122"/>
      <c r="GTY5" s="123"/>
      <c r="GTZ5" s="121"/>
      <c r="GUA5" s="122"/>
      <c r="GUB5" s="123"/>
      <c r="GUC5" s="121"/>
      <c r="GUD5" s="122"/>
      <c r="GUE5" s="123"/>
      <c r="GUF5" s="121"/>
      <c r="GUG5" s="122"/>
      <c r="GUH5" s="123"/>
      <c r="GUI5" s="121"/>
      <c r="GUJ5" s="122"/>
      <c r="GUK5" s="123"/>
      <c r="GUL5" s="121"/>
      <c r="GUM5" s="122"/>
      <c r="GUN5" s="123"/>
      <c r="GUO5" s="121"/>
      <c r="GUP5" s="122"/>
      <c r="GUQ5" s="123"/>
      <c r="GUR5" s="121"/>
      <c r="GUS5" s="122"/>
      <c r="GUT5" s="123"/>
      <c r="GUU5" s="121"/>
      <c r="GUV5" s="122"/>
      <c r="GUW5" s="123"/>
      <c r="GUX5" s="121"/>
      <c r="GUY5" s="122"/>
      <c r="GUZ5" s="123"/>
      <c r="GVA5" s="121"/>
      <c r="GVB5" s="122"/>
      <c r="GVC5" s="123"/>
      <c r="GVD5" s="121"/>
      <c r="GVE5" s="122"/>
      <c r="GVF5" s="123"/>
      <c r="GVG5" s="121"/>
      <c r="GVH5" s="122"/>
      <c r="GVI5" s="123"/>
      <c r="GVJ5" s="121"/>
      <c r="GVK5" s="122"/>
      <c r="GVL5" s="123"/>
      <c r="GVM5" s="121"/>
      <c r="GVN5" s="122"/>
      <c r="GVO5" s="123"/>
      <c r="GVP5" s="121"/>
      <c r="GVQ5" s="122"/>
      <c r="GVR5" s="123"/>
      <c r="GVS5" s="121"/>
      <c r="GVT5" s="122"/>
      <c r="GVU5" s="123"/>
      <c r="GVV5" s="121"/>
      <c r="GVW5" s="122"/>
      <c r="GVX5" s="123"/>
      <c r="GVY5" s="121"/>
      <c r="GVZ5" s="122"/>
      <c r="GWA5" s="123"/>
      <c r="GWB5" s="121"/>
      <c r="GWC5" s="122"/>
      <c r="GWD5" s="123"/>
      <c r="GWE5" s="121"/>
      <c r="GWF5" s="122"/>
      <c r="GWG5" s="123"/>
      <c r="GWH5" s="121"/>
      <c r="GWI5" s="122"/>
      <c r="GWJ5" s="123"/>
      <c r="GWK5" s="121"/>
      <c r="GWL5" s="122"/>
      <c r="GWM5" s="123"/>
      <c r="GWN5" s="121"/>
      <c r="GWO5" s="122"/>
      <c r="GWP5" s="123"/>
      <c r="GWQ5" s="121"/>
      <c r="GWR5" s="122"/>
      <c r="GWS5" s="123"/>
      <c r="GWT5" s="121"/>
      <c r="GWU5" s="122"/>
      <c r="GWV5" s="123"/>
      <c r="GWW5" s="121"/>
      <c r="GWX5" s="122"/>
      <c r="GWY5" s="123"/>
      <c r="GWZ5" s="121"/>
      <c r="GXA5" s="122"/>
      <c r="GXB5" s="123"/>
      <c r="GXC5" s="121"/>
      <c r="GXD5" s="122"/>
      <c r="GXE5" s="123"/>
      <c r="GXF5" s="121"/>
      <c r="GXG5" s="122"/>
      <c r="GXH5" s="123"/>
      <c r="GXI5" s="121"/>
      <c r="GXJ5" s="122"/>
      <c r="GXK5" s="123"/>
      <c r="GXL5" s="121"/>
      <c r="GXM5" s="122"/>
      <c r="GXN5" s="123"/>
      <c r="GXO5" s="121"/>
      <c r="GXP5" s="122"/>
      <c r="GXQ5" s="123"/>
      <c r="GXR5" s="121"/>
      <c r="GXS5" s="122"/>
      <c r="GXT5" s="123"/>
      <c r="GXU5" s="121"/>
      <c r="GXV5" s="122"/>
      <c r="GXW5" s="123"/>
      <c r="GXX5" s="121"/>
      <c r="GXY5" s="122"/>
      <c r="GXZ5" s="123"/>
      <c r="GYA5" s="121"/>
      <c r="GYB5" s="122"/>
      <c r="GYC5" s="123"/>
      <c r="GYD5" s="121"/>
      <c r="GYE5" s="122"/>
      <c r="GYF5" s="123"/>
      <c r="GYG5" s="121"/>
      <c r="GYH5" s="122"/>
      <c r="GYI5" s="123"/>
      <c r="GYJ5" s="121"/>
      <c r="GYK5" s="122"/>
      <c r="GYL5" s="123"/>
      <c r="GYM5" s="121"/>
      <c r="GYN5" s="122"/>
      <c r="GYO5" s="123"/>
      <c r="GYP5" s="121"/>
      <c r="GYQ5" s="122"/>
      <c r="GYR5" s="123"/>
      <c r="GYS5" s="121"/>
      <c r="GYT5" s="122"/>
      <c r="GYU5" s="123"/>
      <c r="GYV5" s="121"/>
      <c r="GYW5" s="122"/>
      <c r="GYX5" s="123"/>
      <c r="GYY5" s="121"/>
      <c r="GYZ5" s="122"/>
      <c r="GZA5" s="123"/>
      <c r="GZB5" s="121"/>
      <c r="GZC5" s="122"/>
      <c r="GZD5" s="123"/>
      <c r="GZE5" s="121"/>
      <c r="GZF5" s="122"/>
      <c r="GZG5" s="123"/>
      <c r="GZH5" s="121"/>
      <c r="GZI5" s="122"/>
      <c r="GZJ5" s="123"/>
      <c r="GZK5" s="121"/>
      <c r="GZL5" s="122"/>
      <c r="GZM5" s="123"/>
      <c r="GZN5" s="121"/>
      <c r="GZO5" s="122"/>
      <c r="GZP5" s="123"/>
      <c r="GZQ5" s="121"/>
      <c r="GZR5" s="122"/>
      <c r="GZS5" s="123"/>
      <c r="GZT5" s="121"/>
      <c r="GZU5" s="122"/>
      <c r="GZV5" s="123"/>
      <c r="GZW5" s="121"/>
      <c r="GZX5" s="122"/>
      <c r="GZY5" s="123"/>
      <c r="GZZ5" s="121"/>
      <c r="HAA5" s="122"/>
      <c r="HAB5" s="123"/>
      <c r="HAC5" s="121"/>
      <c r="HAD5" s="122"/>
      <c r="HAE5" s="123"/>
      <c r="HAF5" s="121"/>
      <c r="HAG5" s="122"/>
      <c r="HAH5" s="123"/>
      <c r="HAI5" s="121"/>
      <c r="HAJ5" s="122"/>
      <c r="HAK5" s="123"/>
      <c r="HAL5" s="121"/>
      <c r="HAM5" s="122"/>
      <c r="HAN5" s="123"/>
      <c r="HAO5" s="121"/>
      <c r="HAP5" s="122"/>
      <c r="HAQ5" s="123"/>
      <c r="HAR5" s="121"/>
      <c r="HAS5" s="122"/>
      <c r="HAT5" s="123"/>
      <c r="HAU5" s="121"/>
      <c r="HAV5" s="122"/>
      <c r="HAW5" s="123"/>
      <c r="HAX5" s="121"/>
      <c r="HAY5" s="122"/>
      <c r="HAZ5" s="123"/>
      <c r="HBA5" s="121"/>
      <c r="HBB5" s="122"/>
      <c r="HBC5" s="123"/>
      <c r="HBD5" s="121"/>
      <c r="HBE5" s="122"/>
      <c r="HBF5" s="123"/>
      <c r="HBG5" s="121"/>
      <c r="HBH5" s="122"/>
      <c r="HBI5" s="123"/>
      <c r="HBJ5" s="121"/>
      <c r="HBK5" s="122"/>
      <c r="HBL5" s="123"/>
      <c r="HBM5" s="121"/>
      <c r="HBN5" s="122"/>
      <c r="HBO5" s="123"/>
      <c r="HBP5" s="121"/>
      <c r="HBQ5" s="122"/>
      <c r="HBR5" s="123"/>
      <c r="HBS5" s="121"/>
      <c r="HBT5" s="122"/>
      <c r="HBU5" s="123"/>
      <c r="HBV5" s="121"/>
      <c r="HBW5" s="122"/>
      <c r="HBX5" s="123"/>
      <c r="HBY5" s="121"/>
      <c r="HBZ5" s="122"/>
      <c r="HCA5" s="123"/>
      <c r="HCB5" s="121"/>
      <c r="HCC5" s="122"/>
      <c r="HCD5" s="123"/>
      <c r="HCE5" s="121"/>
      <c r="HCF5" s="122"/>
      <c r="HCG5" s="123"/>
      <c r="HCH5" s="121"/>
      <c r="HCI5" s="122"/>
      <c r="HCJ5" s="123"/>
      <c r="HCK5" s="121"/>
      <c r="HCL5" s="122"/>
      <c r="HCM5" s="123"/>
      <c r="HCN5" s="121"/>
      <c r="HCO5" s="122"/>
      <c r="HCP5" s="123"/>
      <c r="HCQ5" s="121"/>
      <c r="HCR5" s="122"/>
      <c r="HCS5" s="123"/>
      <c r="HCT5" s="121"/>
      <c r="HCU5" s="122"/>
      <c r="HCV5" s="123"/>
      <c r="HCW5" s="121"/>
      <c r="HCX5" s="122"/>
      <c r="HCY5" s="123"/>
      <c r="HCZ5" s="121"/>
      <c r="HDA5" s="122"/>
      <c r="HDB5" s="123"/>
      <c r="HDC5" s="121"/>
      <c r="HDD5" s="122"/>
      <c r="HDE5" s="123"/>
      <c r="HDF5" s="121"/>
      <c r="HDG5" s="122"/>
      <c r="HDH5" s="123"/>
      <c r="HDI5" s="121"/>
      <c r="HDJ5" s="122"/>
      <c r="HDK5" s="123"/>
      <c r="HDL5" s="121"/>
      <c r="HDM5" s="122"/>
      <c r="HDN5" s="123"/>
      <c r="HDO5" s="121"/>
      <c r="HDP5" s="122"/>
      <c r="HDQ5" s="123"/>
      <c r="HDR5" s="121"/>
      <c r="HDS5" s="122"/>
      <c r="HDT5" s="123"/>
      <c r="HDU5" s="121"/>
      <c r="HDV5" s="122"/>
      <c r="HDW5" s="123"/>
      <c r="HDX5" s="121"/>
      <c r="HDY5" s="122"/>
      <c r="HDZ5" s="123"/>
      <c r="HEA5" s="121"/>
      <c r="HEB5" s="122"/>
      <c r="HEC5" s="123"/>
      <c r="HED5" s="121"/>
      <c r="HEE5" s="122"/>
      <c r="HEF5" s="123"/>
      <c r="HEG5" s="121"/>
      <c r="HEH5" s="122"/>
      <c r="HEI5" s="123"/>
      <c r="HEJ5" s="121"/>
      <c r="HEK5" s="122"/>
      <c r="HEL5" s="123"/>
      <c r="HEM5" s="121"/>
      <c r="HEN5" s="122"/>
      <c r="HEO5" s="123"/>
      <c r="HEP5" s="121"/>
      <c r="HEQ5" s="122"/>
      <c r="HER5" s="123"/>
      <c r="HES5" s="121"/>
      <c r="HET5" s="122"/>
      <c r="HEU5" s="123"/>
      <c r="HEV5" s="121"/>
      <c r="HEW5" s="122"/>
      <c r="HEX5" s="123"/>
      <c r="HEY5" s="121"/>
      <c r="HEZ5" s="122"/>
      <c r="HFA5" s="123"/>
      <c r="HFB5" s="121"/>
      <c r="HFC5" s="122"/>
      <c r="HFD5" s="123"/>
      <c r="HFE5" s="121"/>
      <c r="HFF5" s="122"/>
      <c r="HFG5" s="123"/>
      <c r="HFH5" s="121"/>
      <c r="HFI5" s="122"/>
      <c r="HFJ5" s="123"/>
      <c r="HFK5" s="121"/>
      <c r="HFL5" s="122"/>
      <c r="HFM5" s="123"/>
      <c r="HFN5" s="121"/>
      <c r="HFO5" s="122"/>
      <c r="HFP5" s="123"/>
      <c r="HFQ5" s="121"/>
      <c r="HFR5" s="122"/>
      <c r="HFS5" s="123"/>
      <c r="HFT5" s="121"/>
      <c r="HFU5" s="122"/>
      <c r="HFV5" s="123"/>
      <c r="HFW5" s="121"/>
      <c r="HFX5" s="122"/>
      <c r="HFY5" s="123"/>
      <c r="HFZ5" s="121"/>
      <c r="HGA5" s="122"/>
      <c r="HGB5" s="123"/>
      <c r="HGC5" s="121"/>
      <c r="HGD5" s="122"/>
      <c r="HGE5" s="123"/>
      <c r="HGF5" s="121"/>
      <c r="HGG5" s="122"/>
      <c r="HGH5" s="123"/>
      <c r="HGI5" s="121"/>
      <c r="HGJ5" s="122"/>
      <c r="HGK5" s="123"/>
      <c r="HGL5" s="121"/>
      <c r="HGM5" s="122"/>
      <c r="HGN5" s="123"/>
      <c r="HGO5" s="121"/>
      <c r="HGP5" s="122"/>
      <c r="HGQ5" s="123"/>
      <c r="HGR5" s="121"/>
      <c r="HGS5" s="122"/>
      <c r="HGT5" s="123"/>
      <c r="HGU5" s="121"/>
      <c r="HGV5" s="122"/>
      <c r="HGW5" s="123"/>
      <c r="HGX5" s="121"/>
      <c r="HGY5" s="122"/>
      <c r="HGZ5" s="123"/>
      <c r="HHA5" s="121"/>
      <c r="HHB5" s="122"/>
      <c r="HHC5" s="123"/>
      <c r="HHD5" s="121"/>
      <c r="HHE5" s="122"/>
      <c r="HHF5" s="123"/>
      <c r="HHG5" s="121"/>
      <c r="HHH5" s="122"/>
      <c r="HHI5" s="123"/>
      <c r="HHJ5" s="121"/>
      <c r="HHK5" s="122"/>
      <c r="HHL5" s="123"/>
      <c r="HHM5" s="121"/>
      <c r="HHN5" s="122"/>
      <c r="HHO5" s="123"/>
      <c r="HHP5" s="121"/>
      <c r="HHQ5" s="122"/>
      <c r="HHR5" s="123"/>
      <c r="HHS5" s="121"/>
      <c r="HHT5" s="122"/>
      <c r="HHU5" s="123"/>
      <c r="HHV5" s="121"/>
      <c r="HHW5" s="122"/>
      <c r="HHX5" s="123"/>
      <c r="HHY5" s="121"/>
      <c r="HHZ5" s="122"/>
      <c r="HIA5" s="123"/>
      <c r="HIB5" s="121"/>
      <c r="HIC5" s="122"/>
      <c r="HID5" s="123"/>
      <c r="HIE5" s="121"/>
      <c r="HIF5" s="122"/>
      <c r="HIG5" s="123"/>
      <c r="HIH5" s="121"/>
      <c r="HII5" s="122"/>
      <c r="HIJ5" s="123"/>
      <c r="HIK5" s="121"/>
      <c r="HIL5" s="122"/>
      <c r="HIM5" s="123"/>
      <c r="HIN5" s="121"/>
      <c r="HIO5" s="122"/>
      <c r="HIP5" s="123"/>
      <c r="HIQ5" s="121"/>
      <c r="HIR5" s="122"/>
      <c r="HIS5" s="123"/>
      <c r="HIT5" s="121"/>
      <c r="HIU5" s="122"/>
      <c r="HIV5" s="123"/>
      <c r="HIW5" s="121"/>
      <c r="HIX5" s="122"/>
      <c r="HIY5" s="123"/>
      <c r="HIZ5" s="121"/>
      <c r="HJA5" s="122"/>
      <c r="HJB5" s="123"/>
      <c r="HJC5" s="121"/>
      <c r="HJD5" s="122"/>
      <c r="HJE5" s="123"/>
      <c r="HJF5" s="121"/>
      <c r="HJG5" s="122"/>
      <c r="HJH5" s="123"/>
      <c r="HJI5" s="121"/>
      <c r="HJJ5" s="122"/>
      <c r="HJK5" s="123"/>
      <c r="HJL5" s="121"/>
      <c r="HJM5" s="122"/>
      <c r="HJN5" s="123"/>
      <c r="HJO5" s="121"/>
      <c r="HJP5" s="122"/>
      <c r="HJQ5" s="123"/>
      <c r="HJR5" s="121"/>
      <c r="HJS5" s="122"/>
      <c r="HJT5" s="123"/>
      <c r="HJU5" s="121"/>
      <c r="HJV5" s="122"/>
      <c r="HJW5" s="123"/>
      <c r="HJX5" s="121"/>
      <c r="HJY5" s="122"/>
      <c r="HJZ5" s="123"/>
      <c r="HKA5" s="121"/>
      <c r="HKB5" s="122"/>
      <c r="HKC5" s="123"/>
      <c r="HKD5" s="121"/>
      <c r="HKE5" s="122"/>
      <c r="HKF5" s="123"/>
      <c r="HKG5" s="121"/>
      <c r="HKH5" s="122"/>
      <c r="HKI5" s="123"/>
      <c r="HKJ5" s="121"/>
      <c r="HKK5" s="122"/>
      <c r="HKL5" s="123"/>
      <c r="HKM5" s="121"/>
      <c r="HKN5" s="122"/>
      <c r="HKO5" s="123"/>
      <c r="HKP5" s="121"/>
      <c r="HKQ5" s="122"/>
      <c r="HKR5" s="123"/>
      <c r="HKS5" s="121"/>
      <c r="HKT5" s="122"/>
      <c r="HKU5" s="123"/>
      <c r="HKV5" s="121"/>
      <c r="HKW5" s="122"/>
      <c r="HKX5" s="123"/>
      <c r="HKY5" s="121"/>
      <c r="HKZ5" s="122"/>
      <c r="HLA5" s="123"/>
      <c r="HLB5" s="121"/>
      <c r="HLC5" s="122"/>
      <c r="HLD5" s="123"/>
      <c r="HLE5" s="121"/>
      <c r="HLF5" s="122"/>
      <c r="HLG5" s="123"/>
      <c r="HLH5" s="121"/>
      <c r="HLI5" s="122"/>
      <c r="HLJ5" s="123"/>
      <c r="HLK5" s="121"/>
      <c r="HLL5" s="122"/>
      <c r="HLM5" s="123"/>
      <c r="HLN5" s="121"/>
      <c r="HLO5" s="122"/>
      <c r="HLP5" s="123"/>
      <c r="HLQ5" s="121"/>
      <c r="HLR5" s="122"/>
      <c r="HLS5" s="123"/>
      <c r="HLT5" s="121"/>
      <c r="HLU5" s="122"/>
      <c r="HLV5" s="123"/>
      <c r="HLW5" s="121"/>
      <c r="HLX5" s="122"/>
      <c r="HLY5" s="123"/>
      <c r="HLZ5" s="121"/>
      <c r="HMA5" s="122"/>
      <c r="HMB5" s="123"/>
      <c r="HMC5" s="121"/>
      <c r="HMD5" s="122"/>
      <c r="HME5" s="123"/>
      <c r="HMF5" s="121"/>
      <c r="HMG5" s="122"/>
      <c r="HMH5" s="123"/>
      <c r="HMI5" s="121"/>
      <c r="HMJ5" s="122"/>
      <c r="HMK5" s="123"/>
      <c r="HML5" s="121"/>
      <c r="HMM5" s="122"/>
      <c r="HMN5" s="123"/>
      <c r="HMO5" s="121"/>
      <c r="HMP5" s="122"/>
      <c r="HMQ5" s="123"/>
      <c r="HMR5" s="121"/>
      <c r="HMS5" s="122"/>
      <c r="HMT5" s="123"/>
      <c r="HMU5" s="121"/>
      <c r="HMV5" s="122"/>
      <c r="HMW5" s="123"/>
      <c r="HMX5" s="121"/>
      <c r="HMY5" s="122"/>
      <c r="HMZ5" s="123"/>
      <c r="HNA5" s="121"/>
      <c r="HNB5" s="122"/>
      <c r="HNC5" s="123"/>
      <c r="HND5" s="121"/>
      <c r="HNE5" s="122"/>
      <c r="HNF5" s="123"/>
      <c r="HNG5" s="121"/>
      <c r="HNH5" s="122"/>
      <c r="HNI5" s="123"/>
      <c r="HNJ5" s="121"/>
      <c r="HNK5" s="122"/>
      <c r="HNL5" s="123"/>
      <c r="HNM5" s="121"/>
      <c r="HNN5" s="122"/>
      <c r="HNO5" s="123"/>
      <c r="HNP5" s="121"/>
      <c r="HNQ5" s="122"/>
      <c r="HNR5" s="123"/>
      <c r="HNS5" s="121"/>
      <c r="HNT5" s="122"/>
      <c r="HNU5" s="123"/>
      <c r="HNV5" s="121"/>
      <c r="HNW5" s="122"/>
      <c r="HNX5" s="123"/>
      <c r="HNY5" s="121"/>
      <c r="HNZ5" s="122"/>
      <c r="HOA5" s="123"/>
      <c r="HOB5" s="121"/>
      <c r="HOC5" s="122"/>
      <c r="HOD5" s="123"/>
      <c r="HOE5" s="121"/>
      <c r="HOF5" s="122"/>
      <c r="HOG5" s="123"/>
      <c r="HOH5" s="121"/>
      <c r="HOI5" s="122"/>
      <c r="HOJ5" s="123"/>
      <c r="HOK5" s="121"/>
      <c r="HOL5" s="122"/>
      <c r="HOM5" s="123"/>
      <c r="HON5" s="121"/>
      <c r="HOO5" s="122"/>
      <c r="HOP5" s="123"/>
      <c r="HOQ5" s="121"/>
      <c r="HOR5" s="122"/>
      <c r="HOS5" s="123"/>
      <c r="HOT5" s="121"/>
      <c r="HOU5" s="122"/>
      <c r="HOV5" s="123"/>
      <c r="HOW5" s="121"/>
      <c r="HOX5" s="122"/>
      <c r="HOY5" s="123"/>
      <c r="HOZ5" s="121"/>
      <c r="HPA5" s="122"/>
      <c r="HPB5" s="123"/>
      <c r="HPC5" s="121"/>
      <c r="HPD5" s="122"/>
      <c r="HPE5" s="123"/>
      <c r="HPF5" s="121"/>
      <c r="HPG5" s="122"/>
      <c r="HPH5" s="123"/>
      <c r="HPI5" s="121"/>
      <c r="HPJ5" s="122"/>
      <c r="HPK5" s="123"/>
      <c r="HPL5" s="121"/>
      <c r="HPM5" s="122"/>
      <c r="HPN5" s="123"/>
      <c r="HPO5" s="121"/>
      <c r="HPP5" s="122"/>
      <c r="HPQ5" s="123"/>
      <c r="HPR5" s="121"/>
      <c r="HPS5" s="122"/>
      <c r="HPT5" s="123"/>
      <c r="HPU5" s="121"/>
      <c r="HPV5" s="122"/>
      <c r="HPW5" s="123"/>
      <c r="HPX5" s="121"/>
      <c r="HPY5" s="122"/>
      <c r="HPZ5" s="123"/>
      <c r="HQA5" s="121"/>
      <c r="HQB5" s="122"/>
      <c r="HQC5" s="123"/>
      <c r="HQD5" s="121"/>
      <c r="HQE5" s="122"/>
      <c r="HQF5" s="123"/>
      <c r="HQG5" s="121"/>
      <c r="HQH5" s="122"/>
      <c r="HQI5" s="123"/>
      <c r="HQJ5" s="121"/>
      <c r="HQK5" s="122"/>
      <c r="HQL5" s="123"/>
      <c r="HQM5" s="121"/>
      <c r="HQN5" s="122"/>
      <c r="HQO5" s="123"/>
      <c r="HQP5" s="121"/>
      <c r="HQQ5" s="122"/>
      <c r="HQR5" s="123"/>
      <c r="HQS5" s="121"/>
      <c r="HQT5" s="122"/>
      <c r="HQU5" s="123"/>
      <c r="HQV5" s="121"/>
      <c r="HQW5" s="122"/>
      <c r="HQX5" s="123"/>
      <c r="HQY5" s="121"/>
      <c r="HQZ5" s="122"/>
      <c r="HRA5" s="123"/>
      <c r="HRB5" s="121"/>
      <c r="HRC5" s="122"/>
      <c r="HRD5" s="123"/>
      <c r="HRE5" s="121"/>
      <c r="HRF5" s="122"/>
      <c r="HRG5" s="123"/>
      <c r="HRH5" s="121"/>
      <c r="HRI5" s="122"/>
      <c r="HRJ5" s="123"/>
      <c r="HRK5" s="121"/>
      <c r="HRL5" s="122"/>
      <c r="HRM5" s="123"/>
      <c r="HRN5" s="121"/>
      <c r="HRO5" s="122"/>
      <c r="HRP5" s="123"/>
      <c r="HRQ5" s="121"/>
      <c r="HRR5" s="122"/>
      <c r="HRS5" s="123"/>
      <c r="HRT5" s="121"/>
      <c r="HRU5" s="122"/>
      <c r="HRV5" s="123"/>
      <c r="HRW5" s="121"/>
      <c r="HRX5" s="122"/>
      <c r="HRY5" s="123"/>
      <c r="HRZ5" s="121"/>
      <c r="HSA5" s="122"/>
      <c r="HSB5" s="123"/>
      <c r="HSC5" s="121"/>
      <c r="HSD5" s="122"/>
      <c r="HSE5" s="123"/>
      <c r="HSF5" s="121"/>
      <c r="HSG5" s="122"/>
      <c r="HSH5" s="123"/>
      <c r="HSI5" s="121"/>
      <c r="HSJ5" s="122"/>
      <c r="HSK5" s="123"/>
      <c r="HSL5" s="121"/>
      <c r="HSM5" s="122"/>
      <c r="HSN5" s="123"/>
      <c r="HSO5" s="121"/>
      <c r="HSP5" s="122"/>
      <c r="HSQ5" s="123"/>
      <c r="HSR5" s="121"/>
      <c r="HSS5" s="122"/>
      <c r="HST5" s="123"/>
      <c r="HSU5" s="121"/>
      <c r="HSV5" s="122"/>
      <c r="HSW5" s="123"/>
      <c r="HSX5" s="121"/>
      <c r="HSY5" s="122"/>
      <c r="HSZ5" s="123"/>
      <c r="HTA5" s="121"/>
      <c r="HTB5" s="122"/>
      <c r="HTC5" s="123"/>
      <c r="HTD5" s="121"/>
      <c r="HTE5" s="122"/>
      <c r="HTF5" s="123"/>
      <c r="HTG5" s="121"/>
      <c r="HTH5" s="122"/>
      <c r="HTI5" s="123"/>
      <c r="HTJ5" s="121"/>
      <c r="HTK5" s="122"/>
      <c r="HTL5" s="123"/>
      <c r="HTM5" s="121"/>
      <c r="HTN5" s="122"/>
      <c r="HTO5" s="123"/>
      <c r="HTP5" s="121"/>
      <c r="HTQ5" s="122"/>
      <c r="HTR5" s="123"/>
      <c r="HTS5" s="121"/>
      <c r="HTT5" s="122"/>
      <c r="HTU5" s="123"/>
      <c r="HTV5" s="121"/>
      <c r="HTW5" s="122"/>
      <c r="HTX5" s="123"/>
      <c r="HTY5" s="121"/>
      <c r="HTZ5" s="122"/>
      <c r="HUA5" s="123"/>
      <c r="HUB5" s="121"/>
      <c r="HUC5" s="122"/>
      <c r="HUD5" s="123"/>
      <c r="HUE5" s="121"/>
      <c r="HUF5" s="122"/>
      <c r="HUG5" s="123"/>
      <c r="HUH5" s="121"/>
      <c r="HUI5" s="122"/>
      <c r="HUJ5" s="123"/>
      <c r="HUK5" s="121"/>
      <c r="HUL5" s="122"/>
      <c r="HUM5" s="123"/>
      <c r="HUN5" s="121"/>
      <c r="HUO5" s="122"/>
      <c r="HUP5" s="123"/>
      <c r="HUQ5" s="121"/>
      <c r="HUR5" s="122"/>
      <c r="HUS5" s="123"/>
      <c r="HUT5" s="121"/>
      <c r="HUU5" s="122"/>
      <c r="HUV5" s="123"/>
      <c r="HUW5" s="121"/>
      <c r="HUX5" s="122"/>
      <c r="HUY5" s="123"/>
      <c r="HUZ5" s="121"/>
      <c r="HVA5" s="122"/>
      <c r="HVB5" s="123"/>
      <c r="HVC5" s="121"/>
      <c r="HVD5" s="122"/>
      <c r="HVE5" s="123"/>
      <c r="HVF5" s="121"/>
      <c r="HVG5" s="122"/>
      <c r="HVH5" s="123"/>
      <c r="HVI5" s="121"/>
      <c r="HVJ5" s="122"/>
      <c r="HVK5" s="123"/>
      <c r="HVL5" s="121"/>
      <c r="HVM5" s="122"/>
      <c r="HVN5" s="123"/>
      <c r="HVO5" s="121"/>
      <c r="HVP5" s="122"/>
      <c r="HVQ5" s="123"/>
      <c r="HVR5" s="121"/>
      <c r="HVS5" s="122"/>
      <c r="HVT5" s="123"/>
      <c r="HVU5" s="121"/>
      <c r="HVV5" s="122"/>
      <c r="HVW5" s="123"/>
      <c r="HVX5" s="121"/>
      <c r="HVY5" s="122"/>
      <c r="HVZ5" s="123"/>
      <c r="HWA5" s="121"/>
      <c r="HWB5" s="122"/>
      <c r="HWC5" s="123"/>
      <c r="HWD5" s="121"/>
      <c r="HWE5" s="122"/>
      <c r="HWF5" s="123"/>
      <c r="HWG5" s="121"/>
      <c r="HWH5" s="122"/>
      <c r="HWI5" s="123"/>
      <c r="HWJ5" s="121"/>
      <c r="HWK5" s="122"/>
      <c r="HWL5" s="123"/>
      <c r="HWM5" s="121"/>
      <c r="HWN5" s="122"/>
      <c r="HWO5" s="123"/>
      <c r="HWP5" s="121"/>
      <c r="HWQ5" s="122"/>
      <c r="HWR5" s="123"/>
      <c r="HWS5" s="121"/>
      <c r="HWT5" s="122"/>
      <c r="HWU5" s="123"/>
      <c r="HWV5" s="121"/>
      <c r="HWW5" s="122"/>
      <c r="HWX5" s="123"/>
      <c r="HWY5" s="121"/>
      <c r="HWZ5" s="122"/>
      <c r="HXA5" s="123"/>
      <c r="HXB5" s="121"/>
      <c r="HXC5" s="122"/>
      <c r="HXD5" s="123"/>
      <c r="HXE5" s="121"/>
      <c r="HXF5" s="122"/>
      <c r="HXG5" s="123"/>
      <c r="HXH5" s="121"/>
      <c r="HXI5" s="122"/>
      <c r="HXJ5" s="123"/>
      <c r="HXK5" s="121"/>
      <c r="HXL5" s="122"/>
      <c r="HXM5" s="123"/>
      <c r="HXN5" s="121"/>
      <c r="HXO5" s="122"/>
      <c r="HXP5" s="123"/>
      <c r="HXQ5" s="121"/>
      <c r="HXR5" s="122"/>
      <c r="HXS5" s="123"/>
      <c r="HXT5" s="121"/>
      <c r="HXU5" s="122"/>
      <c r="HXV5" s="123"/>
      <c r="HXW5" s="121"/>
      <c r="HXX5" s="122"/>
      <c r="HXY5" s="123"/>
      <c r="HXZ5" s="121"/>
      <c r="HYA5" s="122"/>
      <c r="HYB5" s="123"/>
      <c r="HYC5" s="121"/>
      <c r="HYD5" s="122"/>
      <c r="HYE5" s="123"/>
      <c r="HYF5" s="121"/>
      <c r="HYG5" s="122"/>
      <c r="HYH5" s="123"/>
      <c r="HYI5" s="121"/>
      <c r="HYJ5" s="122"/>
      <c r="HYK5" s="123"/>
      <c r="HYL5" s="121"/>
      <c r="HYM5" s="122"/>
      <c r="HYN5" s="123"/>
      <c r="HYO5" s="121"/>
      <c r="HYP5" s="122"/>
      <c r="HYQ5" s="123"/>
      <c r="HYR5" s="121"/>
      <c r="HYS5" s="122"/>
      <c r="HYT5" s="123"/>
      <c r="HYU5" s="121"/>
      <c r="HYV5" s="122"/>
      <c r="HYW5" s="123"/>
      <c r="HYX5" s="121"/>
      <c r="HYY5" s="122"/>
      <c r="HYZ5" s="123"/>
      <c r="HZA5" s="121"/>
      <c r="HZB5" s="122"/>
      <c r="HZC5" s="123"/>
      <c r="HZD5" s="121"/>
      <c r="HZE5" s="122"/>
      <c r="HZF5" s="123"/>
      <c r="HZG5" s="121"/>
      <c r="HZH5" s="122"/>
      <c r="HZI5" s="123"/>
      <c r="HZJ5" s="121"/>
      <c r="HZK5" s="122"/>
      <c r="HZL5" s="123"/>
      <c r="HZM5" s="121"/>
      <c r="HZN5" s="122"/>
      <c r="HZO5" s="123"/>
      <c r="HZP5" s="121"/>
      <c r="HZQ5" s="122"/>
      <c r="HZR5" s="123"/>
      <c r="HZS5" s="121"/>
      <c r="HZT5" s="122"/>
      <c r="HZU5" s="123"/>
      <c r="HZV5" s="121"/>
      <c r="HZW5" s="122"/>
      <c r="HZX5" s="123"/>
      <c r="HZY5" s="121"/>
      <c r="HZZ5" s="122"/>
      <c r="IAA5" s="123"/>
      <c r="IAB5" s="121"/>
      <c r="IAC5" s="122"/>
      <c r="IAD5" s="123"/>
      <c r="IAE5" s="121"/>
      <c r="IAF5" s="122"/>
      <c r="IAG5" s="123"/>
      <c r="IAH5" s="121"/>
      <c r="IAI5" s="122"/>
      <c r="IAJ5" s="123"/>
      <c r="IAK5" s="121"/>
      <c r="IAL5" s="122"/>
      <c r="IAM5" s="123"/>
      <c r="IAN5" s="121"/>
      <c r="IAO5" s="122"/>
      <c r="IAP5" s="123"/>
      <c r="IAQ5" s="121"/>
      <c r="IAR5" s="122"/>
      <c r="IAS5" s="123"/>
      <c r="IAT5" s="121"/>
      <c r="IAU5" s="122"/>
      <c r="IAV5" s="123"/>
      <c r="IAW5" s="121"/>
      <c r="IAX5" s="122"/>
      <c r="IAY5" s="123"/>
      <c r="IAZ5" s="121"/>
      <c r="IBA5" s="122"/>
      <c r="IBB5" s="123"/>
      <c r="IBC5" s="121"/>
      <c r="IBD5" s="122"/>
      <c r="IBE5" s="123"/>
      <c r="IBF5" s="121"/>
      <c r="IBG5" s="122"/>
      <c r="IBH5" s="123"/>
      <c r="IBI5" s="121"/>
      <c r="IBJ5" s="122"/>
      <c r="IBK5" s="123"/>
      <c r="IBL5" s="121"/>
      <c r="IBM5" s="122"/>
      <c r="IBN5" s="123"/>
      <c r="IBO5" s="121"/>
      <c r="IBP5" s="122"/>
      <c r="IBQ5" s="123"/>
      <c r="IBR5" s="121"/>
      <c r="IBS5" s="122"/>
      <c r="IBT5" s="123"/>
      <c r="IBU5" s="121"/>
      <c r="IBV5" s="122"/>
      <c r="IBW5" s="123"/>
      <c r="IBX5" s="121"/>
      <c r="IBY5" s="122"/>
      <c r="IBZ5" s="123"/>
      <c r="ICA5" s="121"/>
      <c r="ICB5" s="122"/>
      <c r="ICC5" s="123"/>
      <c r="ICD5" s="121"/>
      <c r="ICE5" s="122"/>
      <c r="ICF5" s="123"/>
      <c r="ICG5" s="121"/>
      <c r="ICH5" s="122"/>
      <c r="ICI5" s="123"/>
      <c r="ICJ5" s="121"/>
      <c r="ICK5" s="122"/>
      <c r="ICL5" s="123"/>
      <c r="ICM5" s="121"/>
      <c r="ICN5" s="122"/>
      <c r="ICO5" s="123"/>
      <c r="ICP5" s="121"/>
      <c r="ICQ5" s="122"/>
      <c r="ICR5" s="123"/>
      <c r="ICS5" s="121"/>
      <c r="ICT5" s="122"/>
      <c r="ICU5" s="123"/>
      <c r="ICV5" s="121"/>
      <c r="ICW5" s="122"/>
      <c r="ICX5" s="123"/>
      <c r="ICY5" s="121"/>
      <c r="ICZ5" s="122"/>
      <c r="IDA5" s="123"/>
      <c r="IDB5" s="121"/>
      <c r="IDC5" s="122"/>
      <c r="IDD5" s="123"/>
      <c r="IDE5" s="121"/>
      <c r="IDF5" s="122"/>
      <c r="IDG5" s="123"/>
      <c r="IDH5" s="121"/>
      <c r="IDI5" s="122"/>
      <c r="IDJ5" s="123"/>
      <c r="IDK5" s="121"/>
      <c r="IDL5" s="122"/>
      <c r="IDM5" s="123"/>
      <c r="IDN5" s="121"/>
      <c r="IDO5" s="122"/>
      <c r="IDP5" s="123"/>
      <c r="IDQ5" s="121"/>
      <c r="IDR5" s="122"/>
      <c r="IDS5" s="123"/>
      <c r="IDT5" s="121"/>
      <c r="IDU5" s="122"/>
      <c r="IDV5" s="123"/>
      <c r="IDW5" s="121"/>
      <c r="IDX5" s="122"/>
      <c r="IDY5" s="123"/>
      <c r="IDZ5" s="121"/>
      <c r="IEA5" s="122"/>
      <c r="IEB5" s="123"/>
      <c r="IEC5" s="121"/>
      <c r="IED5" s="122"/>
      <c r="IEE5" s="123"/>
      <c r="IEF5" s="121"/>
      <c r="IEG5" s="122"/>
      <c r="IEH5" s="123"/>
      <c r="IEI5" s="121"/>
      <c r="IEJ5" s="122"/>
      <c r="IEK5" s="123"/>
      <c r="IEL5" s="121"/>
      <c r="IEM5" s="122"/>
      <c r="IEN5" s="123"/>
      <c r="IEO5" s="121"/>
      <c r="IEP5" s="122"/>
      <c r="IEQ5" s="123"/>
      <c r="IER5" s="121"/>
      <c r="IES5" s="122"/>
      <c r="IET5" s="123"/>
      <c r="IEU5" s="121"/>
      <c r="IEV5" s="122"/>
      <c r="IEW5" s="123"/>
      <c r="IEX5" s="121"/>
      <c r="IEY5" s="122"/>
      <c r="IEZ5" s="123"/>
      <c r="IFA5" s="121"/>
      <c r="IFB5" s="122"/>
      <c r="IFC5" s="123"/>
      <c r="IFD5" s="121"/>
      <c r="IFE5" s="122"/>
      <c r="IFF5" s="123"/>
      <c r="IFG5" s="121"/>
      <c r="IFH5" s="122"/>
      <c r="IFI5" s="123"/>
      <c r="IFJ5" s="121"/>
      <c r="IFK5" s="122"/>
      <c r="IFL5" s="123"/>
      <c r="IFM5" s="121"/>
      <c r="IFN5" s="122"/>
      <c r="IFO5" s="123"/>
      <c r="IFP5" s="121"/>
      <c r="IFQ5" s="122"/>
      <c r="IFR5" s="123"/>
      <c r="IFS5" s="121"/>
      <c r="IFT5" s="122"/>
      <c r="IFU5" s="123"/>
      <c r="IFV5" s="121"/>
      <c r="IFW5" s="122"/>
      <c r="IFX5" s="123"/>
      <c r="IFY5" s="121"/>
      <c r="IFZ5" s="122"/>
      <c r="IGA5" s="123"/>
      <c r="IGB5" s="121"/>
      <c r="IGC5" s="122"/>
      <c r="IGD5" s="123"/>
      <c r="IGE5" s="121"/>
      <c r="IGF5" s="122"/>
      <c r="IGG5" s="123"/>
      <c r="IGH5" s="121"/>
      <c r="IGI5" s="122"/>
      <c r="IGJ5" s="123"/>
      <c r="IGK5" s="121"/>
      <c r="IGL5" s="122"/>
      <c r="IGM5" s="123"/>
      <c r="IGN5" s="121"/>
      <c r="IGO5" s="122"/>
      <c r="IGP5" s="123"/>
      <c r="IGQ5" s="121"/>
      <c r="IGR5" s="122"/>
      <c r="IGS5" s="123"/>
      <c r="IGT5" s="121"/>
      <c r="IGU5" s="122"/>
      <c r="IGV5" s="123"/>
      <c r="IGW5" s="121"/>
      <c r="IGX5" s="122"/>
      <c r="IGY5" s="123"/>
      <c r="IGZ5" s="121"/>
      <c r="IHA5" s="122"/>
      <c r="IHB5" s="123"/>
      <c r="IHC5" s="121"/>
      <c r="IHD5" s="122"/>
      <c r="IHE5" s="123"/>
      <c r="IHF5" s="121"/>
      <c r="IHG5" s="122"/>
      <c r="IHH5" s="123"/>
      <c r="IHI5" s="121"/>
      <c r="IHJ5" s="122"/>
      <c r="IHK5" s="123"/>
      <c r="IHL5" s="121"/>
      <c r="IHM5" s="122"/>
      <c r="IHN5" s="123"/>
      <c r="IHO5" s="121"/>
      <c r="IHP5" s="122"/>
      <c r="IHQ5" s="123"/>
      <c r="IHR5" s="121"/>
      <c r="IHS5" s="122"/>
      <c r="IHT5" s="123"/>
      <c r="IHU5" s="121"/>
      <c r="IHV5" s="122"/>
      <c r="IHW5" s="123"/>
      <c r="IHX5" s="121"/>
      <c r="IHY5" s="122"/>
      <c r="IHZ5" s="123"/>
      <c r="IIA5" s="121"/>
      <c r="IIB5" s="122"/>
      <c r="IIC5" s="123"/>
      <c r="IID5" s="121"/>
      <c r="IIE5" s="122"/>
      <c r="IIF5" s="123"/>
      <c r="IIG5" s="121"/>
      <c r="IIH5" s="122"/>
      <c r="III5" s="123"/>
      <c r="IIJ5" s="121"/>
      <c r="IIK5" s="122"/>
      <c r="IIL5" s="123"/>
      <c r="IIM5" s="121"/>
      <c r="IIN5" s="122"/>
      <c r="IIO5" s="123"/>
      <c r="IIP5" s="121"/>
      <c r="IIQ5" s="122"/>
      <c r="IIR5" s="123"/>
      <c r="IIS5" s="121"/>
      <c r="IIT5" s="122"/>
      <c r="IIU5" s="123"/>
      <c r="IIV5" s="121"/>
      <c r="IIW5" s="122"/>
      <c r="IIX5" s="123"/>
      <c r="IIY5" s="121"/>
      <c r="IIZ5" s="122"/>
      <c r="IJA5" s="123"/>
      <c r="IJB5" s="121"/>
      <c r="IJC5" s="122"/>
      <c r="IJD5" s="123"/>
      <c r="IJE5" s="121"/>
      <c r="IJF5" s="122"/>
      <c r="IJG5" s="123"/>
      <c r="IJH5" s="121"/>
      <c r="IJI5" s="122"/>
      <c r="IJJ5" s="123"/>
      <c r="IJK5" s="121"/>
      <c r="IJL5" s="122"/>
      <c r="IJM5" s="123"/>
      <c r="IJN5" s="121"/>
      <c r="IJO5" s="122"/>
      <c r="IJP5" s="123"/>
      <c r="IJQ5" s="121"/>
      <c r="IJR5" s="122"/>
      <c r="IJS5" s="123"/>
      <c r="IJT5" s="121"/>
      <c r="IJU5" s="122"/>
      <c r="IJV5" s="123"/>
      <c r="IJW5" s="121"/>
      <c r="IJX5" s="122"/>
      <c r="IJY5" s="123"/>
      <c r="IJZ5" s="121"/>
      <c r="IKA5" s="122"/>
      <c r="IKB5" s="123"/>
      <c r="IKC5" s="121"/>
      <c r="IKD5" s="122"/>
      <c r="IKE5" s="123"/>
      <c r="IKF5" s="121"/>
      <c r="IKG5" s="122"/>
      <c r="IKH5" s="123"/>
      <c r="IKI5" s="121"/>
      <c r="IKJ5" s="122"/>
      <c r="IKK5" s="123"/>
      <c r="IKL5" s="121"/>
      <c r="IKM5" s="122"/>
      <c r="IKN5" s="123"/>
      <c r="IKO5" s="121"/>
      <c r="IKP5" s="122"/>
      <c r="IKQ5" s="123"/>
      <c r="IKR5" s="121"/>
      <c r="IKS5" s="122"/>
      <c r="IKT5" s="123"/>
      <c r="IKU5" s="121"/>
      <c r="IKV5" s="122"/>
      <c r="IKW5" s="123"/>
      <c r="IKX5" s="121"/>
      <c r="IKY5" s="122"/>
      <c r="IKZ5" s="123"/>
      <c r="ILA5" s="121"/>
      <c r="ILB5" s="122"/>
      <c r="ILC5" s="123"/>
      <c r="ILD5" s="121"/>
      <c r="ILE5" s="122"/>
      <c r="ILF5" s="123"/>
      <c r="ILG5" s="121"/>
      <c r="ILH5" s="122"/>
      <c r="ILI5" s="123"/>
      <c r="ILJ5" s="121"/>
      <c r="ILK5" s="122"/>
      <c r="ILL5" s="123"/>
      <c r="ILM5" s="121"/>
      <c r="ILN5" s="122"/>
      <c r="ILO5" s="123"/>
      <c r="ILP5" s="121"/>
      <c r="ILQ5" s="122"/>
      <c r="ILR5" s="123"/>
      <c r="ILS5" s="121"/>
      <c r="ILT5" s="122"/>
      <c r="ILU5" s="123"/>
      <c r="ILV5" s="121"/>
      <c r="ILW5" s="122"/>
      <c r="ILX5" s="123"/>
      <c r="ILY5" s="121"/>
      <c r="ILZ5" s="122"/>
      <c r="IMA5" s="123"/>
      <c r="IMB5" s="121"/>
      <c r="IMC5" s="122"/>
      <c r="IMD5" s="123"/>
      <c r="IME5" s="121"/>
      <c r="IMF5" s="122"/>
      <c r="IMG5" s="123"/>
      <c r="IMH5" s="121"/>
      <c r="IMI5" s="122"/>
      <c r="IMJ5" s="123"/>
      <c r="IMK5" s="121"/>
      <c r="IML5" s="122"/>
      <c r="IMM5" s="123"/>
      <c r="IMN5" s="121"/>
      <c r="IMO5" s="122"/>
      <c r="IMP5" s="123"/>
      <c r="IMQ5" s="121"/>
      <c r="IMR5" s="122"/>
      <c r="IMS5" s="123"/>
      <c r="IMT5" s="121"/>
      <c r="IMU5" s="122"/>
      <c r="IMV5" s="123"/>
      <c r="IMW5" s="121"/>
      <c r="IMX5" s="122"/>
      <c r="IMY5" s="123"/>
      <c r="IMZ5" s="121"/>
      <c r="INA5" s="122"/>
      <c r="INB5" s="123"/>
      <c r="INC5" s="121"/>
      <c r="IND5" s="122"/>
      <c r="INE5" s="123"/>
      <c r="INF5" s="121"/>
      <c r="ING5" s="122"/>
      <c r="INH5" s="123"/>
      <c r="INI5" s="121"/>
      <c r="INJ5" s="122"/>
      <c r="INK5" s="123"/>
      <c r="INL5" s="121"/>
      <c r="INM5" s="122"/>
      <c r="INN5" s="123"/>
      <c r="INO5" s="121"/>
      <c r="INP5" s="122"/>
      <c r="INQ5" s="123"/>
      <c r="INR5" s="121"/>
      <c r="INS5" s="122"/>
      <c r="INT5" s="123"/>
      <c r="INU5" s="121"/>
      <c r="INV5" s="122"/>
      <c r="INW5" s="123"/>
      <c r="INX5" s="121"/>
      <c r="INY5" s="122"/>
      <c r="INZ5" s="123"/>
      <c r="IOA5" s="121"/>
      <c r="IOB5" s="122"/>
      <c r="IOC5" s="123"/>
      <c r="IOD5" s="121"/>
      <c r="IOE5" s="122"/>
      <c r="IOF5" s="123"/>
      <c r="IOG5" s="121"/>
      <c r="IOH5" s="122"/>
      <c r="IOI5" s="123"/>
      <c r="IOJ5" s="121"/>
      <c r="IOK5" s="122"/>
      <c r="IOL5" s="123"/>
      <c r="IOM5" s="121"/>
      <c r="ION5" s="122"/>
      <c r="IOO5" s="123"/>
      <c r="IOP5" s="121"/>
      <c r="IOQ5" s="122"/>
      <c r="IOR5" s="123"/>
      <c r="IOS5" s="121"/>
      <c r="IOT5" s="122"/>
      <c r="IOU5" s="123"/>
      <c r="IOV5" s="121"/>
      <c r="IOW5" s="122"/>
      <c r="IOX5" s="123"/>
      <c r="IOY5" s="121"/>
      <c r="IOZ5" s="122"/>
      <c r="IPA5" s="123"/>
      <c r="IPB5" s="121"/>
      <c r="IPC5" s="122"/>
      <c r="IPD5" s="123"/>
      <c r="IPE5" s="121"/>
      <c r="IPF5" s="122"/>
      <c r="IPG5" s="123"/>
      <c r="IPH5" s="121"/>
      <c r="IPI5" s="122"/>
      <c r="IPJ5" s="123"/>
      <c r="IPK5" s="121"/>
      <c r="IPL5" s="122"/>
      <c r="IPM5" s="123"/>
      <c r="IPN5" s="121"/>
      <c r="IPO5" s="122"/>
      <c r="IPP5" s="123"/>
      <c r="IPQ5" s="121"/>
      <c r="IPR5" s="122"/>
      <c r="IPS5" s="123"/>
      <c r="IPT5" s="121"/>
      <c r="IPU5" s="122"/>
      <c r="IPV5" s="123"/>
      <c r="IPW5" s="121"/>
      <c r="IPX5" s="122"/>
      <c r="IPY5" s="123"/>
      <c r="IPZ5" s="121"/>
      <c r="IQA5" s="122"/>
      <c r="IQB5" s="123"/>
      <c r="IQC5" s="121"/>
      <c r="IQD5" s="122"/>
      <c r="IQE5" s="123"/>
      <c r="IQF5" s="121"/>
      <c r="IQG5" s="122"/>
      <c r="IQH5" s="123"/>
      <c r="IQI5" s="121"/>
      <c r="IQJ5" s="122"/>
      <c r="IQK5" s="123"/>
      <c r="IQL5" s="121"/>
      <c r="IQM5" s="122"/>
      <c r="IQN5" s="123"/>
      <c r="IQO5" s="121"/>
      <c r="IQP5" s="122"/>
      <c r="IQQ5" s="123"/>
      <c r="IQR5" s="121"/>
      <c r="IQS5" s="122"/>
      <c r="IQT5" s="123"/>
      <c r="IQU5" s="121"/>
      <c r="IQV5" s="122"/>
      <c r="IQW5" s="123"/>
      <c r="IQX5" s="121"/>
      <c r="IQY5" s="122"/>
      <c r="IQZ5" s="123"/>
      <c r="IRA5" s="121"/>
      <c r="IRB5" s="122"/>
      <c r="IRC5" s="123"/>
      <c r="IRD5" s="121"/>
      <c r="IRE5" s="122"/>
      <c r="IRF5" s="123"/>
      <c r="IRG5" s="121"/>
      <c r="IRH5" s="122"/>
      <c r="IRI5" s="123"/>
      <c r="IRJ5" s="121"/>
      <c r="IRK5" s="122"/>
      <c r="IRL5" s="123"/>
      <c r="IRM5" s="121"/>
      <c r="IRN5" s="122"/>
      <c r="IRO5" s="123"/>
      <c r="IRP5" s="121"/>
      <c r="IRQ5" s="122"/>
      <c r="IRR5" s="123"/>
      <c r="IRS5" s="121"/>
      <c r="IRT5" s="122"/>
      <c r="IRU5" s="123"/>
      <c r="IRV5" s="121"/>
      <c r="IRW5" s="122"/>
      <c r="IRX5" s="123"/>
      <c r="IRY5" s="121"/>
      <c r="IRZ5" s="122"/>
      <c r="ISA5" s="123"/>
      <c r="ISB5" s="121"/>
      <c r="ISC5" s="122"/>
      <c r="ISD5" s="123"/>
      <c r="ISE5" s="121"/>
      <c r="ISF5" s="122"/>
      <c r="ISG5" s="123"/>
      <c r="ISH5" s="121"/>
      <c r="ISI5" s="122"/>
      <c r="ISJ5" s="123"/>
      <c r="ISK5" s="121"/>
      <c r="ISL5" s="122"/>
      <c r="ISM5" s="123"/>
      <c r="ISN5" s="121"/>
      <c r="ISO5" s="122"/>
      <c r="ISP5" s="123"/>
      <c r="ISQ5" s="121"/>
      <c r="ISR5" s="122"/>
      <c r="ISS5" s="123"/>
      <c r="IST5" s="121"/>
      <c r="ISU5" s="122"/>
      <c r="ISV5" s="123"/>
      <c r="ISW5" s="121"/>
      <c r="ISX5" s="122"/>
      <c r="ISY5" s="123"/>
      <c r="ISZ5" s="121"/>
      <c r="ITA5" s="122"/>
      <c r="ITB5" s="123"/>
      <c r="ITC5" s="121"/>
      <c r="ITD5" s="122"/>
      <c r="ITE5" s="123"/>
      <c r="ITF5" s="121"/>
      <c r="ITG5" s="122"/>
      <c r="ITH5" s="123"/>
      <c r="ITI5" s="121"/>
      <c r="ITJ5" s="122"/>
      <c r="ITK5" s="123"/>
      <c r="ITL5" s="121"/>
      <c r="ITM5" s="122"/>
      <c r="ITN5" s="123"/>
      <c r="ITO5" s="121"/>
      <c r="ITP5" s="122"/>
      <c r="ITQ5" s="123"/>
      <c r="ITR5" s="121"/>
      <c r="ITS5" s="122"/>
      <c r="ITT5" s="123"/>
      <c r="ITU5" s="121"/>
      <c r="ITV5" s="122"/>
      <c r="ITW5" s="123"/>
      <c r="ITX5" s="121"/>
      <c r="ITY5" s="122"/>
      <c r="ITZ5" s="123"/>
      <c r="IUA5" s="121"/>
      <c r="IUB5" s="122"/>
      <c r="IUC5" s="123"/>
      <c r="IUD5" s="121"/>
      <c r="IUE5" s="122"/>
      <c r="IUF5" s="123"/>
      <c r="IUG5" s="121"/>
      <c r="IUH5" s="122"/>
      <c r="IUI5" s="123"/>
      <c r="IUJ5" s="121"/>
      <c r="IUK5" s="122"/>
      <c r="IUL5" s="123"/>
      <c r="IUM5" s="121"/>
      <c r="IUN5" s="122"/>
      <c r="IUO5" s="123"/>
      <c r="IUP5" s="121"/>
      <c r="IUQ5" s="122"/>
      <c r="IUR5" s="123"/>
      <c r="IUS5" s="121"/>
      <c r="IUT5" s="122"/>
      <c r="IUU5" s="123"/>
      <c r="IUV5" s="121"/>
      <c r="IUW5" s="122"/>
      <c r="IUX5" s="123"/>
      <c r="IUY5" s="121"/>
      <c r="IUZ5" s="122"/>
      <c r="IVA5" s="123"/>
      <c r="IVB5" s="121"/>
      <c r="IVC5" s="122"/>
      <c r="IVD5" s="123"/>
      <c r="IVE5" s="121"/>
      <c r="IVF5" s="122"/>
      <c r="IVG5" s="123"/>
      <c r="IVH5" s="121"/>
      <c r="IVI5" s="122"/>
      <c r="IVJ5" s="123"/>
      <c r="IVK5" s="121"/>
      <c r="IVL5" s="122"/>
      <c r="IVM5" s="123"/>
      <c r="IVN5" s="121"/>
      <c r="IVO5" s="122"/>
      <c r="IVP5" s="123"/>
      <c r="IVQ5" s="121"/>
      <c r="IVR5" s="122"/>
      <c r="IVS5" s="123"/>
      <c r="IVT5" s="121"/>
      <c r="IVU5" s="122"/>
      <c r="IVV5" s="123"/>
      <c r="IVW5" s="121"/>
      <c r="IVX5" s="122"/>
      <c r="IVY5" s="123"/>
      <c r="IVZ5" s="121"/>
      <c r="IWA5" s="122"/>
      <c r="IWB5" s="123"/>
      <c r="IWC5" s="121"/>
      <c r="IWD5" s="122"/>
      <c r="IWE5" s="123"/>
      <c r="IWF5" s="121"/>
      <c r="IWG5" s="122"/>
      <c r="IWH5" s="123"/>
      <c r="IWI5" s="121"/>
      <c r="IWJ5" s="122"/>
      <c r="IWK5" s="123"/>
      <c r="IWL5" s="121"/>
      <c r="IWM5" s="122"/>
      <c r="IWN5" s="123"/>
      <c r="IWO5" s="121"/>
      <c r="IWP5" s="122"/>
      <c r="IWQ5" s="123"/>
      <c r="IWR5" s="121"/>
      <c r="IWS5" s="122"/>
      <c r="IWT5" s="123"/>
      <c r="IWU5" s="121"/>
      <c r="IWV5" s="122"/>
      <c r="IWW5" s="123"/>
      <c r="IWX5" s="121"/>
      <c r="IWY5" s="122"/>
      <c r="IWZ5" s="123"/>
      <c r="IXA5" s="121"/>
      <c r="IXB5" s="122"/>
      <c r="IXC5" s="123"/>
      <c r="IXD5" s="121"/>
      <c r="IXE5" s="122"/>
      <c r="IXF5" s="123"/>
      <c r="IXG5" s="121"/>
      <c r="IXH5" s="122"/>
      <c r="IXI5" s="123"/>
      <c r="IXJ5" s="121"/>
      <c r="IXK5" s="122"/>
      <c r="IXL5" s="123"/>
      <c r="IXM5" s="121"/>
      <c r="IXN5" s="122"/>
      <c r="IXO5" s="123"/>
      <c r="IXP5" s="121"/>
      <c r="IXQ5" s="122"/>
      <c r="IXR5" s="123"/>
      <c r="IXS5" s="121"/>
      <c r="IXT5" s="122"/>
      <c r="IXU5" s="123"/>
      <c r="IXV5" s="121"/>
      <c r="IXW5" s="122"/>
      <c r="IXX5" s="123"/>
      <c r="IXY5" s="121"/>
      <c r="IXZ5" s="122"/>
      <c r="IYA5" s="123"/>
      <c r="IYB5" s="121"/>
      <c r="IYC5" s="122"/>
      <c r="IYD5" s="123"/>
      <c r="IYE5" s="121"/>
      <c r="IYF5" s="122"/>
      <c r="IYG5" s="123"/>
      <c r="IYH5" s="121"/>
      <c r="IYI5" s="122"/>
      <c r="IYJ5" s="123"/>
      <c r="IYK5" s="121"/>
      <c r="IYL5" s="122"/>
      <c r="IYM5" s="123"/>
      <c r="IYN5" s="121"/>
      <c r="IYO5" s="122"/>
      <c r="IYP5" s="123"/>
      <c r="IYQ5" s="121"/>
      <c r="IYR5" s="122"/>
      <c r="IYS5" s="123"/>
      <c r="IYT5" s="121"/>
      <c r="IYU5" s="122"/>
      <c r="IYV5" s="123"/>
      <c r="IYW5" s="121"/>
      <c r="IYX5" s="122"/>
      <c r="IYY5" s="123"/>
      <c r="IYZ5" s="121"/>
      <c r="IZA5" s="122"/>
      <c r="IZB5" s="123"/>
      <c r="IZC5" s="121"/>
      <c r="IZD5" s="122"/>
      <c r="IZE5" s="123"/>
      <c r="IZF5" s="121"/>
      <c r="IZG5" s="122"/>
      <c r="IZH5" s="123"/>
      <c r="IZI5" s="121"/>
      <c r="IZJ5" s="122"/>
      <c r="IZK5" s="123"/>
      <c r="IZL5" s="121"/>
      <c r="IZM5" s="122"/>
      <c r="IZN5" s="123"/>
      <c r="IZO5" s="121"/>
      <c r="IZP5" s="122"/>
      <c r="IZQ5" s="123"/>
      <c r="IZR5" s="121"/>
      <c r="IZS5" s="122"/>
      <c r="IZT5" s="123"/>
      <c r="IZU5" s="121"/>
      <c r="IZV5" s="122"/>
      <c r="IZW5" s="123"/>
      <c r="IZX5" s="121"/>
      <c r="IZY5" s="122"/>
      <c r="IZZ5" s="123"/>
      <c r="JAA5" s="121"/>
      <c r="JAB5" s="122"/>
      <c r="JAC5" s="123"/>
      <c r="JAD5" s="121"/>
      <c r="JAE5" s="122"/>
      <c r="JAF5" s="123"/>
      <c r="JAG5" s="121"/>
      <c r="JAH5" s="122"/>
      <c r="JAI5" s="123"/>
      <c r="JAJ5" s="121"/>
      <c r="JAK5" s="122"/>
      <c r="JAL5" s="123"/>
      <c r="JAM5" s="121"/>
      <c r="JAN5" s="122"/>
      <c r="JAO5" s="123"/>
      <c r="JAP5" s="121"/>
      <c r="JAQ5" s="122"/>
      <c r="JAR5" s="123"/>
      <c r="JAS5" s="121"/>
      <c r="JAT5" s="122"/>
      <c r="JAU5" s="123"/>
      <c r="JAV5" s="121"/>
      <c r="JAW5" s="122"/>
      <c r="JAX5" s="123"/>
      <c r="JAY5" s="121"/>
      <c r="JAZ5" s="122"/>
      <c r="JBA5" s="123"/>
      <c r="JBB5" s="121"/>
      <c r="JBC5" s="122"/>
      <c r="JBD5" s="123"/>
      <c r="JBE5" s="121"/>
      <c r="JBF5" s="122"/>
      <c r="JBG5" s="123"/>
      <c r="JBH5" s="121"/>
      <c r="JBI5" s="122"/>
      <c r="JBJ5" s="123"/>
      <c r="JBK5" s="121"/>
      <c r="JBL5" s="122"/>
      <c r="JBM5" s="123"/>
      <c r="JBN5" s="121"/>
      <c r="JBO5" s="122"/>
      <c r="JBP5" s="123"/>
      <c r="JBQ5" s="121"/>
      <c r="JBR5" s="122"/>
      <c r="JBS5" s="123"/>
      <c r="JBT5" s="121"/>
      <c r="JBU5" s="122"/>
      <c r="JBV5" s="123"/>
      <c r="JBW5" s="121"/>
      <c r="JBX5" s="122"/>
      <c r="JBY5" s="123"/>
      <c r="JBZ5" s="121"/>
      <c r="JCA5" s="122"/>
      <c r="JCB5" s="123"/>
      <c r="JCC5" s="121"/>
      <c r="JCD5" s="122"/>
      <c r="JCE5" s="123"/>
      <c r="JCF5" s="121"/>
      <c r="JCG5" s="122"/>
      <c r="JCH5" s="123"/>
      <c r="JCI5" s="121"/>
      <c r="JCJ5" s="122"/>
      <c r="JCK5" s="123"/>
      <c r="JCL5" s="121"/>
      <c r="JCM5" s="122"/>
      <c r="JCN5" s="123"/>
      <c r="JCO5" s="121"/>
      <c r="JCP5" s="122"/>
      <c r="JCQ5" s="123"/>
      <c r="JCR5" s="121"/>
      <c r="JCS5" s="122"/>
      <c r="JCT5" s="123"/>
      <c r="JCU5" s="121"/>
      <c r="JCV5" s="122"/>
      <c r="JCW5" s="123"/>
      <c r="JCX5" s="121"/>
      <c r="JCY5" s="122"/>
      <c r="JCZ5" s="123"/>
      <c r="JDA5" s="121"/>
      <c r="JDB5" s="122"/>
      <c r="JDC5" s="123"/>
      <c r="JDD5" s="121"/>
      <c r="JDE5" s="122"/>
      <c r="JDF5" s="123"/>
      <c r="JDG5" s="121"/>
      <c r="JDH5" s="122"/>
      <c r="JDI5" s="123"/>
      <c r="JDJ5" s="121"/>
      <c r="JDK5" s="122"/>
      <c r="JDL5" s="123"/>
      <c r="JDM5" s="121"/>
      <c r="JDN5" s="122"/>
      <c r="JDO5" s="123"/>
      <c r="JDP5" s="121"/>
      <c r="JDQ5" s="122"/>
      <c r="JDR5" s="123"/>
      <c r="JDS5" s="121"/>
      <c r="JDT5" s="122"/>
      <c r="JDU5" s="123"/>
      <c r="JDV5" s="121"/>
      <c r="JDW5" s="122"/>
      <c r="JDX5" s="123"/>
      <c r="JDY5" s="121"/>
      <c r="JDZ5" s="122"/>
      <c r="JEA5" s="123"/>
      <c r="JEB5" s="121"/>
      <c r="JEC5" s="122"/>
      <c r="JED5" s="123"/>
      <c r="JEE5" s="121"/>
      <c r="JEF5" s="122"/>
      <c r="JEG5" s="123"/>
      <c r="JEH5" s="121"/>
      <c r="JEI5" s="122"/>
      <c r="JEJ5" s="123"/>
      <c r="JEK5" s="121"/>
      <c r="JEL5" s="122"/>
      <c r="JEM5" s="123"/>
      <c r="JEN5" s="121"/>
      <c r="JEO5" s="122"/>
      <c r="JEP5" s="123"/>
      <c r="JEQ5" s="121"/>
      <c r="JER5" s="122"/>
      <c r="JES5" s="123"/>
      <c r="JET5" s="121"/>
      <c r="JEU5" s="122"/>
      <c r="JEV5" s="123"/>
      <c r="JEW5" s="121"/>
      <c r="JEX5" s="122"/>
      <c r="JEY5" s="123"/>
      <c r="JEZ5" s="121"/>
      <c r="JFA5" s="122"/>
      <c r="JFB5" s="123"/>
      <c r="JFC5" s="121"/>
      <c r="JFD5" s="122"/>
      <c r="JFE5" s="123"/>
      <c r="JFF5" s="121"/>
      <c r="JFG5" s="122"/>
      <c r="JFH5" s="123"/>
      <c r="JFI5" s="121"/>
      <c r="JFJ5" s="122"/>
      <c r="JFK5" s="123"/>
      <c r="JFL5" s="121"/>
      <c r="JFM5" s="122"/>
      <c r="JFN5" s="123"/>
      <c r="JFO5" s="121"/>
      <c r="JFP5" s="122"/>
      <c r="JFQ5" s="123"/>
      <c r="JFR5" s="121"/>
      <c r="JFS5" s="122"/>
      <c r="JFT5" s="123"/>
      <c r="JFU5" s="121"/>
      <c r="JFV5" s="122"/>
      <c r="JFW5" s="123"/>
      <c r="JFX5" s="121"/>
      <c r="JFY5" s="122"/>
      <c r="JFZ5" s="123"/>
      <c r="JGA5" s="121"/>
      <c r="JGB5" s="122"/>
      <c r="JGC5" s="123"/>
      <c r="JGD5" s="121"/>
      <c r="JGE5" s="122"/>
      <c r="JGF5" s="123"/>
      <c r="JGG5" s="121"/>
      <c r="JGH5" s="122"/>
      <c r="JGI5" s="123"/>
      <c r="JGJ5" s="121"/>
      <c r="JGK5" s="122"/>
      <c r="JGL5" s="123"/>
      <c r="JGM5" s="121"/>
      <c r="JGN5" s="122"/>
      <c r="JGO5" s="123"/>
      <c r="JGP5" s="121"/>
      <c r="JGQ5" s="122"/>
      <c r="JGR5" s="123"/>
      <c r="JGS5" s="121"/>
      <c r="JGT5" s="122"/>
      <c r="JGU5" s="123"/>
      <c r="JGV5" s="121"/>
      <c r="JGW5" s="122"/>
      <c r="JGX5" s="123"/>
      <c r="JGY5" s="121"/>
      <c r="JGZ5" s="122"/>
      <c r="JHA5" s="123"/>
      <c r="JHB5" s="121"/>
      <c r="JHC5" s="122"/>
      <c r="JHD5" s="123"/>
      <c r="JHE5" s="121"/>
      <c r="JHF5" s="122"/>
      <c r="JHG5" s="123"/>
      <c r="JHH5" s="121"/>
      <c r="JHI5" s="122"/>
      <c r="JHJ5" s="123"/>
      <c r="JHK5" s="121"/>
      <c r="JHL5" s="122"/>
      <c r="JHM5" s="123"/>
      <c r="JHN5" s="121"/>
      <c r="JHO5" s="122"/>
      <c r="JHP5" s="123"/>
      <c r="JHQ5" s="121"/>
      <c r="JHR5" s="122"/>
      <c r="JHS5" s="123"/>
      <c r="JHT5" s="121"/>
      <c r="JHU5" s="122"/>
      <c r="JHV5" s="123"/>
      <c r="JHW5" s="121"/>
      <c r="JHX5" s="122"/>
      <c r="JHY5" s="123"/>
      <c r="JHZ5" s="121"/>
      <c r="JIA5" s="122"/>
      <c r="JIB5" s="123"/>
      <c r="JIC5" s="121"/>
      <c r="JID5" s="122"/>
      <c r="JIE5" s="123"/>
      <c r="JIF5" s="121"/>
      <c r="JIG5" s="122"/>
      <c r="JIH5" s="123"/>
      <c r="JII5" s="121"/>
      <c r="JIJ5" s="122"/>
      <c r="JIK5" s="123"/>
      <c r="JIL5" s="121"/>
      <c r="JIM5" s="122"/>
      <c r="JIN5" s="123"/>
      <c r="JIO5" s="121"/>
      <c r="JIP5" s="122"/>
      <c r="JIQ5" s="123"/>
      <c r="JIR5" s="121"/>
      <c r="JIS5" s="122"/>
      <c r="JIT5" s="123"/>
      <c r="JIU5" s="121"/>
      <c r="JIV5" s="122"/>
      <c r="JIW5" s="123"/>
      <c r="JIX5" s="121"/>
      <c r="JIY5" s="122"/>
      <c r="JIZ5" s="123"/>
      <c r="JJA5" s="121"/>
      <c r="JJB5" s="122"/>
      <c r="JJC5" s="123"/>
      <c r="JJD5" s="121"/>
      <c r="JJE5" s="122"/>
      <c r="JJF5" s="123"/>
      <c r="JJG5" s="121"/>
      <c r="JJH5" s="122"/>
      <c r="JJI5" s="123"/>
      <c r="JJJ5" s="121"/>
      <c r="JJK5" s="122"/>
      <c r="JJL5" s="123"/>
      <c r="JJM5" s="121"/>
      <c r="JJN5" s="122"/>
      <c r="JJO5" s="123"/>
      <c r="JJP5" s="121"/>
      <c r="JJQ5" s="122"/>
      <c r="JJR5" s="123"/>
      <c r="JJS5" s="121"/>
      <c r="JJT5" s="122"/>
      <c r="JJU5" s="123"/>
      <c r="JJV5" s="121"/>
      <c r="JJW5" s="122"/>
      <c r="JJX5" s="123"/>
      <c r="JJY5" s="121"/>
      <c r="JJZ5" s="122"/>
      <c r="JKA5" s="123"/>
      <c r="JKB5" s="121"/>
      <c r="JKC5" s="122"/>
      <c r="JKD5" s="123"/>
      <c r="JKE5" s="121"/>
      <c r="JKF5" s="122"/>
      <c r="JKG5" s="123"/>
      <c r="JKH5" s="121"/>
      <c r="JKI5" s="122"/>
      <c r="JKJ5" s="123"/>
      <c r="JKK5" s="121"/>
      <c r="JKL5" s="122"/>
      <c r="JKM5" s="123"/>
      <c r="JKN5" s="121"/>
      <c r="JKO5" s="122"/>
      <c r="JKP5" s="123"/>
      <c r="JKQ5" s="121"/>
      <c r="JKR5" s="122"/>
      <c r="JKS5" s="123"/>
      <c r="JKT5" s="121"/>
      <c r="JKU5" s="122"/>
      <c r="JKV5" s="123"/>
      <c r="JKW5" s="121"/>
      <c r="JKX5" s="122"/>
      <c r="JKY5" s="123"/>
      <c r="JKZ5" s="121"/>
      <c r="JLA5" s="122"/>
      <c r="JLB5" s="123"/>
      <c r="JLC5" s="121"/>
      <c r="JLD5" s="122"/>
      <c r="JLE5" s="123"/>
      <c r="JLF5" s="121"/>
      <c r="JLG5" s="122"/>
      <c r="JLH5" s="123"/>
      <c r="JLI5" s="121"/>
      <c r="JLJ5" s="122"/>
      <c r="JLK5" s="123"/>
      <c r="JLL5" s="121"/>
      <c r="JLM5" s="122"/>
      <c r="JLN5" s="123"/>
      <c r="JLO5" s="121"/>
      <c r="JLP5" s="122"/>
      <c r="JLQ5" s="123"/>
      <c r="JLR5" s="121"/>
      <c r="JLS5" s="122"/>
      <c r="JLT5" s="123"/>
      <c r="JLU5" s="121"/>
      <c r="JLV5" s="122"/>
      <c r="JLW5" s="123"/>
      <c r="JLX5" s="121"/>
      <c r="JLY5" s="122"/>
      <c r="JLZ5" s="123"/>
      <c r="JMA5" s="121"/>
      <c r="JMB5" s="122"/>
      <c r="JMC5" s="123"/>
      <c r="JMD5" s="121"/>
      <c r="JME5" s="122"/>
      <c r="JMF5" s="123"/>
      <c r="JMG5" s="121"/>
      <c r="JMH5" s="122"/>
      <c r="JMI5" s="123"/>
      <c r="JMJ5" s="121"/>
      <c r="JMK5" s="122"/>
      <c r="JML5" s="123"/>
      <c r="JMM5" s="121"/>
      <c r="JMN5" s="122"/>
      <c r="JMO5" s="123"/>
      <c r="JMP5" s="121"/>
      <c r="JMQ5" s="122"/>
      <c r="JMR5" s="123"/>
      <c r="JMS5" s="121"/>
      <c r="JMT5" s="122"/>
      <c r="JMU5" s="123"/>
      <c r="JMV5" s="121"/>
      <c r="JMW5" s="122"/>
      <c r="JMX5" s="123"/>
      <c r="JMY5" s="121"/>
      <c r="JMZ5" s="122"/>
      <c r="JNA5" s="123"/>
      <c r="JNB5" s="121"/>
      <c r="JNC5" s="122"/>
      <c r="JND5" s="123"/>
      <c r="JNE5" s="121"/>
      <c r="JNF5" s="122"/>
      <c r="JNG5" s="123"/>
      <c r="JNH5" s="121"/>
      <c r="JNI5" s="122"/>
      <c r="JNJ5" s="123"/>
      <c r="JNK5" s="121"/>
      <c r="JNL5" s="122"/>
      <c r="JNM5" s="123"/>
      <c r="JNN5" s="121"/>
      <c r="JNO5" s="122"/>
      <c r="JNP5" s="123"/>
      <c r="JNQ5" s="121"/>
      <c r="JNR5" s="122"/>
      <c r="JNS5" s="123"/>
      <c r="JNT5" s="121"/>
      <c r="JNU5" s="122"/>
      <c r="JNV5" s="123"/>
      <c r="JNW5" s="121"/>
      <c r="JNX5" s="122"/>
      <c r="JNY5" s="123"/>
      <c r="JNZ5" s="121"/>
      <c r="JOA5" s="122"/>
      <c r="JOB5" s="123"/>
      <c r="JOC5" s="121"/>
      <c r="JOD5" s="122"/>
      <c r="JOE5" s="123"/>
      <c r="JOF5" s="121"/>
      <c r="JOG5" s="122"/>
      <c r="JOH5" s="123"/>
      <c r="JOI5" s="121"/>
      <c r="JOJ5" s="122"/>
      <c r="JOK5" s="123"/>
      <c r="JOL5" s="121"/>
      <c r="JOM5" s="122"/>
      <c r="JON5" s="123"/>
      <c r="JOO5" s="121"/>
      <c r="JOP5" s="122"/>
      <c r="JOQ5" s="123"/>
      <c r="JOR5" s="121"/>
      <c r="JOS5" s="122"/>
      <c r="JOT5" s="123"/>
      <c r="JOU5" s="121"/>
      <c r="JOV5" s="122"/>
      <c r="JOW5" s="123"/>
      <c r="JOX5" s="121"/>
      <c r="JOY5" s="122"/>
      <c r="JOZ5" s="123"/>
      <c r="JPA5" s="121"/>
      <c r="JPB5" s="122"/>
      <c r="JPC5" s="123"/>
      <c r="JPD5" s="121"/>
      <c r="JPE5" s="122"/>
      <c r="JPF5" s="123"/>
      <c r="JPG5" s="121"/>
      <c r="JPH5" s="122"/>
      <c r="JPI5" s="123"/>
      <c r="JPJ5" s="121"/>
      <c r="JPK5" s="122"/>
      <c r="JPL5" s="123"/>
      <c r="JPM5" s="121"/>
      <c r="JPN5" s="122"/>
      <c r="JPO5" s="123"/>
      <c r="JPP5" s="121"/>
      <c r="JPQ5" s="122"/>
      <c r="JPR5" s="123"/>
      <c r="JPS5" s="121"/>
      <c r="JPT5" s="122"/>
      <c r="JPU5" s="123"/>
      <c r="JPV5" s="121"/>
      <c r="JPW5" s="122"/>
      <c r="JPX5" s="123"/>
      <c r="JPY5" s="121"/>
      <c r="JPZ5" s="122"/>
      <c r="JQA5" s="123"/>
      <c r="JQB5" s="121"/>
      <c r="JQC5" s="122"/>
      <c r="JQD5" s="123"/>
      <c r="JQE5" s="121"/>
      <c r="JQF5" s="122"/>
      <c r="JQG5" s="123"/>
      <c r="JQH5" s="121"/>
      <c r="JQI5" s="122"/>
      <c r="JQJ5" s="123"/>
      <c r="JQK5" s="121"/>
      <c r="JQL5" s="122"/>
      <c r="JQM5" s="123"/>
      <c r="JQN5" s="121"/>
      <c r="JQO5" s="122"/>
      <c r="JQP5" s="123"/>
      <c r="JQQ5" s="121"/>
      <c r="JQR5" s="122"/>
      <c r="JQS5" s="123"/>
      <c r="JQT5" s="121"/>
      <c r="JQU5" s="122"/>
      <c r="JQV5" s="123"/>
      <c r="JQW5" s="121"/>
      <c r="JQX5" s="122"/>
      <c r="JQY5" s="123"/>
      <c r="JQZ5" s="121"/>
      <c r="JRA5" s="122"/>
      <c r="JRB5" s="123"/>
      <c r="JRC5" s="121"/>
      <c r="JRD5" s="122"/>
      <c r="JRE5" s="123"/>
      <c r="JRF5" s="121"/>
      <c r="JRG5" s="122"/>
      <c r="JRH5" s="123"/>
      <c r="JRI5" s="121"/>
      <c r="JRJ5" s="122"/>
      <c r="JRK5" s="123"/>
      <c r="JRL5" s="121"/>
      <c r="JRM5" s="122"/>
      <c r="JRN5" s="123"/>
      <c r="JRO5" s="121"/>
      <c r="JRP5" s="122"/>
      <c r="JRQ5" s="123"/>
      <c r="JRR5" s="121"/>
      <c r="JRS5" s="122"/>
      <c r="JRT5" s="123"/>
      <c r="JRU5" s="121"/>
      <c r="JRV5" s="122"/>
      <c r="JRW5" s="123"/>
      <c r="JRX5" s="121"/>
      <c r="JRY5" s="122"/>
      <c r="JRZ5" s="123"/>
      <c r="JSA5" s="121"/>
      <c r="JSB5" s="122"/>
      <c r="JSC5" s="123"/>
      <c r="JSD5" s="121"/>
      <c r="JSE5" s="122"/>
      <c r="JSF5" s="123"/>
      <c r="JSG5" s="121"/>
      <c r="JSH5" s="122"/>
      <c r="JSI5" s="123"/>
      <c r="JSJ5" s="121"/>
      <c r="JSK5" s="122"/>
      <c r="JSL5" s="123"/>
      <c r="JSM5" s="121"/>
      <c r="JSN5" s="122"/>
      <c r="JSO5" s="123"/>
      <c r="JSP5" s="121"/>
      <c r="JSQ5" s="122"/>
      <c r="JSR5" s="123"/>
      <c r="JSS5" s="121"/>
      <c r="JST5" s="122"/>
      <c r="JSU5" s="123"/>
      <c r="JSV5" s="121"/>
      <c r="JSW5" s="122"/>
      <c r="JSX5" s="123"/>
      <c r="JSY5" s="121"/>
      <c r="JSZ5" s="122"/>
      <c r="JTA5" s="123"/>
      <c r="JTB5" s="121"/>
      <c r="JTC5" s="122"/>
      <c r="JTD5" s="123"/>
      <c r="JTE5" s="121"/>
      <c r="JTF5" s="122"/>
      <c r="JTG5" s="123"/>
      <c r="JTH5" s="121"/>
      <c r="JTI5" s="122"/>
      <c r="JTJ5" s="123"/>
      <c r="JTK5" s="121"/>
      <c r="JTL5" s="122"/>
      <c r="JTM5" s="123"/>
      <c r="JTN5" s="121"/>
      <c r="JTO5" s="122"/>
      <c r="JTP5" s="123"/>
      <c r="JTQ5" s="121"/>
      <c r="JTR5" s="122"/>
      <c r="JTS5" s="123"/>
      <c r="JTT5" s="121"/>
      <c r="JTU5" s="122"/>
      <c r="JTV5" s="123"/>
      <c r="JTW5" s="121"/>
      <c r="JTX5" s="122"/>
      <c r="JTY5" s="123"/>
      <c r="JTZ5" s="121"/>
      <c r="JUA5" s="122"/>
      <c r="JUB5" s="123"/>
      <c r="JUC5" s="121"/>
      <c r="JUD5" s="122"/>
      <c r="JUE5" s="123"/>
      <c r="JUF5" s="121"/>
      <c r="JUG5" s="122"/>
      <c r="JUH5" s="123"/>
      <c r="JUI5" s="121"/>
      <c r="JUJ5" s="122"/>
      <c r="JUK5" s="123"/>
      <c r="JUL5" s="121"/>
      <c r="JUM5" s="122"/>
      <c r="JUN5" s="123"/>
      <c r="JUO5" s="121"/>
      <c r="JUP5" s="122"/>
      <c r="JUQ5" s="123"/>
      <c r="JUR5" s="121"/>
      <c r="JUS5" s="122"/>
      <c r="JUT5" s="123"/>
      <c r="JUU5" s="121"/>
      <c r="JUV5" s="122"/>
      <c r="JUW5" s="123"/>
      <c r="JUX5" s="121"/>
      <c r="JUY5" s="122"/>
      <c r="JUZ5" s="123"/>
      <c r="JVA5" s="121"/>
      <c r="JVB5" s="122"/>
      <c r="JVC5" s="123"/>
      <c r="JVD5" s="121"/>
      <c r="JVE5" s="122"/>
      <c r="JVF5" s="123"/>
      <c r="JVG5" s="121"/>
      <c r="JVH5" s="122"/>
      <c r="JVI5" s="123"/>
      <c r="JVJ5" s="121"/>
      <c r="JVK5" s="122"/>
      <c r="JVL5" s="123"/>
      <c r="JVM5" s="121"/>
      <c r="JVN5" s="122"/>
      <c r="JVO5" s="123"/>
      <c r="JVP5" s="121"/>
      <c r="JVQ5" s="122"/>
      <c r="JVR5" s="123"/>
      <c r="JVS5" s="121"/>
      <c r="JVT5" s="122"/>
      <c r="JVU5" s="123"/>
      <c r="JVV5" s="121"/>
      <c r="JVW5" s="122"/>
      <c r="JVX5" s="123"/>
      <c r="JVY5" s="121"/>
      <c r="JVZ5" s="122"/>
      <c r="JWA5" s="123"/>
      <c r="JWB5" s="121"/>
      <c r="JWC5" s="122"/>
      <c r="JWD5" s="123"/>
      <c r="JWE5" s="121"/>
      <c r="JWF5" s="122"/>
      <c r="JWG5" s="123"/>
      <c r="JWH5" s="121"/>
      <c r="JWI5" s="122"/>
      <c r="JWJ5" s="123"/>
      <c r="JWK5" s="121"/>
      <c r="JWL5" s="122"/>
      <c r="JWM5" s="123"/>
      <c r="JWN5" s="121"/>
      <c r="JWO5" s="122"/>
      <c r="JWP5" s="123"/>
      <c r="JWQ5" s="121"/>
      <c r="JWR5" s="122"/>
      <c r="JWS5" s="123"/>
      <c r="JWT5" s="121"/>
      <c r="JWU5" s="122"/>
      <c r="JWV5" s="123"/>
      <c r="JWW5" s="121"/>
      <c r="JWX5" s="122"/>
      <c r="JWY5" s="123"/>
      <c r="JWZ5" s="121"/>
      <c r="JXA5" s="122"/>
      <c r="JXB5" s="123"/>
      <c r="JXC5" s="121"/>
      <c r="JXD5" s="122"/>
      <c r="JXE5" s="123"/>
      <c r="JXF5" s="121"/>
      <c r="JXG5" s="122"/>
      <c r="JXH5" s="123"/>
      <c r="JXI5" s="121"/>
      <c r="JXJ5" s="122"/>
      <c r="JXK5" s="123"/>
      <c r="JXL5" s="121"/>
      <c r="JXM5" s="122"/>
      <c r="JXN5" s="123"/>
      <c r="JXO5" s="121"/>
      <c r="JXP5" s="122"/>
      <c r="JXQ5" s="123"/>
      <c r="JXR5" s="121"/>
      <c r="JXS5" s="122"/>
      <c r="JXT5" s="123"/>
      <c r="JXU5" s="121"/>
      <c r="JXV5" s="122"/>
      <c r="JXW5" s="123"/>
      <c r="JXX5" s="121"/>
      <c r="JXY5" s="122"/>
      <c r="JXZ5" s="123"/>
      <c r="JYA5" s="121"/>
      <c r="JYB5" s="122"/>
      <c r="JYC5" s="123"/>
      <c r="JYD5" s="121"/>
      <c r="JYE5" s="122"/>
      <c r="JYF5" s="123"/>
      <c r="JYG5" s="121"/>
      <c r="JYH5" s="122"/>
      <c r="JYI5" s="123"/>
      <c r="JYJ5" s="121"/>
      <c r="JYK5" s="122"/>
      <c r="JYL5" s="123"/>
      <c r="JYM5" s="121"/>
      <c r="JYN5" s="122"/>
      <c r="JYO5" s="123"/>
      <c r="JYP5" s="121"/>
      <c r="JYQ5" s="122"/>
      <c r="JYR5" s="123"/>
      <c r="JYS5" s="121"/>
      <c r="JYT5" s="122"/>
      <c r="JYU5" s="123"/>
      <c r="JYV5" s="121"/>
      <c r="JYW5" s="122"/>
      <c r="JYX5" s="123"/>
      <c r="JYY5" s="121"/>
      <c r="JYZ5" s="122"/>
      <c r="JZA5" s="123"/>
      <c r="JZB5" s="121"/>
      <c r="JZC5" s="122"/>
      <c r="JZD5" s="123"/>
      <c r="JZE5" s="121"/>
      <c r="JZF5" s="122"/>
      <c r="JZG5" s="123"/>
      <c r="JZH5" s="121"/>
      <c r="JZI5" s="122"/>
      <c r="JZJ5" s="123"/>
      <c r="JZK5" s="121"/>
      <c r="JZL5" s="122"/>
      <c r="JZM5" s="123"/>
      <c r="JZN5" s="121"/>
      <c r="JZO5" s="122"/>
      <c r="JZP5" s="123"/>
      <c r="JZQ5" s="121"/>
      <c r="JZR5" s="122"/>
      <c r="JZS5" s="123"/>
      <c r="JZT5" s="121"/>
      <c r="JZU5" s="122"/>
      <c r="JZV5" s="123"/>
      <c r="JZW5" s="121"/>
      <c r="JZX5" s="122"/>
      <c r="JZY5" s="123"/>
      <c r="JZZ5" s="121"/>
      <c r="KAA5" s="122"/>
      <c r="KAB5" s="123"/>
      <c r="KAC5" s="121"/>
      <c r="KAD5" s="122"/>
      <c r="KAE5" s="123"/>
      <c r="KAF5" s="121"/>
      <c r="KAG5" s="122"/>
      <c r="KAH5" s="123"/>
      <c r="KAI5" s="121"/>
      <c r="KAJ5" s="122"/>
      <c r="KAK5" s="123"/>
      <c r="KAL5" s="121"/>
      <c r="KAM5" s="122"/>
      <c r="KAN5" s="123"/>
      <c r="KAO5" s="121"/>
      <c r="KAP5" s="122"/>
      <c r="KAQ5" s="123"/>
      <c r="KAR5" s="121"/>
      <c r="KAS5" s="122"/>
      <c r="KAT5" s="123"/>
      <c r="KAU5" s="121"/>
      <c r="KAV5" s="122"/>
      <c r="KAW5" s="123"/>
      <c r="KAX5" s="121"/>
      <c r="KAY5" s="122"/>
      <c r="KAZ5" s="123"/>
      <c r="KBA5" s="121"/>
      <c r="KBB5" s="122"/>
      <c r="KBC5" s="123"/>
      <c r="KBD5" s="121"/>
      <c r="KBE5" s="122"/>
      <c r="KBF5" s="123"/>
      <c r="KBG5" s="121"/>
      <c r="KBH5" s="122"/>
      <c r="KBI5" s="123"/>
      <c r="KBJ5" s="121"/>
      <c r="KBK5" s="122"/>
      <c r="KBL5" s="123"/>
      <c r="KBM5" s="121"/>
      <c r="KBN5" s="122"/>
      <c r="KBO5" s="123"/>
      <c r="KBP5" s="121"/>
      <c r="KBQ5" s="122"/>
      <c r="KBR5" s="123"/>
      <c r="KBS5" s="121"/>
      <c r="KBT5" s="122"/>
      <c r="KBU5" s="123"/>
      <c r="KBV5" s="121"/>
      <c r="KBW5" s="122"/>
      <c r="KBX5" s="123"/>
      <c r="KBY5" s="121"/>
      <c r="KBZ5" s="122"/>
      <c r="KCA5" s="123"/>
      <c r="KCB5" s="121"/>
      <c r="KCC5" s="122"/>
      <c r="KCD5" s="123"/>
      <c r="KCE5" s="121"/>
      <c r="KCF5" s="122"/>
      <c r="KCG5" s="123"/>
      <c r="KCH5" s="121"/>
      <c r="KCI5" s="122"/>
      <c r="KCJ5" s="123"/>
      <c r="KCK5" s="121"/>
      <c r="KCL5" s="122"/>
      <c r="KCM5" s="123"/>
      <c r="KCN5" s="121"/>
      <c r="KCO5" s="122"/>
      <c r="KCP5" s="123"/>
      <c r="KCQ5" s="121"/>
      <c r="KCR5" s="122"/>
      <c r="KCS5" s="123"/>
      <c r="KCT5" s="121"/>
      <c r="KCU5" s="122"/>
      <c r="KCV5" s="123"/>
      <c r="KCW5" s="121"/>
      <c r="KCX5" s="122"/>
      <c r="KCY5" s="123"/>
      <c r="KCZ5" s="121"/>
      <c r="KDA5" s="122"/>
      <c r="KDB5" s="123"/>
      <c r="KDC5" s="121"/>
      <c r="KDD5" s="122"/>
      <c r="KDE5" s="123"/>
      <c r="KDF5" s="121"/>
      <c r="KDG5" s="122"/>
      <c r="KDH5" s="123"/>
      <c r="KDI5" s="121"/>
      <c r="KDJ5" s="122"/>
      <c r="KDK5" s="123"/>
      <c r="KDL5" s="121"/>
      <c r="KDM5" s="122"/>
      <c r="KDN5" s="123"/>
      <c r="KDO5" s="121"/>
      <c r="KDP5" s="122"/>
      <c r="KDQ5" s="123"/>
      <c r="KDR5" s="121"/>
      <c r="KDS5" s="122"/>
      <c r="KDT5" s="123"/>
      <c r="KDU5" s="121"/>
      <c r="KDV5" s="122"/>
      <c r="KDW5" s="123"/>
      <c r="KDX5" s="121"/>
      <c r="KDY5" s="122"/>
      <c r="KDZ5" s="123"/>
      <c r="KEA5" s="121"/>
      <c r="KEB5" s="122"/>
      <c r="KEC5" s="123"/>
      <c r="KED5" s="121"/>
      <c r="KEE5" s="122"/>
      <c r="KEF5" s="123"/>
      <c r="KEG5" s="121"/>
      <c r="KEH5" s="122"/>
      <c r="KEI5" s="123"/>
      <c r="KEJ5" s="121"/>
      <c r="KEK5" s="122"/>
      <c r="KEL5" s="123"/>
      <c r="KEM5" s="121"/>
      <c r="KEN5" s="122"/>
      <c r="KEO5" s="123"/>
      <c r="KEP5" s="121"/>
      <c r="KEQ5" s="122"/>
      <c r="KER5" s="123"/>
      <c r="KES5" s="121"/>
      <c r="KET5" s="122"/>
      <c r="KEU5" s="123"/>
      <c r="KEV5" s="121"/>
      <c r="KEW5" s="122"/>
      <c r="KEX5" s="123"/>
      <c r="KEY5" s="121"/>
      <c r="KEZ5" s="122"/>
      <c r="KFA5" s="123"/>
      <c r="KFB5" s="121"/>
      <c r="KFC5" s="122"/>
      <c r="KFD5" s="123"/>
      <c r="KFE5" s="121"/>
      <c r="KFF5" s="122"/>
      <c r="KFG5" s="123"/>
      <c r="KFH5" s="121"/>
      <c r="KFI5" s="122"/>
      <c r="KFJ5" s="123"/>
      <c r="KFK5" s="121"/>
      <c r="KFL5" s="122"/>
      <c r="KFM5" s="123"/>
      <c r="KFN5" s="121"/>
      <c r="KFO5" s="122"/>
      <c r="KFP5" s="123"/>
      <c r="KFQ5" s="121"/>
      <c r="KFR5" s="122"/>
      <c r="KFS5" s="123"/>
      <c r="KFT5" s="121"/>
      <c r="KFU5" s="122"/>
      <c r="KFV5" s="123"/>
      <c r="KFW5" s="121"/>
      <c r="KFX5" s="122"/>
      <c r="KFY5" s="123"/>
      <c r="KFZ5" s="121"/>
      <c r="KGA5" s="122"/>
      <c r="KGB5" s="123"/>
      <c r="KGC5" s="121"/>
      <c r="KGD5" s="122"/>
      <c r="KGE5" s="123"/>
      <c r="KGF5" s="121"/>
      <c r="KGG5" s="122"/>
      <c r="KGH5" s="123"/>
      <c r="KGI5" s="121"/>
      <c r="KGJ5" s="122"/>
      <c r="KGK5" s="123"/>
      <c r="KGL5" s="121"/>
      <c r="KGM5" s="122"/>
      <c r="KGN5" s="123"/>
      <c r="KGO5" s="121"/>
      <c r="KGP5" s="122"/>
      <c r="KGQ5" s="123"/>
      <c r="KGR5" s="121"/>
      <c r="KGS5" s="122"/>
      <c r="KGT5" s="123"/>
      <c r="KGU5" s="121"/>
      <c r="KGV5" s="122"/>
      <c r="KGW5" s="123"/>
      <c r="KGX5" s="121"/>
      <c r="KGY5" s="122"/>
      <c r="KGZ5" s="123"/>
      <c r="KHA5" s="121"/>
      <c r="KHB5" s="122"/>
      <c r="KHC5" s="123"/>
      <c r="KHD5" s="121"/>
      <c r="KHE5" s="122"/>
      <c r="KHF5" s="123"/>
      <c r="KHG5" s="121"/>
      <c r="KHH5" s="122"/>
      <c r="KHI5" s="123"/>
      <c r="KHJ5" s="121"/>
      <c r="KHK5" s="122"/>
      <c r="KHL5" s="123"/>
      <c r="KHM5" s="121"/>
      <c r="KHN5" s="122"/>
      <c r="KHO5" s="123"/>
      <c r="KHP5" s="121"/>
      <c r="KHQ5" s="122"/>
      <c r="KHR5" s="123"/>
      <c r="KHS5" s="121"/>
      <c r="KHT5" s="122"/>
      <c r="KHU5" s="123"/>
      <c r="KHV5" s="121"/>
      <c r="KHW5" s="122"/>
      <c r="KHX5" s="123"/>
      <c r="KHY5" s="121"/>
      <c r="KHZ5" s="122"/>
      <c r="KIA5" s="123"/>
      <c r="KIB5" s="121"/>
      <c r="KIC5" s="122"/>
      <c r="KID5" s="123"/>
      <c r="KIE5" s="121"/>
      <c r="KIF5" s="122"/>
      <c r="KIG5" s="123"/>
      <c r="KIH5" s="121"/>
      <c r="KII5" s="122"/>
      <c r="KIJ5" s="123"/>
      <c r="KIK5" s="121"/>
      <c r="KIL5" s="122"/>
      <c r="KIM5" s="123"/>
      <c r="KIN5" s="121"/>
      <c r="KIO5" s="122"/>
      <c r="KIP5" s="123"/>
      <c r="KIQ5" s="121"/>
      <c r="KIR5" s="122"/>
      <c r="KIS5" s="123"/>
      <c r="KIT5" s="121"/>
      <c r="KIU5" s="122"/>
      <c r="KIV5" s="123"/>
      <c r="KIW5" s="121"/>
      <c r="KIX5" s="122"/>
      <c r="KIY5" s="123"/>
      <c r="KIZ5" s="121"/>
      <c r="KJA5" s="122"/>
      <c r="KJB5" s="123"/>
      <c r="KJC5" s="121"/>
      <c r="KJD5" s="122"/>
      <c r="KJE5" s="123"/>
      <c r="KJF5" s="121"/>
      <c r="KJG5" s="122"/>
      <c r="KJH5" s="123"/>
      <c r="KJI5" s="121"/>
      <c r="KJJ5" s="122"/>
      <c r="KJK5" s="123"/>
      <c r="KJL5" s="121"/>
      <c r="KJM5" s="122"/>
      <c r="KJN5" s="123"/>
      <c r="KJO5" s="121"/>
      <c r="KJP5" s="122"/>
      <c r="KJQ5" s="123"/>
      <c r="KJR5" s="121"/>
      <c r="KJS5" s="122"/>
      <c r="KJT5" s="123"/>
      <c r="KJU5" s="121"/>
      <c r="KJV5" s="122"/>
      <c r="KJW5" s="123"/>
      <c r="KJX5" s="121"/>
      <c r="KJY5" s="122"/>
      <c r="KJZ5" s="123"/>
      <c r="KKA5" s="121"/>
      <c r="KKB5" s="122"/>
      <c r="KKC5" s="123"/>
      <c r="KKD5" s="121"/>
      <c r="KKE5" s="122"/>
      <c r="KKF5" s="123"/>
      <c r="KKG5" s="121"/>
      <c r="KKH5" s="122"/>
      <c r="KKI5" s="123"/>
      <c r="KKJ5" s="121"/>
      <c r="KKK5" s="122"/>
      <c r="KKL5" s="123"/>
      <c r="KKM5" s="121"/>
      <c r="KKN5" s="122"/>
      <c r="KKO5" s="123"/>
      <c r="KKP5" s="121"/>
      <c r="KKQ5" s="122"/>
      <c r="KKR5" s="123"/>
      <c r="KKS5" s="121"/>
      <c r="KKT5" s="122"/>
      <c r="KKU5" s="123"/>
      <c r="KKV5" s="121"/>
      <c r="KKW5" s="122"/>
      <c r="KKX5" s="123"/>
      <c r="KKY5" s="121"/>
      <c r="KKZ5" s="122"/>
      <c r="KLA5" s="123"/>
      <c r="KLB5" s="121"/>
      <c r="KLC5" s="122"/>
      <c r="KLD5" s="123"/>
      <c r="KLE5" s="121"/>
      <c r="KLF5" s="122"/>
      <c r="KLG5" s="123"/>
      <c r="KLH5" s="121"/>
      <c r="KLI5" s="122"/>
      <c r="KLJ5" s="123"/>
      <c r="KLK5" s="121"/>
      <c r="KLL5" s="122"/>
      <c r="KLM5" s="123"/>
      <c r="KLN5" s="121"/>
      <c r="KLO5" s="122"/>
      <c r="KLP5" s="123"/>
      <c r="KLQ5" s="121"/>
      <c r="KLR5" s="122"/>
      <c r="KLS5" s="123"/>
      <c r="KLT5" s="121"/>
      <c r="KLU5" s="122"/>
      <c r="KLV5" s="123"/>
      <c r="KLW5" s="121"/>
      <c r="KLX5" s="122"/>
      <c r="KLY5" s="123"/>
      <c r="KLZ5" s="121"/>
      <c r="KMA5" s="122"/>
      <c r="KMB5" s="123"/>
      <c r="KMC5" s="121"/>
      <c r="KMD5" s="122"/>
      <c r="KME5" s="123"/>
      <c r="KMF5" s="121"/>
      <c r="KMG5" s="122"/>
      <c r="KMH5" s="123"/>
      <c r="KMI5" s="121"/>
      <c r="KMJ5" s="122"/>
      <c r="KMK5" s="123"/>
      <c r="KML5" s="121"/>
      <c r="KMM5" s="122"/>
      <c r="KMN5" s="123"/>
      <c r="KMO5" s="121"/>
      <c r="KMP5" s="122"/>
      <c r="KMQ5" s="123"/>
      <c r="KMR5" s="121"/>
      <c r="KMS5" s="122"/>
      <c r="KMT5" s="123"/>
      <c r="KMU5" s="121"/>
      <c r="KMV5" s="122"/>
      <c r="KMW5" s="123"/>
      <c r="KMX5" s="121"/>
      <c r="KMY5" s="122"/>
      <c r="KMZ5" s="123"/>
      <c r="KNA5" s="121"/>
      <c r="KNB5" s="122"/>
      <c r="KNC5" s="123"/>
      <c r="KND5" s="121"/>
      <c r="KNE5" s="122"/>
      <c r="KNF5" s="123"/>
      <c r="KNG5" s="121"/>
      <c r="KNH5" s="122"/>
      <c r="KNI5" s="123"/>
      <c r="KNJ5" s="121"/>
      <c r="KNK5" s="122"/>
      <c r="KNL5" s="123"/>
      <c r="KNM5" s="121"/>
      <c r="KNN5" s="122"/>
      <c r="KNO5" s="123"/>
      <c r="KNP5" s="121"/>
      <c r="KNQ5" s="122"/>
      <c r="KNR5" s="123"/>
      <c r="KNS5" s="121"/>
      <c r="KNT5" s="122"/>
      <c r="KNU5" s="123"/>
      <c r="KNV5" s="121"/>
      <c r="KNW5" s="122"/>
      <c r="KNX5" s="123"/>
      <c r="KNY5" s="121"/>
      <c r="KNZ5" s="122"/>
      <c r="KOA5" s="123"/>
      <c r="KOB5" s="121"/>
      <c r="KOC5" s="122"/>
      <c r="KOD5" s="123"/>
      <c r="KOE5" s="121"/>
      <c r="KOF5" s="122"/>
      <c r="KOG5" s="123"/>
      <c r="KOH5" s="121"/>
      <c r="KOI5" s="122"/>
      <c r="KOJ5" s="123"/>
      <c r="KOK5" s="121"/>
      <c r="KOL5" s="122"/>
      <c r="KOM5" s="123"/>
      <c r="KON5" s="121"/>
      <c r="KOO5" s="122"/>
      <c r="KOP5" s="123"/>
      <c r="KOQ5" s="121"/>
      <c r="KOR5" s="122"/>
      <c r="KOS5" s="123"/>
      <c r="KOT5" s="121"/>
      <c r="KOU5" s="122"/>
      <c r="KOV5" s="123"/>
      <c r="KOW5" s="121"/>
      <c r="KOX5" s="122"/>
      <c r="KOY5" s="123"/>
      <c r="KOZ5" s="121"/>
      <c r="KPA5" s="122"/>
      <c r="KPB5" s="123"/>
      <c r="KPC5" s="121"/>
      <c r="KPD5" s="122"/>
      <c r="KPE5" s="123"/>
      <c r="KPF5" s="121"/>
      <c r="KPG5" s="122"/>
      <c r="KPH5" s="123"/>
      <c r="KPI5" s="121"/>
      <c r="KPJ5" s="122"/>
      <c r="KPK5" s="123"/>
      <c r="KPL5" s="121"/>
      <c r="KPM5" s="122"/>
      <c r="KPN5" s="123"/>
      <c r="KPO5" s="121"/>
      <c r="KPP5" s="122"/>
      <c r="KPQ5" s="123"/>
      <c r="KPR5" s="121"/>
      <c r="KPS5" s="122"/>
      <c r="KPT5" s="123"/>
      <c r="KPU5" s="121"/>
      <c r="KPV5" s="122"/>
      <c r="KPW5" s="123"/>
      <c r="KPX5" s="121"/>
      <c r="KPY5" s="122"/>
      <c r="KPZ5" s="123"/>
      <c r="KQA5" s="121"/>
      <c r="KQB5" s="122"/>
      <c r="KQC5" s="123"/>
      <c r="KQD5" s="121"/>
      <c r="KQE5" s="122"/>
      <c r="KQF5" s="123"/>
      <c r="KQG5" s="121"/>
      <c r="KQH5" s="122"/>
      <c r="KQI5" s="123"/>
      <c r="KQJ5" s="121"/>
      <c r="KQK5" s="122"/>
      <c r="KQL5" s="123"/>
      <c r="KQM5" s="121"/>
      <c r="KQN5" s="122"/>
      <c r="KQO5" s="123"/>
      <c r="KQP5" s="121"/>
      <c r="KQQ5" s="122"/>
      <c r="KQR5" s="123"/>
      <c r="KQS5" s="121"/>
      <c r="KQT5" s="122"/>
      <c r="KQU5" s="123"/>
      <c r="KQV5" s="121"/>
      <c r="KQW5" s="122"/>
      <c r="KQX5" s="123"/>
      <c r="KQY5" s="121"/>
      <c r="KQZ5" s="122"/>
      <c r="KRA5" s="123"/>
      <c r="KRB5" s="121"/>
      <c r="KRC5" s="122"/>
      <c r="KRD5" s="123"/>
      <c r="KRE5" s="121"/>
      <c r="KRF5" s="122"/>
      <c r="KRG5" s="123"/>
      <c r="KRH5" s="121"/>
      <c r="KRI5" s="122"/>
      <c r="KRJ5" s="123"/>
      <c r="KRK5" s="121"/>
      <c r="KRL5" s="122"/>
      <c r="KRM5" s="123"/>
      <c r="KRN5" s="121"/>
      <c r="KRO5" s="122"/>
      <c r="KRP5" s="123"/>
      <c r="KRQ5" s="121"/>
      <c r="KRR5" s="122"/>
      <c r="KRS5" s="123"/>
      <c r="KRT5" s="121"/>
      <c r="KRU5" s="122"/>
      <c r="KRV5" s="123"/>
      <c r="KRW5" s="121"/>
      <c r="KRX5" s="122"/>
      <c r="KRY5" s="123"/>
      <c r="KRZ5" s="121"/>
      <c r="KSA5" s="122"/>
      <c r="KSB5" s="123"/>
      <c r="KSC5" s="121"/>
      <c r="KSD5" s="122"/>
      <c r="KSE5" s="123"/>
      <c r="KSF5" s="121"/>
      <c r="KSG5" s="122"/>
      <c r="KSH5" s="123"/>
      <c r="KSI5" s="121"/>
      <c r="KSJ5" s="122"/>
      <c r="KSK5" s="123"/>
      <c r="KSL5" s="121"/>
      <c r="KSM5" s="122"/>
      <c r="KSN5" s="123"/>
      <c r="KSO5" s="121"/>
      <c r="KSP5" s="122"/>
      <c r="KSQ5" s="123"/>
      <c r="KSR5" s="121"/>
      <c r="KSS5" s="122"/>
      <c r="KST5" s="123"/>
      <c r="KSU5" s="121"/>
      <c r="KSV5" s="122"/>
      <c r="KSW5" s="123"/>
      <c r="KSX5" s="121"/>
      <c r="KSY5" s="122"/>
      <c r="KSZ5" s="123"/>
      <c r="KTA5" s="121"/>
      <c r="KTB5" s="122"/>
      <c r="KTC5" s="123"/>
      <c r="KTD5" s="121"/>
      <c r="KTE5" s="122"/>
      <c r="KTF5" s="123"/>
      <c r="KTG5" s="121"/>
      <c r="KTH5" s="122"/>
      <c r="KTI5" s="123"/>
      <c r="KTJ5" s="121"/>
      <c r="KTK5" s="122"/>
      <c r="KTL5" s="123"/>
      <c r="KTM5" s="121"/>
      <c r="KTN5" s="122"/>
      <c r="KTO5" s="123"/>
      <c r="KTP5" s="121"/>
      <c r="KTQ5" s="122"/>
      <c r="KTR5" s="123"/>
      <c r="KTS5" s="121"/>
      <c r="KTT5" s="122"/>
      <c r="KTU5" s="123"/>
      <c r="KTV5" s="121"/>
      <c r="KTW5" s="122"/>
      <c r="KTX5" s="123"/>
      <c r="KTY5" s="121"/>
      <c r="KTZ5" s="122"/>
      <c r="KUA5" s="123"/>
      <c r="KUB5" s="121"/>
      <c r="KUC5" s="122"/>
      <c r="KUD5" s="123"/>
      <c r="KUE5" s="121"/>
      <c r="KUF5" s="122"/>
      <c r="KUG5" s="123"/>
      <c r="KUH5" s="121"/>
      <c r="KUI5" s="122"/>
      <c r="KUJ5" s="123"/>
      <c r="KUK5" s="121"/>
      <c r="KUL5" s="122"/>
      <c r="KUM5" s="123"/>
      <c r="KUN5" s="121"/>
      <c r="KUO5" s="122"/>
      <c r="KUP5" s="123"/>
      <c r="KUQ5" s="121"/>
      <c r="KUR5" s="122"/>
      <c r="KUS5" s="123"/>
      <c r="KUT5" s="121"/>
      <c r="KUU5" s="122"/>
      <c r="KUV5" s="123"/>
      <c r="KUW5" s="121"/>
      <c r="KUX5" s="122"/>
      <c r="KUY5" s="123"/>
      <c r="KUZ5" s="121"/>
      <c r="KVA5" s="122"/>
      <c r="KVB5" s="123"/>
      <c r="KVC5" s="121"/>
      <c r="KVD5" s="122"/>
      <c r="KVE5" s="123"/>
      <c r="KVF5" s="121"/>
      <c r="KVG5" s="122"/>
      <c r="KVH5" s="123"/>
      <c r="KVI5" s="121"/>
      <c r="KVJ5" s="122"/>
      <c r="KVK5" s="123"/>
      <c r="KVL5" s="121"/>
      <c r="KVM5" s="122"/>
      <c r="KVN5" s="123"/>
      <c r="KVO5" s="121"/>
      <c r="KVP5" s="122"/>
      <c r="KVQ5" s="123"/>
      <c r="KVR5" s="121"/>
      <c r="KVS5" s="122"/>
      <c r="KVT5" s="123"/>
      <c r="KVU5" s="121"/>
      <c r="KVV5" s="122"/>
      <c r="KVW5" s="123"/>
      <c r="KVX5" s="121"/>
      <c r="KVY5" s="122"/>
      <c r="KVZ5" s="123"/>
      <c r="KWA5" s="121"/>
      <c r="KWB5" s="122"/>
      <c r="KWC5" s="123"/>
      <c r="KWD5" s="121"/>
      <c r="KWE5" s="122"/>
      <c r="KWF5" s="123"/>
      <c r="KWG5" s="121"/>
      <c r="KWH5" s="122"/>
      <c r="KWI5" s="123"/>
      <c r="KWJ5" s="121"/>
      <c r="KWK5" s="122"/>
      <c r="KWL5" s="123"/>
      <c r="KWM5" s="121"/>
      <c r="KWN5" s="122"/>
      <c r="KWO5" s="123"/>
      <c r="KWP5" s="121"/>
      <c r="KWQ5" s="122"/>
      <c r="KWR5" s="123"/>
      <c r="KWS5" s="121"/>
      <c r="KWT5" s="122"/>
      <c r="KWU5" s="123"/>
      <c r="KWV5" s="121"/>
      <c r="KWW5" s="122"/>
      <c r="KWX5" s="123"/>
      <c r="KWY5" s="121"/>
      <c r="KWZ5" s="122"/>
      <c r="KXA5" s="123"/>
      <c r="KXB5" s="121"/>
      <c r="KXC5" s="122"/>
      <c r="KXD5" s="123"/>
      <c r="KXE5" s="121"/>
      <c r="KXF5" s="122"/>
      <c r="KXG5" s="123"/>
      <c r="KXH5" s="121"/>
      <c r="KXI5" s="122"/>
      <c r="KXJ5" s="123"/>
      <c r="KXK5" s="121"/>
      <c r="KXL5" s="122"/>
      <c r="KXM5" s="123"/>
      <c r="KXN5" s="121"/>
      <c r="KXO5" s="122"/>
      <c r="KXP5" s="123"/>
      <c r="KXQ5" s="121"/>
      <c r="KXR5" s="122"/>
      <c r="KXS5" s="123"/>
      <c r="KXT5" s="121"/>
      <c r="KXU5" s="122"/>
      <c r="KXV5" s="123"/>
      <c r="KXW5" s="121"/>
      <c r="KXX5" s="122"/>
      <c r="KXY5" s="123"/>
      <c r="KXZ5" s="121"/>
      <c r="KYA5" s="122"/>
      <c r="KYB5" s="123"/>
      <c r="KYC5" s="121"/>
      <c r="KYD5" s="122"/>
      <c r="KYE5" s="123"/>
      <c r="KYF5" s="121"/>
      <c r="KYG5" s="122"/>
      <c r="KYH5" s="123"/>
      <c r="KYI5" s="121"/>
      <c r="KYJ5" s="122"/>
      <c r="KYK5" s="123"/>
      <c r="KYL5" s="121"/>
      <c r="KYM5" s="122"/>
      <c r="KYN5" s="123"/>
      <c r="KYO5" s="121"/>
      <c r="KYP5" s="122"/>
      <c r="KYQ5" s="123"/>
      <c r="KYR5" s="121"/>
      <c r="KYS5" s="122"/>
      <c r="KYT5" s="123"/>
      <c r="KYU5" s="121"/>
      <c r="KYV5" s="122"/>
      <c r="KYW5" s="123"/>
      <c r="KYX5" s="121"/>
      <c r="KYY5" s="122"/>
      <c r="KYZ5" s="123"/>
      <c r="KZA5" s="121"/>
      <c r="KZB5" s="122"/>
      <c r="KZC5" s="123"/>
      <c r="KZD5" s="121"/>
      <c r="KZE5" s="122"/>
      <c r="KZF5" s="123"/>
      <c r="KZG5" s="121"/>
      <c r="KZH5" s="122"/>
      <c r="KZI5" s="123"/>
      <c r="KZJ5" s="121"/>
      <c r="KZK5" s="122"/>
      <c r="KZL5" s="123"/>
      <c r="KZM5" s="121"/>
      <c r="KZN5" s="122"/>
      <c r="KZO5" s="123"/>
      <c r="KZP5" s="121"/>
      <c r="KZQ5" s="122"/>
      <c r="KZR5" s="123"/>
      <c r="KZS5" s="121"/>
      <c r="KZT5" s="122"/>
      <c r="KZU5" s="123"/>
      <c r="KZV5" s="121"/>
      <c r="KZW5" s="122"/>
      <c r="KZX5" s="123"/>
      <c r="KZY5" s="121"/>
      <c r="KZZ5" s="122"/>
      <c r="LAA5" s="123"/>
      <c r="LAB5" s="121"/>
      <c r="LAC5" s="122"/>
      <c r="LAD5" s="123"/>
      <c r="LAE5" s="121"/>
      <c r="LAF5" s="122"/>
      <c r="LAG5" s="123"/>
      <c r="LAH5" s="121"/>
      <c r="LAI5" s="122"/>
      <c r="LAJ5" s="123"/>
      <c r="LAK5" s="121"/>
      <c r="LAL5" s="122"/>
      <c r="LAM5" s="123"/>
      <c r="LAN5" s="121"/>
      <c r="LAO5" s="122"/>
      <c r="LAP5" s="123"/>
      <c r="LAQ5" s="121"/>
      <c r="LAR5" s="122"/>
      <c r="LAS5" s="123"/>
      <c r="LAT5" s="121"/>
      <c r="LAU5" s="122"/>
      <c r="LAV5" s="123"/>
      <c r="LAW5" s="121"/>
      <c r="LAX5" s="122"/>
      <c r="LAY5" s="123"/>
      <c r="LAZ5" s="121"/>
      <c r="LBA5" s="122"/>
      <c r="LBB5" s="123"/>
      <c r="LBC5" s="121"/>
      <c r="LBD5" s="122"/>
      <c r="LBE5" s="123"/>
      <c r="LBF5" s="121"/>
      <c r="LBG5" s="122"/>
      <c r="LBH5" s="123"/>
      <c r="LBI5" s="121"/>
      <c r="LBJ5" s="122"/>
      <c r="LBK5" s="123"/>
      <c r="LBL5" s="121"/>
      <c r="LBM5" s="122"/>
      <c r="LBN5" s="123"/>
      <c r="LBO5" s="121"/>
      <c r="LBP5" s="122"/>
      <c r="LBQ5" s="123"/>
      <c r="LBR5" s="121"/>
      <c r="LBS5" s="122"/>
      <c r="LBT5" s="123"/>
      <c r="LBU5" s="121"/>
      <c r="LBV5" s="122"/>
      <c r="LBW5" s="123"/>
      <c r="LBX5" s="121"/>
      <c r="LBY5" s="122"/>
      <c r="LBZ5" s="123"/>
      <c r="LCA5" s="121"/>
      <c r="LCB5" s="122"/>
      <c r="LCC5" s="123"/>
      <c r="LCD5" s="121"/>
      <c r="LCE5" s="122"/>
      <c r="LCF5" s="123"/>
      <c r="LCG5" s="121"/>
      <c r="LCH5" s="122"/>
      <c r="LCI5" s="123"/>
      <c r="LCJ5" s="121"/>
      <c r="LCK5" s="122"/>
      <c r="LCL5" s="123"/>
      <c r="LCM5" s="121"/>
      <c r="LCN5" s="122"/>
      <c r="LCO5" s="123"/>
      <c r="LCP5" s="121"/>
      <c r="LCQ5" s="122"/>
      <c r="LCR5" s="123"/>
      <c r="LCS5" s="121"/>
      <c r="LCT5" s="122"/>
      <c r="LCU5" s="123"/>
      <c r="LCV5" s="121"/>
      <c r="LCW5" s="122"/>
      <c r="LCX5" s="123"/>
      <c r="LCY5" s="121"/>
      <c r="LCZ5" s="122"/>
      <c r="LDA5" s="123"/>
      <c r="LDB5" s="121"/>
      <c r="LDC5" s="122"/>
      <c r="LDD5" s="123"/>
      <c r="LDE5" s="121"/>
      <c r="LDF5" s="122"/>
      <c r="LDG5" s="123"/>
      <c r="LDH5" s="121"/>
      <c r="LDI5" s="122"/>
      <c r="LDJ5" s="123"/>
      <c r="LDK5" s="121"/>
      <c r="LDL5" s="122"/>
      <c r="LDM5" s="123"/>
      <c r="LDN5" s="121"/>
      <c r="LDO5" s="122"/>
      <c r="LDP5" s="123"/>
      <c r="LDQ5" s="121"/>
      <c r="LDR5" s="122"/>
      <c r="LDS5" s="123"/>
      <c r="LDT5" s="121"/>
      <c r="LDU5" s="122"/>
      <c r="LDV5" s="123"/>
      <c r="LDW5" s="121"/>
      <c r="LDX5" s="122"/>
      <c r="LDY5" s="123"/>
      <c r="LDZ5" s="121"/>
      <c r="LEA5" s="122"/>
      <c r="LEB5" s="123"/>
      <c r="LEC5" s="121"/>
      <c r="LED5" s="122"/>
      <c r="LEE5" s="123"/>
      <c r="LEF5" s="121"/>
      <c r="LEG5" s="122"/>
      <c r="LEH5" s="123"/>
      <c r="LEI5" s="121"/>
      <c r="LEJ5" s="122"/>
      <c r="LEK5" s="123"/>
      <c r="LEL5" s="121"/>
      <c r="LEM5" s="122"/>
      <c r="LEN5" s="123"/>
      <c r="LEO5" s="121"/>
      <c r="LEP5" s="122"/>
      <c r="LEQ5" s="123"/>
      <c r="LER5" s="121"/>
      <c r="LES5" s="122"/>
      <c r="LET5" s="123"/>
      <c r="LEU5" s="121"/>
      <c r="LEV5" s="122"/>
      <c r="LEW5" s="123"/>
      <c r="LEX5" s="121"/>
      <c r="LEY5" s="122"/>
      <c r="LEZ5" s="123"/>
      <c r="LFA5" s="121"/>
      <c r="LFB5" s="122"/>
      <c r="LFC5" s="123"/>
      <c r="LFD5" s="121"/>
      <c r="LFE5" s="122"/>
      <c r="LFF5" s="123"/>
      <c r="LFG5" s="121"/>
      <c r="LFH5" s="122"/>
      <c r="LFI5" s="123"/>
      <c r="LFJ5" s="121"/>
      <c r="LFK5" s="122"/>
      <c r="LFL5" s="123"/>
      <c r="LFM5" s="121"/>
      <c r="LFN5" s="122"/>
      <c r="LFO5" s="123"/>
      <c r="LFP5" s="121"/>
      <c r="LFQ5" s="122"/>
      <c r="LFR5" s="123"/>
      <c r="LFS5" s="121"/>
      <c r="LFT5" s="122"/>
      <c r="LFU5" s="123"/>
      <c r="LFV5" s="121"/>
      <c r="LFW5" s="122"/>
      <c r="LFX5" s="123"/>
      <c r="LFY5" s="121"/>
      <c r="LFZ5" s="122"/>
      <c r="LGA5" s="123"/>
      <c r="LGB5" s="121"/>
      <c r="LGC5" s="122"/>
      <c r="LGD5" s="123"/>
      <c r="LGE5" s="121"/>
      <c r="LGF5" s="122"/>
      <c r="LGG5" s="123"/>
      <c r="LGH5" s="121"/>
      <c r="LGI5" s="122"/>
      <c r="LGJ5" s="123"/>
      <c r="LGK5" s="121"/>
      <c r="LGL5" s="122"/>
      <c r="LGM5" s="123"/>
      <c r="LGN5" s="121"/>
      <c r="LGO5" s="122"/>
      <c r="LGP5" s="123"/>
      <c r="LGQ5" s="121"/>
      <c r="LGR5" s="122"/>
      <c r="LGS5" s="123"/>
      <c r="LGT5" s="121"/>
      <c r="LGU5" s="122"/>
      <c r="LGV5" s="123"/>
      <c r="LGW5" s="121"/>
      <c r="LGX5" s="122"/>
      <c r="LGY5" s="123"/>
      <c r="LGZ5" s="121"/>
      <c r="LHA5" s="122"/>
      <c r="LHB5" s="123"/>
      <c r="LHC5" s="121"/>
      <c r="LHD5" s="122"/>
      <c r="LHE5" s="123"/>
      <c r="LHF5" s="121"/>
      <c r="LHG5" s="122"/>
      <c r="LHH5" s="123"/>
      <c r="LHI5" s="121"/>
      <c r="LHJ5" s="122"/>
      <c r="LHK5" s="123"/>
      <c r="LHL5" s="121"/>
      <c r="LHM5" s="122"/>
      <c r="LHN5" s="123"/>
      <c r="LHO5" s="121"/>
      <c r="LHP5" s="122"/>
      <c r="LHQ5" s="123"/>
      <c r="LHR5" s="121"/>
      <c r="LHS5" s="122"/>
      <c r="LHT5" s="123"/>
      <c r="LHU5" s="121"/>
      <c r="LHV5" s="122"/>
      <c r="LHW5" s="123"/>
      <c r="LHX5" s="121"/>
      <c r="LHY5" s="122"/>
      <c r="LHZ5" s="123"/>
      <c r="LIA5" s="121"/>
      <c r="LIB5" s="122"/>
      <c r="LIC5" s="123"/>
      <c r="LID5" s="121"/>
      <c r="LIE5" s="122"/>
      <c r="LIF5" s="123"/>
      <c r="LIG5" s="121"/>
      <c r="LIH5" s="122"/>
      <c r="LII5" s="123"/>
      <c r="LIJ5" s="121"/>
      <c r="LIK5" s="122"/>
      <c r="LIL5" s="123"/>
      <c r="LIM5" s="121"/>
      <c r="LIN5" s="122"/>
      <c r="LIO5" s="123"/>
      <c r="LIP5" s="121"/>
      <c r="LIQ5" s="122"/>
      <c r="LIR5" s="123"/>
      <c r="LIS5" s="121"/>
      <c r="LIT5" s="122"/>
      <c r="LIU5" s="123"/>
      <c r="LIV5" s="121"/>
      <c r="LIW5" s="122"/>
      <c r="LIX5" s="123"/>
      <c r="LIY5" s="121"/>
      <c r="LIZ5" s="122"/>
      <c r="LJA5" s="123"/>
      <c r="LJB5" s="121"/>
      <c r="LJC5" s="122"/>
      <c r="LJD5" s="123"/>
      <c r="LJE5" s="121"/>
      <c r="LJF5" s="122"/>
      <c r="LJG5" s="123"/>
      <c r="LJH5" s="121"/>
      <c r="LJI5" s="122"/>
      <c r="LJJ5" s="123"/>
      <c r="LJK5" s="121"/>
      <c r="LJL5" s="122"/>
      <c r="LJM5" s="123"/>
      <c r="LJN5" s="121"/>
      <c r="LJO5" s="122"/>
      <c r="LJP5" s="123"/>
      <c r="LJQ5" s="121"/>
      <c r="LJR5" s="122"/>
      <c r="LJS5" s="123"/>
      <c r="LJT5" s="121"/>
      <c r="LJU5" s="122"/>
      <c r="LJV5" s="123"/>
      <c r="LJW5" s="121"/>
      <c r="LJX5" s="122"/>
      <c r="LJY5" s="123"/>
      <c r="LJZ5" s="121"/>
      <c r="LKA5" s="122"/>
      <c r="LKB5" s="123"/>
      <c r="LKC5" s="121"/>
      <c r="LKD5" s="122"/>
      <c r="LKE5" s="123"/>
      <c r="LKF5" s="121"/>
      <c r="LKG5" s="122"/>
      <c r="LKH5" s="123"/>
      <c r="LKI5" s="121"/>
      <c r="LKJ5" s="122"/>
      <c r="LKK5" s="123"/>
      <c r="LKL5" s="121"/>
      <c r="LKM5" s="122"/>
      <c r="LKN5" s="123"/>
      <c r="LKO5" s="121"/>
      <c r="LKP5" s="122"/>
      <c r="LKQ5" s="123"/>
      <c r="LKR5" s="121"/>
      <c r="LKS5" s="122"/>
      <c r="LKT5" s="123"/>
      <c r="LKU5" s="121"/>
      <c r="LKV5" s="122"/>
      <c r="LKW5" s="123"/>
      <c r="LKX5" s="121"/>
      <c r="LKY5" s="122"/>
      <c r="LKZ5" s="123"/>
      <c r="LLA5" s="121"/>
      <c r="LLB5" s="122"/>
      <c r="LLC5" s="123"/>
      <c r="LLD5" s="121"/>
      <c r="LLE5" s="122"/>
      <c r="LLF5" s="123"/>
      <c r="LLG5" s="121"/>
      <c r="LLH5" s="122"/>
      <c r="LLI5" s="123"/>
      <c r="LLJ5" s="121"/>
      <c r="LLK5" s="122"/>
      <c r="LLL5" s="123"/>
      <c r="LLM5" s="121"/>
      <c r="LLN5" s="122"/>
      <c r="LLO5" s="123"/>
      <c r="LLP5" s="121"/>
      <c r="LLQ5" s="122"/>
      <c r="LLR5" s="123"/>
      <c r="LLS5" s="121"/>
      <c r="LLT5" s="122"/>
      <c r="LLU5" s="123"/>
      <c r="LLV5" s="121"/>
      <c r="LLW5" s="122"/>
      <c r="LLX5" s="123"/>
      <c r="LLY5" s="121"/>
      <c r="LLZ5" s="122"/>
      <c r="LMA5" s="123"/>
      <c r="LMB5" s="121"/>
      <c r="LMC5" s="122"/>
      <c r="LMD5" s="123"/>
      <c r="LME5" s="121"/>
      <c r="LMF5" s="122"/>
      <c r="LMG5" s="123"/>
      <c r="LMH5" s="121"/>
      <c r="LMI5" s="122"/>
      <c r="LMJ5" s="123"/>
      <c r="LMK5" s="121"/>
      <c r="LML5" s="122"/>
      <c r="LMM5" s="123"/>
      <c r="LMN5" s="121"/>
      <c r="LMO5" s="122"/>
      <c r="LMP5" s="123"/>
      <c r="LMQ5" s="121"/>
      <c r="LMR5" s="122"/>
      <c r="LMS5" s="123"/>
      <c r="LMT5" s="121"/>
      <c r="LMU5" s="122"/>
      <c r="LMV5" s="123"/>
      <c r="LMW5" s="121"/>
      <c r="LMX5" s="122"/>
      <c r="LMY5" s="123"/>
      <c r="LMZ5" s="121"/>
      <c r="LNA5" s="122"/>
      <c r="LNB5" s="123"/>
      <c r="LNC5" s="121"/>
      <c r="LND5" s="122"/>
      <c r="LNE5" s="123"/>
      <c r="LNF5" s="121"/>
      <c r="LNG5" s="122"/>
      <c r="LNH5" s="123"/>
      <c r="LNI5" s="121"/>
      <c r="LNJ5" s="122"/>
      <c r="LNK5" s="123"/>
      <c r="LNL5" s="121"/>
      <c r="LNM5" s="122"/>
      <c r="LNN5" s="123"/>
      <c r="LNO5" s="121"/>
      <c r="LNP5" s="122"/>
      <c r="LNQ5" s="123"/>
      <c r="LNR5" s="121"/>
      <c r="LNS5" s="122"/>
      <c r="LNT5" s="123"/>
      <c r="LNU5" s="121"/>
      <c r="LNV5" s="122"/>
      <c r="LNW5" s="123"/>
      <c r="LNX5" s="121"/>
      <c r="LNY5" s="122"/>
      <c r="LNZ5" s="123"/>
      <c r="LOA5" s="121"/>
      <c r="LOB5" s="122"/>
      <c r="LOC5" s="123"/>
      <c r="LOD5" s="121"/>
      <c r="LOE5" s="122"/>
      <c r="LOF5" s="123"/>
      <c r="LOG5" s="121"/>
      <c r="LOH5" s="122"/>
      <c r="LOI5" s="123"/>
      <c r="LOJ5" s="121"/>
      <c r="LOK5" s="122"/>
      <c r="LOL5" s="123"/>
      <c r="LOM5" s="121"/>
      <c r="LON5" s="122"/>
      <c r="LOO5" s="123"/>
      <c r="LOP5" s="121"/>
      <c r="LOQ5" s="122"/>
      <c r="LOR5" s="123"/>
      <c r="LOS5" s="121"/>
      <c r="LOT5" s="122"/>
      <c r="LOU5" s="123"/>
      <c r="LOV5" s="121"/>
      <c r="LOW5" s="122"/>
      <c r="LOX5" s="123"/>
      <c r="LOY5" s="121"/>
      <c r="LOZ5" s="122"/>
      <c r="LPA5" s="123"/>
      <c r="LPB5" s="121"/>
      <c r="LPC5" s="122"/>
      <c r="LPD5" s="123"/>
      <c r="LPE5" s="121"/>
      <c r="LPF5" s="122"/>
      <c r="LPG5" s="123"/>
      <c r="LPH5" s="121"/>
      <c r="LPI5" s="122"/>
      <c r="LPJ5" s="123"/>
      <c r="LPK5" s="121"/>
      <c r="LPL5" s="122"/>
      <c r="LPM5" s="123"/>
      <c r="LPN5" s="121"/>
      <c r="LPO5" s="122"/>
      <c r="LPP5" s="123"/>
      <c r="LPQ5" s="121"/>
      <c r="LPR5" s="122"/>
      <c r="LPS5" s="123"/>
      <c r="LPT5" s="121"/>
      <c r="LPU5" s="122"/>
      <c r="LPV5" s="123"/>
      <c r="LPW5" s="121"/>
      <c r="LPX5" s="122"/>
      <c r="LPY5" s="123"/>
      <c r="LPZ5" s="121"/>
      <c r="LQA5" s="122"/>
      <c r="LQB5" s="123"/>
      <c r="LQC5" s="121"/>
      <c r="LQD5" s="122"/>
      <c r="LQE5" s="123"/>
      <c r="LQF5" s="121"/>
      <c r="LQG5" s="122"/>
      <c r="LQH5" s="123"/>
      <c r="LQI5" s="121"/>
      <c r="LQJ5" s="122"/>
      <c r="LQK5" s="123"/>
      <c r="LQL5" s="121"/>
      <c r="LQM5" s="122"/>
      <c r="LQN5" s="123"/>
      <c r="LQO5" s="121"/>
      <c r="LQP5" s="122"/>
      <c r="LQQ5" s="123"/>
      <c r="LQR5" s="121"/>
      <c r="LQS5" s="122"/>
      <c r="LQT5" s="123"/>
      <c r="LQU5" s="121"/>
      <c r="LQV5" s="122"/>
      <c r="LQW5" s="123"/>
      <c r="LQX5" s="121"/>
      <c r="LQY5" s="122"/>
      <c r="LQZ5" s="123"/>
      <c r="LRA5" s="121"/>
      <c r="LRB5" s="122"/>
      <c r="LRC5" s="123"/>
      <c r="LRD5" s="121"/>
      <c r="LRE5" s="122"/>
      <c r="LRF5" s="123"/>
      <c r="LRG5" s="121"/>
      <c r="LRH5" s="122"/>
      <c r="LRI5" s="123"/>
      <c r="LRJ5" s="121"/>
      <c r="LRK5" s="122"/>
      <c r="LRL5" s="123"/>
      <c r="LRM5" s="121"/>
      <c r="LRN5" s="122"/>
      <c r="LRO5" s="123"/>
      <c r="LRP5" s="121"/>
      <c r="LRQ5" s="122"/>
      <c r="LRR5" s="123"/>
      <c r="LRS5" s="121"/>
      <c r="LRT5" s="122"/>
      <c r="LRU5" s="123"/>
      <c r="LRV5" s="121"/>
      <c r="LRW5" s="122"/>
      <c r="LRX5" s="123"/>
      <c r="LRY5" s="121"/>
      <c r="LRZ5" s="122"/>
      <c r="LSA5" s="123"/>
      <c r="LSB5" s="121"/>
      <c r="LSC5" s="122"/>
      <c r="LSD5" s="123"/>
      <c r="LSE5" s="121"/>
      <c r="LSF5" s="122"/>
      <c r="LSG5" s="123"/>
      <c r="LSH5" s="121"/>
      <c r="LSI5" s="122"/>
      <c r="LSJ5" s="123"/>
      <c r="LSK5" s="121"/>
      <c r="LSL5" s="122"/>
      <c r="LSM5" s="123"/>
      <c r="LSN5" s="121"/>
      <c r="LSO5" s="122"/>
      <c r="LSP5" s="123"/>
      <c r="LSQ5" s="121"/>
      <c r="LSR5" s="122"/>
      <c r="LSS5" s="123"/>
      <c r="LST5" s="121"/>
      <c r="LSU5" s="122"/>
      <c r="LSV5" s="123"/>
      <c r="LSW5" s="121"/>
      <c r="LSX5" s="122"/>
      <c r="LSY5" s="123"/>
      <c r="LSZ5" s="121"/>
      <c r="LTA5" s="122"/>
      <c r="LTB5" s="123"/>
      <c r="LTC5" s="121"/>
      <c r="LTD5" s="122"/>
      <c r="LTE5" s="123"/>
      <c r="LTF5" s="121"/>
      <c r="LTG5" s="122"/>
      <c r="LTH5" s="123"/>
      <c r="LTI5" s="121"/>
      <c r="LTJ5" s="122"/>
      <c r="LTK5" s="123"/>
      <c r="LTL5" s="121"/>
      <c r="LTM5" s="122"/>
      <c r="LTN5" s="123"/>
      <c r="LTO5" s="121"/>
      <c r="LTP5" s="122"/>
      <c r="LTQ5" s="123"/>
      <c r="LTR5" s="121"/>
      <c r="LTS5" s="122"/>
      <c r="LTT5" s="123"/>
      <c r="LTU5" s="121"/>
      <c r="LTV5" s="122"/>
      <c r="LTW5" s="123"/>
      <c r="LTX5" s="121"/>
      <c r="LTY5" s="122"/>
      <c r="LTZ5" s="123"/>
      <c r="LUA5" s="121"/>
      <c r="LUB5" s="122"/>
      <c r="LUC5" s="123"/>
      <c r="LUD5" s="121"/>
      <c r="LUE5" s="122"/>
      <c r="LUF5" s="123"/>
      <c r="LUG5" s="121"/>
      <c r="LUH5" s="122"/>
      <c r="LUI5" s="123"/>
      <c r="LUJ5" s="121"/>
      <c r="LUK5" s="122"/>
      <c r="LUL5" s="123"/>
      <c r="LUM5" s="121"/>
      <c r="LUN5" s="122"/>
      <c r="LUO5" s="123"/>
      <c r="LUP5" s="121"/>
      <c r="LUQ5" s="122"/>
      <c r="LUR5" s="123"/>
      <c r="LUS5" s="121"/>
      <c r="LUT5" s="122"/>
      <c r="LUU5" s="123"/>
      <c r="LUV5" s="121"/>
      <c r="LUW5" s="122"/>
      <c r="LUX5" s="123"/>
      <c r="LUY5" s="121"/>
      <c r="LUZ5" s="122"/>
      <c r="LVA5" s="123"/>
      <c r="LVB5" s="121"/>
      <c r="LVC5" s="122"/>
      <c r="LVD5" s="123"/>
      <c r="LVE5" s="121"/>
      <c r="LVF5" s="122"/>
      <c r="LVG5" s="123"/>
      <c r="LVH5" s="121"/>
      <c r="LVI5" s="122"/>
      <c r="LVJ5" s="123"/>
      <c r="LVK5" s="121"/>
      <c r="LVL5" s="122"/>
      <c r="LVM5" s="123"/>
      <c r="LVN5" s="121"/>
      <c r="LVO5" s="122"/>
      <c r="LVP5" s="123"/>
      <c r="LVQ5" s="121"/>
      <c r="LVR5" s="122"/>
      <c r="LVS5" s="123"/>
      <c r="LVT5" s="121"/>
      <c r="LVU5" s="122"/>
      <c r="LVV5" s="123"/>
      <c r="LVW5" s="121"/>
      <c r="LVX5" s="122"/>
      <c r="LVY5" s="123"/>
      <c r="LVZ5" s="121"/>
      <c r="LWA5" s="122"/>
      <c r="LWB5" s="123"/>
      <c r="LWC5" s="121"/>
      <c r="LWD5" s="122"/>
      <c r="LWE5" s="123"/>
      <c r="LWF5" s="121"/>
      <c r="LWG5" s="122"/>
      <c r="LWH5" s="123"/>
      <c r="LWI5" s="121"/>
      <c r="LWJ5" s="122"/>
      <c r="LWK5" s="123"/>
      <c r="LWL5" s="121"/>
      <c r="LWM5" s="122"/>
      <c r="LWN5" s="123"/>
      <c r="LWO5" s="121"/>
      <c r="LWP5" s="122"/>
      <c r="LWQ5" s="123"/>
      <c r="LWR5" s="121"/>
      <c r="LWS5" s="122"/>
      <c r="LWT5" s="123"/>
      <c r="LWU5" s="121"/>
      <c r="LWV5" s="122"/>
      <c r="LWW5" s="123"/>
      <c r="LWX5" s="121"/>
      <c r="LWY5" s="122"/>
      <c r="LWZ5" s="123"/>
      <c r="LXA5" s="121"/>
      <c r="LXB5" s="122"/>
      <c r="LXC5" s="123"/>
      <c r="LXD5" s="121"/>
      <c r="LXE5" s="122"/>
      <c r="LXF5" s="123"/>
      <c r="LXG5" s="121"/>
      <c r="LXH5" s="122"/>
      <c r="LXI5" s="123"/>
      <c r="LXJ5" s="121"/>
      <c r="LXK5" s="122"/>
      <c r="LXL5" s="123"/>
      <c r="LXM5" s="121"/>
      <c r="LXN5" s="122"/>
      <c r="LXO5" s="123"/>
      <c r="LXP5" s="121"/>
      <c r="LXQ5" s="122"/>
      <c r="LXR5" s="123"/>
      <c r="LXS5" s="121"/>
      <c r="LXT5" s="122"/>
      <c r="LXU5" s="123"/>
      <c r="LXV5" s="121"/>
      <c r="LXW5" s="122"/>
      <c r="LXX5" s="123"/>
      <c r="LXY5" s="121"/>
      <c r="LXZ5" s="122"/>
      <c r="LYA5" s="123"/>
      <c r="LYB5" s="121"/>
      <c r="LYC5" s="122"/>
      <c r="LYD5" s="123"/>
      <c r="LYE5" s="121"/>
      <c r="LYF5" s="122"/>
      <c r="LYG5" s="123"/>
      <c r="LYH5" s="121"/>
      <c r="LYI5" s="122"/>
      <c r="LYJ5" s="123"/>
      <c r="LYK5" s="121"/>
      <c r="LYL5" s="122"/>
      <c r="LYM5" s="123"/>
      <c r="LYN5" s="121"/>
      <c r="LYO5" s="122"/>
      <c r="LYP5" s="123"/>
      <c r="LYQ5" s="121"/>
      <c r="LYR5" s="122"/>
      <c r="LYS5" s="123"/>
      <c r="LYT5" s="121"/>
      <c r="LYU5" s="122"/>
      <c r="LYV5" s="123"/>
      <c r="LYW5" s="121"/>
      <c r="LYX5" s="122"/>
      <c r="LYY5" s="123"/>
      <c r="LYZ5" s="121"/>
      <c r="LZA5" s="122"/>
      <c r="LZB5" s="123"/>
      <c r="LZC5" s="121"/>
      <c r="LZD5" s="122"/>
      <c r="LZE5" s="123"/>
      <c r="LZF5" s="121"/>
      <c r="LZG5" s="122"/>
      <c r="LZH5" s="123"/>
      <c r="LZI5" s="121"/>
      <c r="LZJ5" s="122"/>
      <c r="LZK5" s="123"/>
      <c r="LZL5" s="121"/>
      <c r="LZM5" s="122"/>
      <c r="LZN5" s="123"/>
      <c r="LZO5" s="121"/>
      <c r="LZP5" s="122"/>
      <c r="LZQ5" s="123"/>
      <c r="LZR5" s="121"/>
      <c r="LZS5" s="122"/>
      <c r="LZT5" s="123"/>
      <c r="LZU5" s="121"/>
      <c r="LZV5" s="122"/>
      <c r="LZW5" s="123"/>
      <c r="LZX5" s="121"/>
      <c r="LZY5" s="122"/>
      <c r="LZZ5" s="123"/>
      <c r="MAA5" s="121"/>
      <c r="MAB5" s="122"/>
      <c r="MAC5" s="123"/>
      <c r="MAD5" s="121"/>
      <c r="MAE5" s="122"/>
      <c r="MAF5" s="123"/>
      <c r="MAG5" s="121"/>
      <c r="MAH5" s="122"/>
      <c r="MAI5" s="123"/>
      <c r="MAJ5" s="121"/>
      <c r="MAK5" s="122"/>
      <c r="MAL5" s="123"/>
      <c r="MAM5" s="121"/>
      <c r="MAN5" s="122"/>
      <c r="MAO5" s="123"/>
      <c r="MAP5" s="121"/>
      <c r="MAQ5" s="122"/>
      <c r="MAR5" s="123"/>
      <c r="MAS5" s="121"/>
      <c r="MAT5" s="122"/>
      <c r="MAU5" s="123"/>
      <c r="MAV5" s="121"/>
      <c r="MAW5" s="122"/>
      <c r="MAX5" s="123"/>
      <c r="MAY5" s="121"/>
      <c r="MAZ5" s="122"/>
      <c r="MBA5" s="123"/>
      <c r="MBB5" s="121"/>
      <c r="MBC5" s="122"/>
      <c r="MBD5" s="123"/>
      <c r="MBE5" s="121"/>
      <c r="MBF5" s="122"/>
      <c r="MBG5" s="123"/>
      <c r="MBH5" s="121"/>
      <c r="MBI5" s="122"/>
      <c r="MBJ5" s="123"/>
      <c r="MBK5" s="121"/>
      <c r="MBL5" s="122"/>
      <c r="MBM5" s="123"/>
      <c r="MBN5" s="121"/>
      <c r="MBO5" s="122"/>
      <c r="MBP5" s="123"/>
      <c r="MBQ5" s="121"/>
      <c r="MBR5" s="122"/>
      <c r="MBS5" s="123"/>
      <c r="MBT5" s="121"/>
      <c r="MBU5" s="122"/>
      <c r="MBV5" s="123"/>
      <c r="MBW5" s="121"/>
      <c r="MBX5" s="122"/>
      <c r="MBY5" s="123"/>
      <c r="MBZ5" s="121"/>
      <c r="MCA5" s="122"/>
      <c r="MCB5" s="123"/>
      <c r="MCC5" s="121"/>
      <c r="MCD5" s="122"/>
      <c r="MCE5" s="123"/>
      <c r="MCF5" s="121"/>
      <c r="MCG5" s="122"/>
      <c r="MCH5" s="123"/>
      <c r="MCI5" s="121"/>
      <c r="MCJ5" s="122"/>
      <c r="MCK5" s="123"/>
      <c r="MCL5" s="121"/>
      <c r="MCM5" s="122"/>
      <c r="MCN5" s="123"/>
      <c r="MCO5" s="121"/>
      <c r="MCP5" s="122"/>
      <c r="MCQ5" s="123"/>
      <c r="MCR5" s="121"/>
      <c r="MCS5" s="122"/>
      <c r="MCT5" s="123"/>
      <c r="MCU5" s="121"/>
      <c r="MCV5" s="122"/>
      <c r="MCW5" s="123"/>
      <c r="MCX5" s="121"/>
      <c r="MCY5" s="122"/>
      <c r="MCZ5" s="123"/>
      <c r="MDA5" s="121"/>
      <c r="MDB5" s="122"/>
      <c r="MDC5" s="123"/>
      <c r="MDD5" s="121"/>
      <c r="MDE5" s="122"/>
      <c r="MDF5" s="123"/>
      <c r="MDG5" s="121"/>
      <c r="MDH5" s="122"/>
      <c r="MDI5" s="123"/>
      <c r="MDJ5" s="121"/>
      <c r="MDK5" s="122"/>
      <c r="MDL5" s="123"/>
      <c r="MDM5" s="121"/>
      <c r="MDN5" s="122"/>
      <c r="MDO5" s="123"/>
      <c r="MDP5" s="121"/>
      <c r="MDQ5" s="122"/>
      <c r="MDR5" s="123"/>
      <c r="MDS5" s="121"/>
      <c r="MDT5" s="122"/>
      <c r="MDU5" s="123"/>
      <c r="MDV5" s="121"/>
      <c r="MDW5" s="122"/>
      <c r="MDX5" s="123"/>
      <c r="MDY5" s="121"/>
      <c r="MDZ5" s="122"/>
      <c r="MEA5" s="123"/>
      <c r="MEB5" s="121"/>
      <c r="MEC5" s="122"/>
      <c r="MED5" s="123"/>
      <c r="MEE5" s="121"/>
      <c r="MEF5" s="122"/>
      <c r="MEG5" s="123"/>
      <c r="MEH5" s="121"/>
      <c r="MEI5" s="122"/>
      <c r="MEJ5" s="123"/>
      <c r="MEK5" s="121"/>
      <c r="MEL5" s="122"/>
      <c r="MEM5" s="123"/>
      <c r="MEN5" s="121"/>
      <c r="MEO5" s="122"/>
      <c r="MEP5" s="123"/>
      <c r="MEQ5" s="121"/>
      <c r="MER5" s="122"/>
      <c r="MES5" s="123"/>
      <c r="MET5" s="121"/>
      <c r="MEU5" s="122"/>
      <c r="MEV5" s="123"/>
      <c r="MEW5" s="121"/>
      <c r="MEX5" s="122"/>
      <c r="MEY5" s="123"/>
      <c r="MEZ5" s="121"/>
      <c r="MFA5" s="122"/>
      <c r="MFB5" s="123"/>
      <c r="MFC5" s="121"/>
      <c r="MFD5" s="122"/>
      <c r="MFE5" s="123"/>
      <c r="MFF5" s="121"/>
      <c r="MFG5" s="122"/>
      <c r="MFH5" s="123"/>
      <c r="MFI5" s="121"/>
      <c r="MFJ5" s="122"/>
      <c r="MFK5" s="123"/>
      <c r="MFL5" s="121"/>
      <c r="MFM5" s="122"/>
      <c r="MFN5" s="123"/>
      <c r="MFO5" s="121"/>
      <c r="MFP5" s="122"/>
      <c r="MFQ5" s="123"/>
      <c r="MFR5" s="121"/>
      <c r="MFS5" s="122"/>
      <c r="MFT5" s="123"/>
      <c r="MFU5" s="121"/>
      <c r="MFV5" s="122"/>
      <c r="MFW5" s="123"/>
      <c r="MFX5" s="121"/>
      <c r="MFY5" s="122"/>
      <c r="MFZ5" s="123"/>
      <c r="MGA5" s="121"/>
      <c r="MGB5" s="122"/>
      <c r="MGC5" s="123"/>
      <c r="MGD5" s="121"/>
      <c r="MGE5" s="122"/>
      <c r="MGF5" s="123"/>
      <c r="MGG5" s="121"/>
      <c r="MGH5" s="122"/>
      <c r="MGI5" s="123"/>
      <c r="MGJ5" s="121"/>
      <c r="MGK5" s="122"/>
      <c r="MGL5" s="123"/>
      <c r="MGM5" s="121"/>
      <c r="MGN5" s="122"/>
      <c r="MGO5" s="123"/>
      <c r="MGP5" s="121"/>
      <c r="MGQ5" s="122"/>
      <c r="MGR5" s="123"/>
      <c r="MGS5" s="121"/>
      <c r="MGT5" s="122"/>
      <c r="MGU5" s="123"/>
      <c r="MGV5" s="121"/>
      <c r="MGW5" s="122"/>
      <c r="MGX5" s="123"/>
      <c r="MGY5" s="121"/>
      <c r="MGZ5" s="122"/>
      <c r="MHA5" s="123"/>
      <c r="MHB5" s="121"/>
      <c r="MHC5" s="122"/>
      <c r="MHD5" s="123"/>
      <c r="MHE5" s="121"/>
      <c r="MHF5" s="122"/>
      <c r="MHG5" s="123"/>
      <c r="MHH5" s="121"/>
      <c r="MHI5" s="122"/>
      <c r="MHJ5" s="123"/>
      <c r="MHK5" s="121"/>
      <c r="MHL5" s="122"/>
      <c r="MHM5" s="123"/>
      <c r="MHN5" s="121"/>
      <c r="MHO5" s="122"/>
      <c r="MHP5" s="123"/>
      <c r="MHQ5" s="121"/>
      <c r="MHR5" s="122"/>
      <c r="MHS5" s="123"/>
      <c r="MHT5" s="121"/>
      <c r="MHU5" s="122"/>
      <c r="MHV5" s="123"/>
      <c r="MHW5" s="121"/>
      <c r="MHX5" s="122"/>
      <c r="MHY5" s="123"/>
      <c r="MHZ5" s="121"/>
      <c r="MIA5" s="122"/>
      <c r="MIB5" s="123"/>
      <c r="MIC5" s="121"/>
      <c r="MID5" s="122"/>
      <c r="MIE5" s="123"/>
      <c r="MIF5" s="121"/>
      <c r="MIG5" s="122"/>
      <c r="MIH5" s="123"/>
      <c r="MII5" s="121"/>
      <c r="MIJ5" s="122"/>
      <c r="MIK5" s="123"/>
      <c r="MIL5" s="121"/>
      <c r="MIM5" s="122"/>
      <c r="MIN5" s="123"/>
      <c r="MIO5" s="121"/>
      <c r="MIP5" s="122"/>
      <c r="MIQ5" s="123"/>
      <c r="MIR5" s="121"/>
      <c r="MIS5" s="122"/>
      <c r="MIT5" s="123"/>
      <c r="MIU5" s="121"/>
      <c r="MIV5" s="122"/>
      <c r="MIW5" s="123"/>
      <c r="MIX5" s="121"/>
      <c r="MIY5" s="122"/>
      <c r="MIZ5" s="123"/>
      <c r="MJA5" s="121"/>
      <c r="MJB5" s="122"/>
      <c r="MJC5" s="123"/>
      <c r="MJD5" s="121"/>
      <c r="MJE5" s="122"/>
      <c r="MJF5" s="123"/>
      <c r="MJG5" s="121"/>
      <c r="MJH5" s="122"/>
      <c r="MJI5" s="123"/>
      <c r="MJJ5" s="121"/>
      <c r="MJK5" s="122"/>
      <c r="MJL5" s="123"/>
      <c r="MJM5" s="121"/>
      <c r="MJN5" s="122"/>
      <c r="MJO5" s="123"/>
      <c r="MJP5" s="121"/>
      <c r="MJQ5" s="122"/>
      <c r="MJR5" s="123"/>
      <c r="MJS5" s="121"/>
      <c r="MJT5" s="122"/>
      <c r="MJU5" s="123"/>
      <c r="MJV5" s="121"/>
      <c r="MJW5" s="122"/>
      <c r="MJX5" s="123"/>
      <c r="MJY5" s="121"/>
      <c r="MJZ5" s="122"/>
      <c r="MKA5" s="123"/>
      <c r="MKB5" s="121"/>
      <c r="MKC5" s="122"/>
      <c r="MKD5" s="123"/>
      <c r="MKE5" s="121"/>
      <c r="MKF5" s="122"/>
      <c r="MKG5" s="123"/>
      <c r="MKH5" s="121"/>
      <c r="MKI5" s="122"/>
      <c r="MKJ5" s="123"/>
      <c r="MKK5" s="121"/>
      <c r="MKL5" s="122"/>
      <c r="MKM5" s="123"/>
      <c r="MKN5" s="121"/>
      <c r="MKO5" s="122"/>
      <c r="MKP5" s="123"/>
      <c r="MKQ5" s="121"/>
      <c r="MKR5" s="122"/>
      <c r="MKS5" s="123"/>
      <c r="MKT5" s="121"/>
      <c r="MKU5" s="122"/>
      <c r="MKV5" s="123"/>
      <c r="MKW5" s="121"/>
      <c r="MKX5" s="122"/>
      <c r="MKY5" s="123"/>
      <c r="MKZ5" s="121"/>
      <c r="MLA5" s="122"/>
      <c r="MLB5" s="123"/>
      <c r="MLC5" s="121"/>
      <c r="MLD5" s="122"/>
      <c r="MLE5" s="123"/>
      <c r="MLF5" s="121"/>
      <c r="MLG5" s="122"/>
      <c r="MLH5" s="123"/>
      <c r="MLI5" s="121"/>
      <c r="MLJ5" s="122"/>
      <c r="MLK5" s="123"/>
      <c r="MLL5" s="121"/>
      <c r="MLM5" s="122"/>
      <c r="MLN5" s="123"/>
      <c r="MLO5" s="121"/>
      <c r="MLP5" s="122"/>
      <c r="MLQ5" s="123"/>
      <c r="MLR5" s="121"/>
      <c r="MLS5" s="122"/>
      <c r="MLT5" s="123"/>
      <c r="MLU5" s="121"/>
      <c r="MLV5" s="122"/>
      <c r="MLW5" s="123"/>
      <c r="MLX5" s="121"/>
      <c r="MLY5" s="122"/>
      <c r="MLZ5" s="123"/>
      <c r="MMA5" s="121"/>
      <c r="MMB5" s="122"/>
      <c r="MMC5" s="123"/>
      <c r="MMD5" s="121"/>
      <c r="MME5" s="122"/>
      <c r="MMF5" s="123"/>
      <c r="MMG5" s="121"/>
      <c r="MMH5" s="122"/>
      <c r="MMI5" s="123"/>
      <c r="MMJ5" s="121"/>
      <c r="MMK5" s="122"/>
      <c r="MML5" s="123"/>
      <c r="MMM5" s="121"/>
      <c r="MMN5" s="122"/>
      <c r="MMO5" s="123"/>
      <c r="MMP5" s="121"/>
      <c r="MMQ5" s="122"/>
      <c r="MMR5" s="123"/>
      <c r="MMS5" s="121"/>
      <c r="MMT5" s="122"/>
      <c r="MMU5" s="123"/>
      <c r="MMV5" s="121"/>
      <c r="MMW5" s="122"/>
      <c r="MMX5" s="123"/>
      <c r="MMY5" s="121"/>
      <c r="MMZ5" s="122"/>
      <c r="MNA5" s="123"/>
      <c r="MNB5" s="121"/>
      <c r="MNC5" s="122"/>
      <c r="MND5" s="123"/>
      <c r="MNE5" s="121"/>
      <c r="MNF5" s="122"/>
      <c r="MNG5" s="123"/>
      <c r="MNH5" s="121"/>
      <c r="MNI5" s="122"/>
      <c r="MNJ5" s="123"/>
      <c r="MNK5" s="121"/>
      <c r="MNL5" s="122"/>
      <c r="MNM5" s="123"/>
      <c r="MNN5" s="121"/>
      <c r="MNO5" s="122"/>
      <c r="MNP5" s="123"/>
      <c r="MNQ5" s="121"/>
      <c r="MNR5" s="122"/>
      <c r="MNS5" s="123"/>
      <c r="MNT5" s="121"/>
      <c r="MNU5" s="122"/>
      <c r="MNV5" s="123"/>
      <c r="MNW5" s="121"/>
      <c r="MNX5" s="122"/>
      <c r="MNY5" s="123"/>
      <c r="MNZ5" s="121"/>
      <c r="MOA5" s="122"/>
      <c r="MOB5" s="123"/>
      <c r="MOC5" s="121"/>
      <c r="MOD5" s="122"/>
      <c r="MOE5" s="123"/>
      <c r="MOF5" s="121"/>
      <c r="MOG5" s="122"/>
      <c r="MOH5" s="123"/>
      <c r="MOI5" s="121"/>
      <c r="MOJ5" s="122"/>
      <c r="MOK5" s="123"/>
      <c r="MOL5" s="121"/>
      <c r="MOM5" s="122"/>
      <c r="MON5" s="123"/>
      <c r="MOO5" s="121"/>
      <c r="MOP5" s="122"/>
      <c r="MOQ5" s="123"/>
      <c r="MOR5" s="121"/>
      <c r="MOS5" s="122"/>
      <c r="MOT5" s="123"/>
      <c r="MOU5" s="121"/>
      <c r="MOV5" s="122"/>
      <c r="MOW5" s="123"/>
      <c r="MOX5" s="121"/>
      <c r="MOY5" s="122"/>
      <c r="MOZ5" s="123"/>
      <c r="MPA5" s="121"/>
      <c r="MPB5" s="122"/>
      <c r="MPC5" s="123"/>
      <c r="MPD5" s="121"/>
      <c r="MPE5" s="122"/>
      <c r="MPF5" s="123"/>
      <c r="MPG5" s="121"/>
      <c r="MPH5" s="122"/>
      <c r="MPI5" s="123"/>
      <c r="MPJ5" s="121"/>
      <c r="MPK5" s="122"/>
      <c r="MPL5" s="123"/>
      <c r="MPM5" s="121"/>
      <c r="MPN5" s="122"/>
      <c r="MPO5" s="123"/>
      <c r="MPP5" s="121"/>
      <c r="MPQ5" s="122"/>
      <c r="MPR5" s="123"/>
      <c r="MPS5" s="121"/>
      <c r="MPT5" s="122"/>
      <c r="MPU5" s="123"/>
      <c r="MPV5" s="121"/>
      <c r="MPW5" s="122"/>
      <c r="MPX5" s="123"/>
      <c r="MPY5" s="121"/>
      <c r="MPZ5" s="122"/>
      <c r="MQA5" s="123"/>
      <c r="MQB5" s="121"/>
      <c r="MQC5" s="122"/>
      <c r="MQD5" s="123"/>
      <c r="MQE5" s="121"/>
      <c r="MQF5" s="122"/>
      <c r="MQG5" s="123"/>
      <c r="MQH5" s="121"/>
      <c r="MQI5" s="122"/>
      <c r="MQJ5" s="123"/>
      <c r="MQK5" s="121"/>
      <c r="MQL5" s="122"/>
      <c r="MQM5" s="123"/>
      <c r="MQN5" s="121"/>
      <c r="MQO5" s="122"/>
      <c r="MQP5" s="123"/>
      <c r="MQQ5" s="121"/>
      <c r="MQR5" s="122"/>
      <c r="MQS5" s="123"/>
      <c r="MQT5" s="121"/>
      <c r="MQU5" s="122"/>
      <c r="MQV5" s="123"/>
      <c r="MQW5" s="121"/>
      <c r="MQX5" s="122"/>
      <c r="MQY5" s="123"/>
      <c r="MQZ5" s="121"/>
      <c r="MRA5" s="122"/>
      <c r="MRB5" s="123"/>
      <c r="MRC5" s="121"/>
      <c r="MRD5" s="122"/>
      <c r="MRE5" s="123"/>
      <c r="MRF5" s="121"/>
      <c r="MRG5" s="122"/>
      <c r="MRH5" s="123"/>
      <c r="MRI5" s="121"/>
      <c r="MRJ5" s="122"/>
      <c r="MRK5" s="123"/>
      <c r="MRL5" s="121"/>
      <c r="MRM5" s="122"/>
      <c r="MRN5" s="123"/>
      <c r="MRO5" s="121"/>
      <c r="MRP5" s="122"/>
      <c r="MRQ5" s="123"/>
      <c r="MRR5" s="121"/>
      <c r="MRS5" s="122"/>
      <c r="MRT5" s="123"/>
      <c r="MRU5" s="121"/>
      <c r="MRV5" s="122"/>
      <c r="MRW5" s="123"/>
      <c r="MRX5" s="121"/>
      <c r="MRY5" s="122"/>
      <c r="MRZ5" s="123"/>
      <c r="MSA5" s="121"/>
      <c r="MSB5" s="122"/>
      <c r="MSC5" s="123"/>
      <c r="MSD5" s="121"/>
      <c r="MSE5" s="122"/>
      <c r="MSF5" s="123"/>
      <c r="MSG5" s="121"/>
      <c r="MSH5" s="122"/>
      <c r="MSI5" s="123"/>
      <c r="MSJ5" s="121"/>
      <c r="MSK5" s="122"/>
      <c r="MSL5" s="123"/>
      <c r="MSM5" s="121"/>
      <c r="MSN5" s="122"/>
      <c r="MSO5" s="123"/>
      <c r="MSP5" s="121"/>
      <c r="MSQ5" s="122"/>
      <c r="MSR5" s="123"/>
      <c r="MSS5" s="121"/>
      <c r="MST5" s="122"/>
      <c r="MSU5" s="123"/>
      <c r="MSV5" s="121"/>
      <c r="MSW5" s="122"/>
      <c r="MSX5" s="123"/>
      <c r="MSY5" s="121"/>
      <c r="MSZ5" s="122"/>
      <c r="MTA5" s="123"/>
      <c r="MTB5" s="121"/>
      <c r="MTC5" s="122"/>
      <c r="MTD5" s="123"/>
      <c r="MTE5" s="121"/>
      <c r="MTF5" s="122"/>
      <c r="MTG5" s="123"/>
      <c r="MTH5" s="121"/>
      <c r="MTI5" s="122"/>
      <c r="MTJ5" s="123"/>
      <c r="MTK5" s="121"/>
      <c r="MTL5" s="122"/>
      <c r="MTM5" s="123"/>
      <c r="MTN5" s="121"/>
      <c r="MTO5" s="122"/>
      <c r="MTP5" s="123"/>
      <c r="MTQ5" s="121"/>
      <c r="MTR5" s="122"/>
      <c r="MTS5" s="123"/>
      <c r="MTT5" s="121"/>
      <c r="MTU5" s="122"/>
      <c r="MTV5" s="123"/>
      <c r="MTW5" s="121"/>
      <c r="MTX5" s="122"/>
      <c r="MTY5" s="123"/>
      <c r="MTZ5" s="121"/>
      <c r="MUA5" s="122"/>
      <c r="MUB5" s="123"/>
      <c r="MUC5" s="121"/>
      <c r="MUD5" s="122"/>
      <c r="MUE5" s="123"/>
      <c r="MUF5" s="121"/>
      <c r="MUG5" s="122"/>
      <c r="MUH5" s="123"/>
      <c r="MUI5" s="121"/>
      <c r="MUJ5" s="122"/>
      <c r="MUK5" s="123"/>
      <c r="MUL5" s="121"/>
      <c r="MUM5" s="122"/>
      <c r="MUN5" s="123"/>
      <c r="MUO5" s="121"/>
      <c r="MUP5" s="122"/>
      <c r="MUQ5" s="123"/>
      <c r="MUR5" s="121"/>
      <c r="MUS5" s="122"/>
      <c r="MUT5" s="123"/>
      <c r="MUU5" s="121"/>
      <c r="MUV5" s="122"/>
      <c r="MUW5" s="123"/>
      <c r="MUX5" s="121"/>
      <c r="MUY5" s="122"/>
      <c r="MUZ5" s="123"/>
      <c r="MVA5" s="121"/>
      <c r="MVB5" s="122"/>
      <c r="MVC5" s="123"/>
      <c r="MVD5" s="121"/>
      <c r="MVE5" s="122"/>
      <c r="MVF5" s="123"/>
      <c r="MVG5" s="121"/>
      <c r="MVH5" s="122"/>
      <c r="MVI5" s="123"/>
      <c r="MVJ5" s="121"/>
      <c r="MVK5" s="122"/>
      <c r="MVL5" s="123"/>
      <c r="MVM5" s="121"/>
      <c r="MVN5" s="122"/>
      <c r="MVO5" s="123"/>
      <c r="MVP5" s="121"/>
      <c r="MVQ5" s="122"/>
      <c r="MVR5" s="123"/>
      <c r="MVS5" s="121"/>
      <c r="MVT5" s="122"/>
      <c r="MVU5" s="123"/>
      <c r="MVV5" s="121"/>
      <c r="MVW5" s="122"/>
      <c r="MVX5" s="123"/>
      <c r="MVY5" s="121"/>
      <c r="MVZ5" s="122"/>
      <c r="MWA5" s="123"/>
      <c r="MWB5" s="121"/>
      <c r="MWC5" s="122"/>
      <c r="MWD5" s="123"/>
      <c r="MWE5" s="121"/>
      <c r="MWF5" s="122"/>
      <c r="MWG5" s="123"/>
      <c r="MWH5" s="121"/>
      <c r="MWI5" s="122"/>
      <c r="MWJ5" s="123"/>
      <c r="MWK5" s="121"/>
      <c r="MWL5" s="122"/>
      <c r="MWM5" s="123"/>
      <c r="MWN5" s="121"/>
      <c r="MWO5" s="122"/>
      <c r="MWP5" s="123"/>
      <c r="MWQ5" s="121"/>
      <c r="MWR5" s="122"/>
      <c r="MWS5" s="123"/>
      <c r="MWT5" s="121"/>
      <c r="MWU5" s="122"/>
      <c r="MWV5" s="123"/>
      <c r="MWW5" s="121"/>
      <c r="MWX5" s="122"/>
      <c r="MWY5" s="123"/>
      <c r="MWZ5" s="121"/>
      <c r="MXA5" s="122"/>
      <c r="MXB5" s="123"/>
      <c r="MXC5" s="121"/>
      <c r="MXD5" s="122"/>
      <c r="MXE5" s="123"/>
      <c r="MXF5" s="121"/>
      <c r="MXG5" s="122"/>
      <c r="MXH5" s="123"/>
      <c r="MXI5" s="121"/>
      <c r="MXJ5" s="122"/>
      <c r="MXK5" s="123"/>
      <c r="MXL5" s="121"/>
      <c r="MXM5" s="122"/>
      <c r="MXN5" s="123"/>
      <c r="MXO5" s="121"/>
      <c r="MXP5" s="122"/>
      <c r="MXQ5" s="123"/>
      <c r="MXR5" s="121"/>
      <c r="MXS5" s="122"/>
      <c r="MXT5" s="123"/>
      <c r="MXU5" s="121"/>
      <c r="MXV5" s="122"/>
      <c r="MXW5" s="123"/>
      <c r="MXX5" s="121"/>
      <c r="MXY5" s="122"/>
      <c r="MXZ5" s="123"/>
      <c r="MYA5" s="121"/>
      <c r="MYB5" s="122"/>
      <c r="MYC5" s="123"/>
      <c r="MYD5" s="121"/>
      <c r="MYE5" s="122"/>
      <c r="MYF5" s="123"/>
      <c r="MYG5" s="121"/>
      <c r="MYH5" s="122"/>
      <c r="MYI5" s="123"/>
      <c r="MYJ5" s="121"/>
      <c r="MYK5" s="122"/>
      <c r="MYL5" s="123"/>
      <c r="MYM5" s="121"/>
      <c r="MYN5" s="122"/>
      <c r="MYO5" s="123"/>
      <c r="MYP5" s="121"/>
      <c r="MYQ5" s="122"/>
      <c r="MYR5" s="123"/>
      <c r="MYS5" s="121"/>
      <c r="MYT5" s="122"/>
      <c r="MYU5" s="123"/>
      <c r="MYV5" s="121"/>
      <c r="MYW5" s="122"/>
      <c r="MYX5" s="123"/>
      <c r="MYY5" s="121"/>
      <c r="MYZ5" s="122"/>
      <c r="MZA5" s="123"/>
      <c r="MZB5" s="121"/>
      <c r="MZC5" s="122"/>
      <c r="MZD5" s="123"/>
      <c r="MZE5" s="121"/>
      <c r="MZF5" s="122"/>
      <c r="MZG5" s="123"/>
      <c r="MZH5" s="121"/>
      <c r="MZI5" s="122"/>
      <c r="MZJ5" s="123"/>
      <c r="MZK5" s="121"/>
      <c r="MZL5" s="122"/>
      <c r="MZM5" s="123"/>
      <c r="MZN5" s="121"/>
      <c r="MZO5" s="122"/>
      <c r="MZP5" s="123"/>
      <c r="MZQ5" s="121"/>
      <c r="MZR5" s="122"/>
      <c r="MZS5" s="123"/>
      <c r="MZT5" s="121"/>
      <c r="MZU5" s="122"/>
      <c r="MZV5" s="123"/>
      <c r="MZW5" s="121"/>
      <c r="MZX5" s="122"/>
      <c r="MZY5" s="123"/>
      <c r="MZZ5" s="121"/>
      <c r="NAA5" s="122"/>
      <c r="NAB5" s="123"/>
      <c r="NAC5" s="121"/>
      <c r="NAD5" s="122"/>
      <c r="NAE5" s="123"/>
      <c r="NAF5" s="121"/>
      <c r="NAG5" s="122"/>
      <c r="NAH5" s="123"/>
      <c r="NAI5" s="121"/>
      <c r="NAJ5" s="122"/>
      <c r="NAK5" s="123"/>
      <c r="NAL5" s="121"/>
      <c r="NAM5" s="122"/>
      <c r="NAN5" s="123"/>
      <c r="NAO5" s="121"/>
      <c r="NAP5" s="122"/>
      <c r="NAQ5" s="123"/>
      <c r="NAR5" s="121"/>
      <c r="NAS5" s="122"/>
      <c r="NAT5" s="123"/>
      <c r="NAU5" s="121"/>
      <c r="NAV5" s="122"/>
      <c r="NAW5" s="123"/>
      <c r="NAX5" s="121"/>
      <c r="NAY5" s="122"/>
      <c r="NAZ5" s="123"/>
      <c r="NBA5" s="121"/>
      <c r="NBB5" s="122"/>
      <c r="NBC5" s="123"/>
      <c r="NBD5" s="121"/>
      <c r="NBE5" s="122"/>
      <c r="NBF5" s="123"/>
      <c r="NBG5" s="121"/>
      <c r="NBH5" s="122"/>
      <c r="NBI5" s="123"/>
      <c r="NBJ5" s="121"/>
      <c r="NBK5" s="122"/>
      <c r="NBL5" s="123"/>
      <c r="NBM5" s="121"/>
      <c r="NBN5" s="122"/>
      <c r="NBO5" s="123"/>
      <c r="NBP5" s="121"/>
      <c r="NBQ5" s="122"/>
      <c r="NBR5" s="123"/>
      <c r="NBS5" s="121"/>
      <c r="NBT5" s="122"/>
      <c r="NBU5" s="123"/>
      <c r="NBV5" s="121"/>
      <c r="NBW5" s="122"/>
      <c r="NBX5" s="123"/>
      <c r="NBY5" s="121"/>
      <c r="NBZ5" s="122"/>
      <c r="NCA5" s="123"/>
      <c r="NCB5" s="121"/>
      <c r="NCC5" s="122"/>
      <c r="NCD5" s="123"/>
      <c r="NCE5" s="121"/>
      <c r="NCF5" s="122"/>
      <c r="NCG5" s="123"/>
      <c r="NCH5" s="121"/>
      <c r="NCI5" s="122"/>
      <c r="NCJ5" s="123"/>
      <c r="NCK5" s="121"/>
      <c r="NCL5" s="122"/>
      <c r="NCM5" s="123"/>
      <c r="NCN5" s="121"/>
      <c r="NCO5" s="122"/>
      <c r="NCP5" s="123"/>
      <c r="NCQ5" s="121"/>
      <c r="NCR5" s="122"/>
      <c r="NCS5" s="123"/>
      <c r="NCT5" s="121"/>
      <c r="NCU5" s="122"/>
      <c r="NCV5" s="123"/>
      <c r="NCW5" s="121"/>
      <c r="NCX5" s="122"/>
      <c r="NCY5" s="123"/>
      <c r="NCZ5" s="121"/>
      <c r="NDA5" s="122"/>
      <c r="NDB5" s="123"/>
      <c r="NDC5" s="121"/>
      <c r="NDD5" s="122"/>
      <c r="NDE5" s="123"/>
      <c r="NDF5" s="121"/>
      <c r="NDG5" s="122"/>
      <c r="NDH5" s="123"/>
      <c r="NDI5" s="121"/>
      <c r="NDJ5" s="122"/>
      <c r="NDK5" s="123"/>
      <c r="NDL5" s="121"/>
      <c r="NDM5" s="122"/>
      <c r="NDN5" s="123"/>
      <c r="NDO5" s="121"/>
      <c r="NDP5" s="122"/>
      <c r="NDQ5" s="123"/>
      <c r="NDR5" s="121"/>
      <c r="NDS5" s="122"/>
      <c r="NDT5" s="123"/>
      <c r="NDU5" s="121"/>
      <c r="NDV5" s="122"/>
      <c r="NDW5" s="123"/>
      <c r="NDX5" s="121"/>
      <c r="NDY5" s="122"/>
      <c r="NDZ5" s="123"/>
      <c r="NEA5" s="121"/>
      <c r="NEB5" s="122"/>
      <c r="NEC5" s="123"/>
      <c r="NED5" s="121"/>
      <c r="NEE5" s="122"/>
      <c r="NEF5" s="123"/>
      <c r="NEG5" s="121"/>
      <c r="NEH5" s="122"/>
      <c r="NEI5" s="123"/>
      <c r="NEJ5" s="121"/>
      <c r="NEK5" s="122"/>
      <c r="NEL5" s="123"/>
      <c r="NEM5" s="121"/>
      <c r="NEN5" s="122"/>
      <c r="NEO5" s="123"/>
      <c r="NEP5" s="121"/>
      <c r="NEQ5" s="122"/>
      <c r="NER5" s="123"/>
      <c r="NES5" s="121"/>
      <c r="NET5" s="122"/>
      <c r="NEU5" s="123"/>
      <c r="NEV5" s="121"/>
      <c r="NEW5" s="122"/>
      <c r="NEX5" s="123"/>
      <c r="NEY5" s="121"/>
      <c r="NEZ5" s="122"/>
      <c r="NFA5" s="123"/>
      <c r="NFB5" s="121"/>
      <c r="NFC5" s="122"/>
      <c r="NFD5" s="123"/>
      <c r="NFE5" s="121"/>
      <c r="NFF5" s="122"/>
      <c r="NFG5" s="123"/>
      <c r="NFH5" s="121"/>
      <c r="NFI5" s="122"/>
      <c r="NFJ5" s="123"/>
      <c r="NFK5" s="121"/>
      <c r="NFL5" s="122"/>
      <c r="NFM5" s="123"/>
      <c r="NFN5" s="121"/>
      <c r="NFO5" s="122"/>
      <c r="NFP5" s="123"/>
      <c r="NFQ5" s="121"/>
      <c r="NFR5" s="122"/>
      <c r="NFS5" s="123"/>
      <c r="NFT5" s="121"/>
      <c r="NFU5" s="122"/>
      <c r="NFV5" s="123"/>
      <c r="NFW5" s="121"/>
      <c r="NFX5" s="122"/>
      <c r="NFY5" s="123"/>
      <c r="NFZ5" s="121"/>
      <c r="NGA5" s="122"/>
      <c r="NGB5" s="123"/>
      <c r="NGC5" s="121"/>
      <c r="NGD5" s="122"/>
      <c r="NGE5" s="123"/>
      <c r="NGF5" s="121"/>
      <c r="NGG5" s="122"/>
      <c r="NGH5" s="123"/>
      <c r="NGI5" s="121"/>
      <c r="NGJ5" s="122"/>
      <c r="NGK5" s="123"/>
      <c r="NGL5" s="121"/>
      <c r="NGM5" s="122"/>
      <c r="NGN5" s="123"/>
      <c r="NGO5" s="121"/>
      <c r="NGP5" s="122"/>
      <c r="NGQ5" s="123"/>
      <c r="NGR5" s="121"/>
      <c r="NGS5" s="122"/>
      <c r="NGT5" s="123"/>
      <c r="NGU5" s="121"/>
      <c r="NGV5" s="122"/>
      <c r="NGW5" s="123"/>
      <c r="NGX5" s="121"/>
      <c r="NGY5" s="122"/>
      <c r="NGZ5" s="123"/>
      <c r="NHA5" s="121"/>
      <c r="NHB5" s="122"/>
      <c r="NHC5" s="123"/>
      <c r="NHD5" s="121"/>
      <c r="NHE5" s="122"/>
      <c r="NHF5" s="123"/>
      <c r="NHG5" s="121"/>
      <c r="NHH5" s="122"/>
      <c r="NHI5" s="123"/>
      <c r="NHJ5" s="121"/>
      <c r="NHK5" s="122"/>
      <c r="NHL5" s="123"/>
      <c r="NHM5" s="121"/>
      <c r="NHN5" s="122"/>
      <c r="NHO5" s="123"/>
      <c r="NHP5" s="121"/>
      <c r="NHQ5" s="122"/>
      <c r="NHR5" s="123"/>
      <c r="NHS5" s="121"/>
      <c r="NHT5" s="122"/>
      <c r="NHU5" s="123"/>
      <c r="NHV5" s="121"/>
      <c r="NHW5" s="122"/>
      <c r="NHX5" s="123"/>
      <c r="NHY5" s="121"/>
      <c r="NHZ5" s="122"/>
      <c r="NIA5" s="123"/>
      <c r="NIB5" s="121"/>
      <c r="NIC5" s="122"/>
      <c r="NID5" s="123"/>
      <c r="NIE5" s="121"/>
      <c r="NIF5" s="122"/>
      <c r="NIG5" s="123"/>
      <c r="NIH5" s="121"/>
      <c r="NII5" s="122"/>
      <c r="NIJ5" s="123"/>
      <c r="NIK5" s="121"/>
      <c r="NIL5" s="122"/>
      <c r="NIM5" s="123"/>
      <c r="NIN5" s="121"/>
      <c r="NIO5" s="122"/>
      <c r="NIP5" s="123"/>
      <c r="NIQ5" s="121"/>
      <c r="NIR5" s="122"/>
      <c r="NIS5" s="123"/>
      <c r="NIT5" s="121"/>
      <c r="NIU5" s="122"/>
      <c r="NIV5" s="123"/>
      <c r="NIW5" s="121"/>
      <c r="NIX5" s="122"/>
      <c r="NIY5" s="123"/>
      <c r="NIZ5" s="121"/>
      <c r="NJA5" s="122"/>
      <c r="NJB5" s="123"/>
      <c r="NJC5" s="121"/>
      <c r="NJD5" s="122"/>
      <c r="NJE5" s="123"/>
      <c r="NJF5" s="121"/>
      <c r="NJG5" s="122"/>
      <c r="NJH5" s="123"/>
      <c r="NJI5" s="121"/>
      <c r="NJJ5" s="122"/>
      <c r="NJK5" s="123"/>
      <c r="NJL5" s="121"/>
      <c r="NJM5" s="122"/>
      <c r="NJN5" s="123"/>
      <c r="NJO5" s="121"/>
      <c r="NJP5" s="122"/>
      <c r="NJQ5" s="123"/>
      <c r="NJR5" s="121"/>
      <c r="NJS5" s="122"/>
      <c r="NJT5" s="123"/>
      <c r="NJU5" s="121"/>
      <c r="NJV5" s="122"/>
      <c r="NJW5" s="123"/>
      <c r="NJX5" s="121"/>
      <c r="NJY5" s="122"/>
      <c r="NJZ5" s="123"/>
      <c r="NKA5" s="121"/>
      <c r="NKB5" s="122"/>
      <c r="NKC5" s="123"/>
      <c r="NKD5" s="121"/>
      <c r="NKE5" s="122"/>
      <c r="NKF5" s="123"/>
      <c r="NKG5" s="121"/>
      <c r="NKH5" s="122"/>
      <c r="NKI5" s="123"/>
      <c r="NKJ5" s="121"/>
      <c r="NKK5" s="122"/>
      <c r="NKL5" s="123"/>
      <c r="NKM5" s="121"/>
      <c r="NKN5" s="122"/>
      <c r="NKO5" s="123"/>
      <c r="NKP5" s="121"/>
      <c r="NKQ5" s="122"/>
      <c r="NKR5" s="123"/>
      <c r="NKS5" s="121"/>
      <c r="NKT5" s="122"/>
      <c r="NKU5" s="123"/>
      <c r="NKV5" s="121"/>
      <c r="NKW5" s="122"/>
      <c r="NKX5" s="123"/>
      <c r="NKY5" s="121"/>
      <c r="NKZ5" s="122"/>
      <c r="NLA5" s="123"/>
      <c r="NLB5" s="121"/>
      <c r="NLC5" s="122"/>
      <c r="NLD5" s="123"/>
      <c r="NLE5" s="121"/>
      <c r="NLF5" s="122"/>
      <c r="NLG5" s="123"/>
      <c r="NLH5" s="121"/>
      <c r="NLI5" s="122"/>
      <c r="NLJ5" s="123"/>
      <c r="NLK5" s="121"/>
      <c r="NLL5" s="122"/>
      <c r="NLM5" s="123"/>
      <c r="NLN5" s="121"/>
      <c r="NLO5" s="122"/>
      <c r="NLP5" s="123"/>
      <c r="NLQ5" s="121"/>
      <c r="NLR5" s="122"/>
      <c r="NLS5" s="123"/>
      <c r="NLT5" s="121"/>
      <c r="NLU5" s="122"/>
      <c r="NLV5" s="123"/>
      <c r="NLW5" s="121"/>
      <c r="NLX5" s="122"/>
      <c r="NLY5" s="123"/>
      <c r="NLZ5" s="121"/>
      <c r="NMA5" s="122"/>
      <c r="NMB5" s="123"/>
      <c r="NMC5" s="121"/>
      <c r="NMD5" s="122"/>
      <c r="NME5" s="123"/>
      <c r="NMF5" s="121"/>
      <c r="NMG5" s="122"/>
      <c r="NMH5" s="123"/>
      <c r="NMI5" s="121"/>
      <c r="NMJ5" s="122"/>
      <c r="NMK5" s="123"/>
      <c r="NML5" s="121"/>
      <c r="NMM5" s="122"/>
      <c r="NMN5" s="123"/>
      <c r="NMO5" s="121"/>
      <c r="NMP5" s="122"/>
      <c r="NMQ5" s="123"/>
      <c r="NMR5" s="121"/>
      <c r="NMS5" s="122"/>
      <c r="NMT5" s="123"/>
      <c r="NMU5" s="121"/>
      <c r="NMV5" s="122"/>
      <c r="NMW5" s="123"/>
      <c r="NMX5" s="121"/>
      <c r="NMY5" s="122"/>
      <c r="NMZ5" s="123"/>
      <c r="NNA5" s="121"/>
      <c r="NNB5" s="122"/>
      <c r="NNC5" s="123"/>
      <c r="NND5" s="121"/>
      <c r="NNE5" s="122"/>
      <c r="NNF5" s="123"/>
      <c r="NNG5" s="121"/>
      <c r="NNH5" s="122"/>
      <c r="NNI5" s="123"/>
      <c r="NNJ5" s="121"/>
      <c r="NNK5" s="122"/>
      <c r="NNL5" s="123"/>
      <c r="NNM5" s="121"/>
      <c r="NNN5" s="122"/>
      <c r="NNO5" s="123"/>
      <c r="NNP5" s="121"/>
      <c r="NNQ5" s="122"/>
      <c r="NNR5" s="123"/>
      <c r="NNS5" s="121"/>
      <c r="NNT5" s="122"/>
      <c r="NNU5" s="123"/>
      <c r="NNV5" s="121"/>
      <c r="NNW5" s="122"/>
      <c r="NNX5" s="123"/>
      <c r="NNY5" s="121"/>
      <c r="NNZ5" s="122"/>
      <c r="NOA5" s="123"/>
      <c r="NOB5" s="121"/>
      <c r="NOC5" s="122"/>
      <c r="NOD5" s="123"/>
      <c r="NOE5" s="121"/>
      <c r="NOF5" s="122"/>
      <c r="NOG5" s="123"/>
      <c r="NOH5" s="121"/>
      <c r="NOI5" s="122"/>
      <c r="NOJ5" s="123"/>
      <c r="NOK5" s="121"/>
      <c r="NOL5" s="122"/>
      <c r="NOM5" s="123"/>
      <c r="NON5" s="121"/>
      <c r="NOO5" s="122"/>
      <c r="NOP5" s="123"/>
      <c r="NOQ5" s="121"/>
      <c r="NOR5" s="122"/>
      <c r="NOS5" s="123"/>
      <c r="NOT5" s="121"/>
      <c r="NOU5" s="122"/>
      <c r="NOV5" s="123"/>
      <c r="NOW5" s="121"/>
      <c r="NOX5" s="122"/>
      <c r="NOY5" s="123"/>
      <c r="NOZ5" s="121"/>
      <c r="NPA5" s="122"/>
      <c r="NPB5" s="123"/>
      <c r="NPC5" s="121"/>
      <c r="NPD5" s="122"/>
      <c r="NPE5" s="123"/>
      <c r="NPF5" s="121"/>
      <c r="NPG5" s="122"/>
      <c r="NPH5" s="123"/>
      <c r="NPI5" s="121"/>
      <c r="NPJ5" s="122"/>
      <c r="NPK5" s="123"/>
      <c r="NPL5" s="121"/>
      <c r="NPM5" s="122"/>
      <c r="NPN5" s="123"/>
      <c r="NPO5" s="121"/>
      <c r="NPP5" s="122"/>
      <c r="NPQ5" s="123"/>
      <c r="NPR5" s="121"/>
      <c r="NPS5" s="122"/>
      <c r="NPT5" s="123"/>
      <c r="NPU5" s="121"/>
      <c r="NPV5" s="122"/>
      <c r="NPW5" s="123"/>
      <c r="NPX5" s="121"/>
      <c r="NPY5" s="122"/>
      <c r="NPZ5" s="123"/>
      <c r="NQA5" s="121"/>
      <c r="NQB5" s="122"/>
      <c r="NQC5" s="123"/>
      <c r="NQD5" s="121"/>
      <c r="NQE5" s="122"/>
      <c r="NQF5" s="123"/>
      <c r="NQG5" s="121"/>
      <c r="NQH5" s="122"/>
      <c r="NQI5" s="123"/>
      <c r="NQJ5" s="121"/>
      <c r="NQK5" s="122"/>
      <c r="NQL5" s="123"/>
      <c r="NQM5" s="121"/>
      <c r="NQN5" s="122"/>
      <c r="NQO5" s="123"/>
      <c r="NQP5" s="121"/>
      <c r="NQQ5" s="122"/>
      <c r="NQR5" s="123"/>
      <c r="NQS5" s="121"/>
      <c r="NQT5" s="122"/>
      <c r="NQU5" s="123"/>
      <c r="NQV5" s="121"/>
      <c r="NQW5" s="122"/>
      <c r="NQX5" s="123"/>
      <c r="NQY5" s="121"/>
      <c r="NQZ5" s="122"/>
      <c r="NRA5" s="123"/>
      <c r="NRB5" s="121"/>
      <c r="NRC5" s="122"/>
      <c r="NRD5" s="123"/>
      <c r="NRE5" s="121"/>
      <c r="NRF5" s="122"/>
      <c r="NRG5" s="123"/>
      <c r="NRH5" s="121"/>
      <c r="NRI5" s="122"/>
      <c r="NRJ5" s="123"/>
      <c r="NRK5" s="121"/>
      <c r="NRL5" s="122"/>
      <c r="NRM5" s="123"/>
      <c r="NRN5" s="121"/>
      <c r="NRO5" s="122"/>
      <c r="NRP5" s="123"/>
      <c r="NRQ5" s="121"/>
      <c r="NRR5" s="122"/>
      <c r="NRS5" s="123"/>
      <c r="NRT5" s="121"/>
      <c r="NRU5" s="122"/>
      <c r="NRV5" s="123"/>
      <c r="NRW5" s="121"/>
      <c r="NRX5" s="122"/>
      <c r="NRY5" s="123"/>
      <c r="NRZ5" s="121"/>
      <c r="NSA5" s="122"/>
      <c r="NSB5" s="123"/>
      <c r="NSC5" s="121"/>
      <c r="NSD5" s="122"/>
      <c r="NSE5" s="123"/>
      <c r="NSF5" s="121"/>
      <c r="NSG5" s="122"/>
      <c r="NSH5" s="123"/>
      <c r="NSI5" s="121"/>
      <c r="NSJ5" s="122"/>
      <c r="NSK5" s="123"/>
      <c r="NSL5" s="121"/>
      <c r="NSM5" s="122"/>
      <c r="NSN5" s="123"/>
      <c r="NSO5" s="121"/>
      <c r="NSP5" s="122"/>
      <c r="NSQ5" s="123"/>
      <c r="NSR5" s="121"/>
      <c r="NSS5" s="122"/>
      <c r="NST5" s="123"/>
      <c r="NSU5" s="121"/>
      <c r="NSV5" s="122"/>
      <c r="NSW5" s="123"/>
      <c r="NSX5" s="121"/>
      <c r="NSY5" s="122"/>
      <c r="NSZ5" s="123"/>
      <c r="NTA5" s="121"/>
      <c r="NTB5" s="122"/>
      <c r="NTC5" s="123"/>
      <c r="NTD5" s="121"/>
      <c r="NTE5" s="122"/>
      <c r="NTF5" s="123"/>
      <c r="NTG5" s="121"/>
      <c r="NTH5" s="122"/>
      <c r="NTI5" s="123"/>
      <c r="NTJ5" s="121"/>
      <c r="NTK5" s="122"/>
      <c r="NTL5" s="123"/>
      <c r="NTM5" s="121"/>
      <c r="NTN5" s="122"/>
      <c r="NTO5" s="123"/>
      <c r="NTP5" s="121"/>
      <c r="NTQ5" s="122"/>
      <c r="NTR5" s="123"/>
      <c r="NTS5" s="121"/>
      <c r="NTT5" s="122"/>
      <c r="NTU5" s="123"/>
      <c r="NTV5" s="121"/>
      <c r="NTW5" s="122"/>
      <c r="NTX5" s="123"/>
      <c r="NTY5" s="121"/>
      <c r="NTZ5" s="122"/>
      <c r="NUA5" s="123"/>
      <c r="NUB5" s="121"/>
      <c r="NUC5" s="122"/>
      <c r="NUD5" s="123"/>
      <c r="NUE5" s="121"/>
      <c r="NUF5" s="122"/>
      <c r="NUG5" s="123"/>
      <c r="NUH5" s="121"/>
      <c r="NUI5" s="122"/>
      <c r="NUJ5" s="123"/>
      <c r="NUK5" s="121"/>
      <c r="NUL5" s="122"/>
      <c r="NUM5" s="123"/>
      <c r="NUN5" s="121"/>
      <c r="NUO5" s="122"/>
      <c r="NUP5" s="123"/>
      <c r="NUQ5" s="121"/>
      <c r="NUR5" s="122"/>
      <c r="NUS5" s="123"/>
      <c r="NUT5" s="121"/>
      <c r="NUU5" s="122"/>
      <c r="NUV5" s="123"/>
      <c r="NUW5" s="121"/>
      <c r="NUX5" s="122"/>
      <c r="NUY5" s="123"/>
      <c r="NUZ5" s="121"/>
      <c r="NVA5" s="122"/>
      <c r="NVB5" s="123"/>
      <c r="NVC5" s="121"/>
      <c r="NVD5" s="122"/>
      <c r="NVE5" s="123"/>
      <c r="NVF5" s="121"/>
      <c r="NVG5" s="122"/>
      <c r="NVH5" s="123"/>
      <c r="NVI5" s="121"/>
      <c r="NVJ5" s="122"/>
      <c r="NVK5" s="123"/>
      <c r="NVL5" s="121"/>
      <c r="NVM5" s="122"/>
      <c r="NVN5" s="123"/>
      <c r="NVO5" s="121"/>
      <c r="NVP5" s="122"/>
      <c r="NVQ5" s="123"/>
      <c r="NVR5" s="121"/>
      <c r="NVS5" s="122"/>
      <c r="NVT5" s="123"/>
      <c r="NVU5" s="121"/>
      <c r="NVV5" s="122"/>
      <c r="NVW5" s="123"/>
      <c r="NVX5" s="121"/>
      <c r="NVY5" s="122"/>
      <c r="NVZ5" s="123"/>
      <c r="NWA5" s="121"/>
      <c r="NWB5" s="122"/>
      <c r="NWC5" s="123"/>
      <c r="NWD5" s="121"/>
      <c r="NWE5" s="122"/>
      <c r="NWF5" s="123"/>
      <c r="NWG5" s="121"/>
      <c r="NWH5" s="122"/>
      <c r="NWI5" s="123"/>
      <c r="NWJ5" s="121"/>
      <c r="NWK5" s="122"/>
      <c r="NWL5" s="123"/>
      <c r="NWM5" s="121"/>
      <c r="NWN5" s="122"/>
      <c r="NWO5" s="123"/>
      <c r="NWP5" s="121"/>
      <c r="NWQ5" s="122"/>
      <c r="NWR5" s="123"/>
      <c r="NWS5" s="121"/>
      <c r="NWT5" s="122"/>
      <c r="NWU5" s="123"/>
      <c r="NWV5" s="121"/>
      <c r="NWW5" s="122"/>
      <c r="NWX5" s="123"/>
      <c r="NWY5" s="121"/>
      <c r="NWZ5" s="122"/>
      <c r="NXA5" s="123"/>
      <c r="NXB5" s="121"/>
      <c r="NXC5" s="122"/>
      <c r="NXD5" s="123"/>
      <c r="NXE5" s="121"/>
      <c r="NXF5" s="122"/>
      <c r="NXG5" s="123"/>
      <c r="NXH5" s="121"/>
      <c r="NXI5" s="122"/>
      <c r="NXJ5" s="123"/>
      <c r="NXK5" s="121"/>
      <c r="NXL5" s="122"/>
      <c r="NXM5" s="123"/>
      <c r="NXN5" s="121"/>
      <c r="NXO5" s="122"/>
      <c r="NXP5" s="123"/>
      <c r="NXQ5" s="121"/>
      <c r="NXR5" s="122"/>
      <c r="NXS5" s="123"/>
      <c r="NXT5" s="121"/>
      <c r="NXU5" s="122"/>
      <c r="NXV5" s="123"/>
      <c r="NXW5" s="121"/>
      <c r="NXX5" s="122"/>
      <c r="NXY5" s="123"/>
      <c r="NXZ5" s="121"/>
      <c r="NYA5" s="122"/>
      <c r="NYB5" s="123"/>
      <c r="NYC5" s="121"/>
      <c r="NYD5" s="122"/>
      <c r="NYE5" s="123"/>
      <c r="NYF5" s="121"/>
      <c r="NYG5" s="122"/>
      <c r="NYH5" s="123"/>
      <c r="NYI5" s="121"/>
      <c r="NYJ5" s="122"/>
      <c r="NYK5" s="123"/>
      <c r="NYL5" s="121"/>
      <c r="NYM5" s="122"/>
      <c r="NYN5" s="123"/>
      <c r="NYO5" s="121"/>
      <c r="NYP5" s="122"/>
      <c r="NYQ5" s="123"/>
      <c r="NYR5" s="121"/>
      <c r="NYS5" s="122"/>
      <c r="NYT5" s="123"/>
      <c r="NYU5" s="121"/>
      <c r="NYV5" s="122"/>
      <c r="NYW5" s="123"/>
      <c r="NYX5" s="121"/>
      <c r="NYY5" s="122"/>
      <c r="NYZ5" s="123"/>
      <c r="NZA5" s="121"/>
      <c r="NZB5" s="122"/>
      <c r="NZC5" s="123"/>
      <c r="NZD5" s="121"/>
      <c r="NZE5" s="122"/>
      <c r="NZF5" s="123"/>
      <c r="NZG5" s="121"/>
      <c r="NZH5" s="122"/>
      <c r="NZI5" s="123"/>
      <c r="NZJ5" s="121"/>
      <c r="NZK5" s="122"/>
      <c r="NZL5" s="123"/>
      <c r="NZM5" s="121"/>
      <c r="NZN5" s="122"/>
      <c r="NZO5" s="123"/>
      <c r="NZP5" s="121"/>
      <c r="NZQ5" s="122"/>
      <c r="NZR5" s="123"/>
      <c r="NZS5" s="121"/>
      <c r="NZT5" s="122"/>
      <c r="NZU5" s="123"/>
      <c r="NZV5" s="121"/>
      <c r="NZW5" s="122"/>
      <c r="NZX5" s="123"/>
      <c r="NZY5" s="121"/>
      <c r="NZZ5" s="122"/>
      <c r="OAA5" s="123"/>
      <c r="OAB5" s="121"/>
      <c r="OAC5" s="122"/>
      <c r="OAD5" s="123"/>
      <c r="OAE5" s="121"/>
      <c r="OAF5" s="122"/>
      <c r="OAG5" s="123"/>
      <c r="OAH5" s="121"/>
      <c r="OAI5" s="122"/>
      <c r="OAJ5" s="123"/>
      <c r="OAK5" s="121"/>
      <c r="OAL5" s="122"/>
      <c r="OAM5" s="123"/>
      <c r="OAN5" s="121"/>
      <c r="OAO5" s="122"/>
      <c r="OAP5" s="123"/>
      <c r="OAQ5" s="121"/>
      <c r="OAR5" s="122"/>
      <c r="OAS5" s="123"/>
      <c r="OAT5" s="121"/>
      <c r="OAU5" s="122"/>
      <c r="OAV5" s="123"/>
      <c r="OAW5" s="121"/>
      <c r="OAX5" s="122"/>
      <c r="OAY5" s="123"/>
      <c r="OAZ5" s="121"/>
      <c r="OBA5" s="122"/>
      <c r="OBB5" s="123"/>
      <c r="OBC5" s="121"/>
      <c r="OBD5" s="122"/>
      <c r="OBE5" s="123"/>
      <c r="OBF5" s="121"/>
      <c r="OBG5" s="122"/>
      <c r="OBH5" s="123"/>
      <c r="OBI5" s="121"/>
      <c r="OBJ5" s="122"/>
      <c r="OBK5" s="123"/>
      <c r="OBL5" s="121"/>
      <c r="OBM5" s="122"/>
      <c r="OBN5" s="123"/>
      <c r="OBO5" s="121"/>
      <c r="OBP5" s="122"/>
      <c r="OBQ5" s="123"/>
      <c r="OBR5" s="121"/>
      <c r="OBS5" s="122"/>
      <c r="OBT5" s="123"/>
      <c r="OBU5" s="121"/>
      <c r="OBV5" s="122"/>
      <c r="OBW5" s="123"/>
      <c r="OBX5" s="121"/>
      <c r="OBY5" s="122"/>
      <c r="OBZ5" s="123"/>
      <c r="OCA5" s="121"/>
      <c r="OCB5" s="122"/>
      <c r="OCC5" s="123"/>
      <c r="OCD5" s="121"/>
      <c r="OCE5" s="122"/>
      <c r="OCF5" s="123"/>
      <c r="OCG5" s="121"/>
      <c r="OCH5" s="122"/>
      <c r="OCI5" s="123"/>
      <c r="OCJ5" s="121"/>
      <c r="OCK5" s="122"/>
      <c r="OCL5" s="123"/>
      <c r="OCM5" s="121"/>
      <c r="OCN5" s="122"/>
      <c r="OCO5" s="123"/>
      <c r="OCP5" s="121"/>
      <c r="OCQ5" s="122"/>
      <c r="OCR5" s="123"/>
      <c r="OCS5" s="121"/>
      <c r="OCT5" s="122"/>
      <c r="OCU5" s="123"/>
      <c r="OCV5" s="121"/>
      <c r="OCW5" s="122"/>
      <c r="OCX5" s="123"/>
      <c r="OCY5" s="121"/>
      <c r="OCZ5" s="122"/>
      <c r="ODA5" s="123"/>
      <c r="ODB5" s="121"/>
      <c r="ODC5" s="122"/>
      <c r="ODD5" s="123"/>
      <c r="ODE5" s="121"/>
      <c r="ODF5" s="122"/>
      <c r="ODG5" s="123"/>
      <c r="ODH5" s="121"/>
      <c r="ODI5" s="122"/>
      <c r="ODJ5" s="123"/>
      <c r="ODK5" s="121"/>
      <c r="ODL5" s="122"/>
      <c r="ODM5" s="123"/>
      <c r="ODN5" s="121"/>
      <c r="ODO5" s="122"/>
      <c r="ODP5" s="123"/>
      <c r="ODQ5" s="121"/>
      <c r="ODR5" s="122"/>
      <c r="ODS5" s="123"/>
      <c r="ODT5" s="121"/>
      <c r="ODU5" s="122"/>
      <c r="ODV5" s="123"/>
      <c r="ODW5" s="121"/>
      <c r="ODX5" s="122"/>
      <c r="ODY5" s="123"/>
      <c r="ODZ5" s="121"/>
      <c r="OEA5" s="122"/>
      <c r="OEB5" s="123"/>
      <c r="OEC5" s="121"/>
      <c r="OED5" s="122"/>
      <c r="OEE5" s="123"/>
      <c r="OEF5" s="121"/>
      <c r="OEG5" s="122"/>
      <c r="OEH5" s="123"/>
      <c r="OEI5" s="121"/>
      <c r="OEJ5" s="122"/>
      <c r="OEK5" s="123"/>
      <c r="OEL5" s="121"/>
      <c r="OEM5" s="122"/>
      <c r="OEN5" s="123"/>
      <c r="OEO5" s="121"/>
      <c r="OEP5" s="122"/>
      <c r="OEQ5" s="123"/>
      <c r="OER5" s="121"/>
      <c r="OES5" s="122"/>
      <c r="OET5" s="123"/>
      <c r="OEU5" s="121"/>
      <c r="OEV5" s="122"/>
      <c r="OEW5" s="123"/>
      <c r="OEX5" s="121"/>
      <c r="OEY5" s="122"/>
      <c r="OEZ5" s="123"/>
      <c r="OFA5" s="121"/>
      <c r="OFB5" s="122"/>
      <c r="OFC5" s="123"/>
      <c r="OFD5" s="121"/>
      <c r="OFE5" s="122"/>
      <c r="OFF5" s="123"/>
      <c r="OFG5" s="121"/>
      <c r="OFH5" s="122"/>
      <c r="OFI5" s="123"/>
      <c r="OFJ5" s="121"/>
      <c r="OFK5" s="122"/>
      <c r="OFL5" s="123"/>
      <c r="OFM5" s="121"/>
      <c r="OFN5" s="122"/>
      <c r="OFO5" s="123"/>
      <c r="OFP5" s="121"/>
      <c r="OFQ5" s="122"/>
      <c r="OFR5" s="123"/>
      <c r="OFS5" s="121"/>
      <c r="OFT5" s="122"/>
      <c r="OFU5" s="123"/>
      <c r="OFV5" s="121"/>
      <c r="OFW5" s="122"/>
      <c r="OFX5" s="123"/>
      <c r="OFY5" s="121"/>
      <c r="OFZ5" s="122"/>
      <c r="OGA5" s="123"/>
      <c r="OGB5" s="121"/>
      <c r="OGC5" s="122"/>
      <c r="OGD5" s="123"/>
      <c r="OGE5" s="121"/>
      <c r="OGF5" s="122"/>
      <c r="OGG5" s="123"/>
      <c r="OGH5" s="121"/>
      <c r="OGI5" s="122"/>
      <c r="OGJ5" s="123"/>
      <c r="OGK5" s="121"/>
      <c r="OGL5" s="122"/>
      <c r="OGM5" s="123"/>
      <c r="OGN5" s="121"/>
      <c r="OGO5" s="122"/>
      <c r="OGP5" s="123"/>
      <c r="OGQ5" s="121"/>
      <c r="OGR5" s="122"/>
      <c r="OGS5" s="123"/>
      <c r="OGT5" s="121"/>
      <c r="OGU5" s="122"/>
      <c r="OGV5" s="123"/>
      <c r="OGW5" s="121"/>
      <c r="OGX5" s="122"/>
      <c r="OGY5" s="123"/>
      <c r="OGZ5" s="121"/>
      <c r="OHA5" s="122"/>
      <c r="OHB5" s="123"/>
      <c r="OHC5" s="121"/>
      <c r="OHD5" s="122"/>
      <c r="OHE5" s="123"/>
      <c r="OHF5" s="121"/>
      <c r="OHG5" s="122"/>
      <c r="OHH5" s="123"/>
      <c r="OHI5" s="121"/>
      <c r="OHJ5" s="122"/>
      <c r="OHK5" s="123"/>
      <c r="OHL5" s="121"/>
      <c r="OHM5" s="122"/>
      <c r="OHN5" s="123"/>
      <c r="OHO5" s="121"/>
      <c r="OHP5" s="122"/>
      <c r="OHQ5" s="123"/>
      <c r="OHR5" s="121"/>
      <c r="OHS5" s="122"/>
      <c r="OHT5" s="123"/>
      <c r="OHU5" s="121"/>
      <c r="OHV5" s="122"/>
      <c r="OHW5" s="123"/>
      <c r="OHX5" s="121"/>
      <c r="OHY5" s="122"/>
      <c r="OHZ5" s="123"/>
      <c r="OIA5" s="121"/>
      <c r="OIB5" s="122"/>
      <c r="OIC5" s="123"/>
      <c r="OID5" s="121"/>
      <c r="OIE5" s="122"/>
      <c r="OIF5" s="123"/>
      <c r="OIG5" s="121"/>
      <c r="OIH5" s="122"/>
      <c r="OII5" s="123"/>
      <c r="OIJ5" s="121"/>
      <c r="OIK5" s="122"/>
      <c r="OIL5" s="123"/>
      <c r="OIM5" s="121"/>
      <c r="OIN5" s="122"/>
      <c r="OIO5" s="123"/>
      <c r="OIP5" s="121"/>
      <c r="OIQ5" s="122"/>
      <c r="OIR5" s="123"/>
      <c r="OIS5" s="121"/>
      <c r="OIT5" s="122"/>
      <c r="OIU5" s="123"/>
      <c r="OIV5" s="121"/>
      <c r="OIW5" s="122"/>
      <c r="OIX5" s="123"/>
      <c r="OIY5" s="121"/>
      <c r="OIZ5" s="122"/>
      <c r="OJA5" s="123"/>
      <c r="OJB5" s="121"/>
      <c r="OJC5" s="122"/>
      <c r="OJD5" s="123"/>
      <c r="OJE5" s="121"/>
      <c r="OJF5" s="122"/>
      <c r="OJG5" s="123"/>
      <c r="OJH5" s="121"/>
      <c r="OJI5" s="122"/>
      <c r="OJJ5" s="123"/>
      <c r="OJK5" s="121"/>
      <c r="OJL5" s="122"/>
      <c r="OJM5" s="123"/>
      <c r="OJN5" s="121"/>
      <c r="OJO5" s="122"/>
      <c r="OJP5" s="123"/>
      <c r="OJQ5" s="121"/>
      <c r="OJR5" s="122"/>
      <c r="OJS5" s="123"/>
      <c r="OJT5" s="121"/>
      <c r="OJU5" s="122"/>
      <c r="OJV5" s="123"/>
      <c r="OJW5" s="121"/>
      <c r="OJX5" s="122"/>
      <c r="OJY5" s="123"/>
      <c r="OJZ5" s="121"/>
      <c r="OKA5" s="122"/>
      <c r="OKB5" s="123"/>
      <c r="OKC5" s="121"/>
      <c r="OKD5" s="122"/>
      <c r="OKE5" s="123"/>
      <c r="OKF5" s="121"/>
      <c r="OKG5" s="122"/>
      <c r="OKH5" s="123"/>
      <c r="OKI5" s="121"/>
      <c r="OKJ5" s="122"/>
      <c r="OKK5" s="123"/>
      <c r="OKL5" s="121"/>
      <c r="OKM5" s="122"/>
      <c r="OKN5" s="123"/>
      <c r="OKO5" s="121"/>
      <c r="OKP5" s="122"/>
      <c r="OKQ5" s="123"/>
      <c r="OKR5" s="121"/>
      <c r="OKS5" s="122"/>
      <c r="OKT5" s="123"/>
      <c r="OKU5" s="121"/>
      <c r="OKV5" s="122"/>
      <c r="OKW5" s="123"/>
      <c r="OKX5" s="121"/>
      <c r="OKY5" s="122"/>
      <c r="OKZ5" s="123"/>
      <c r="OLA5" s="121"/>
      <c r="OLB5" s="122"/>
      <c r="OLC5" s="123"/>
      <c r="OLD5" s="121"/>
      <c r="OLE5" s="122"/>
      <c r="OLF5" s="123"/>
      <c r="OLG5" s="121"/>
      <c r="OLH5" s="122"/>
      <c r="OLI5" s="123"/>
      <c r="OLJ5" s="121"/>
      <c r="OLK5" s="122"/>
      <c r="OLL5" s="123"/>
      <c r="OLM5" s="121"/>
      <c r="OLN5" s="122"/>
      <c r="OLO5" s="123"/>
      <c r="OLP5" s="121"/>
      <c r="OLQ5" s="122"/>
      <c r="OLR5" s="123"/>
      <c r="OLS5" s="121"/>
      <c r="OLT5" s="122"/>
      <c r="OLU5" s="123"/>
      <c r="OLV5" s="121"/>
      <c r="OLW5" s="122"/>
      <c r="OLX5" s="123"/>
      <c r="OLY5" s="121"/>
      <c r="OLZ5" s="122"/>
      <c r="OMA5" s="123"/>
      <c r="OMB5" s="121"/>
      <c r="OMC5" s="122"/>
      <c r="OMD5" s="123"/>
      <c r="OME5" s="121"/>
      <c r="OMF5" s="122"/>
      <c r="OMG5" s="123"/>
      <c r="OMH5" s="121"/>
      <c r="OMI5" s="122"/>
      <c r="OMJ5" s="123"/>
      <c r="OMK5" s="121"/>
      <c r="OML5" s="122"/>
      <c r="OMM5" s="123"/>
      <c r="OMN5" s="121"/>
      <c r="OMO5" s="122"/>
      <c r="OMP5" s="123"/>
      <c r="OMQ5" s="121"/>
      <c r="OMR5" s="122"/>
      <c r="OMS5" s="123"/>
      <c r="OMT5" s="121"/>
      <c r="OMU5" s="122"/>
      <c r="OMV5" s="123"/>
      <c r="OMW5" s="121"/>
      <c r="OMX5" s="122"/>
      <c r="OMY5" s="123"/>
      <c r="OMZ5" s="121"/>
      <c r="ONA5" s="122"/>
      <c r="ONB5" s="123"/>
      <c r="ONC5" s="121"/>
      <c r="OND5" s="122"/>
      <c r="ONE5" s="123"/>
      <c r="ONF5" s="121"/>
      <c r="ONG5" s="122"/>
      <c r="ONH5" s="123"/>
      <c r="ONI5" s="121"/>
      <c r="ONJ5" s="122"/>
      <c r="ONK5" s="123"/>
      <c r="ONL5" s="121"/>
      <c r="ONM5" s="122"/>
      <c r="ONN5" s="123"/>
      <c r="ONO5" s="121"/>
      <c r="ONP5" s="122"/>
      <c r="ONQ5" s="123"/>
      <c r="ONR5" s="121"/>
      <c r="ONS5" s="122"/>
      <c r="ONT5" s="123"/>
      <c r="ONU5" s="121"/>
      <c r="ONV5" s="122"/>
      <c r="ONW5" s="123"/>
      <c r="ONX5" s="121"/>
      <c r="ONY5" s="122"/>
      <c r="ONZ5" s="123"/>
      <c r="OOA5" s="121"/>
      <c r="OOB5" s="122"/>
      <c r="OOC5" s="123"/>
      <c r="OOD5" s="121"/>
      <c r="OOE5" s="122"/>
      <c r="OOF5" s="123"/>
      <c r="OOG5" s="121"/>
      <c r="OOH5" s="122"/>
      <c r="OOI5" s="123"/>
      <c r="OOJ5" s="121"/>
      <c r="OOK5" s="122"/>
      <c r="OOL5" s="123"/>
      <c r="OOM5" s="121"/>
      <c r="OON5" s="122"/>
      <c r="OOO5" s="123"/>
      <c r="OOP5" s="121"/>
      <c r="OOQ5" s="122"/>
      <c r="OOR5" s="123"/>
      <c r="OOS5" s="121"/>
      <c r="OOT5" s="122"/>
      <c r="OOU5" s="123"/>
      <c r="OOV5" s="121"/>
      <c r="OOW5" s="122"/>
      <c r="OOX5" s="123"/>
      <c r="OOY5" s="121"/>
      <c r="OOZ5" s="122"/>
      <c r="OPA5" s="123"/>
      <c r="OPB5" s="121"/>
      <c r="OPC5" s="122"/>
      <c r="OPD5" s="123"/>
      <c r="OPE5" s="121"/>
      <c r="OPF5" s="122"/>
      <c r="OPG5" s="123"/>
      <c r="OPH5" s="121"/>
      <c r="OPI5" s="122"/>
      <c r="OPJ5" s="123"/>
      <c r="OPK5" s="121"/>
      <c r="OPL5" s="122"/>
      <c r="OPM5" s="123"/>
      <c r="OPN5" s="121"/>
      <c r="OPO5" s="122"/>
      <c r="OPP5" s="123"/>
      <c r="OPQ5" s="121"/>
      <c r="OPR5" s="122"/>
      <c r="OPS5" s="123"/>
      <c r="OPT5" s="121"/>
      <c r="OPU5" s="122"/>
      <c r="OPV5" s="123"/>
      <c r="OPW5" s="121"/>
      <c r="OPX5" s="122"/>
      <c r="OPY5" s="123"/>
      <c r="OPZ5" s="121"/>
      <c r="OQA5" s="122"/>
      <c r="OQB5" s="123"/>
      <c r="OQC5" s="121"/>
      <c r="OQD5" s="122"/>
      <c r="OQE5" s="123"/>
      <c r="OQF5" s="121"/>
      <c r="OQG5" s="122"/>
      <c r="OQH5" s="123"/>
      <c r="OQI5" s="121"/>
      <c r="OQJ5" s="122"/>
      <c r="OQK5" s="123"/>
      <c r="OQL5" s="121"/>
      <c r="OQM5" s="122"/>
      <c r="OQN5" s="123"/>
      <c r="OQO5" s="121"/>
      <c r="OQP5" s="122"/>
      <c r="OQQ5" s="123"/>
      <c r="OQR5" s="121"/>
      <c r="OQS5" s="122"/>
      <c r="OQT5" s="123"/>
      <c r="OQU5" s="121"/>
      <c r="OQV5" s="122"/>
      <c r="OQW5" s="123"/>
      <c r="OQX5" s="121"/>
      <c r="OQY5" s="122"/>
      <c r="OQZ5" s="123"/>
      <c r="ORA5" s="121"/>
      <c r="ORB5" s="122"/>
      <c r="ORC5" s="123"/>
      <c r="ORD5" s="121"/>
      <c r="ORE5" s="122"/>
      <c r="ORF5" s="123"/>
      <c r="ORG5" s="121"/>
      <c r="ORH5" s="122"/>
      <c r="ORI5" s="123"/>
      <c r="ORJ5" s="121"/>
      <c r="ORK5" s="122"/>
      <c r="ORL5" s="123"/>
      <c r="ORM5" s="121"/>
      <c r="ORN5" s="122"/>
      <c r="ORO5" s="123"/>
      <c r="ORP5" s="121"/>
      <c r="ORQ5" s="122"/>
      <c r="ORR5" s="123"/>
      <c r="ORS5" s="121"/>
      <c r="ORT5" s="122"/>
      <c r="ORU5" s="123"/>
      <c r="ORV5" s="121"/>
      <c r="ORW5" s="122"/>
      <c r="ORX5" s="123"/>
      <c r="ORY5" s="121"/>
      <c r="ORZ5" s="122"/>
      <c r="OSA5" s="123"/>
      <c r="OSB5" s="121"/>
      <c r="OSC5" s="122"/>
      <c r="OSD5" s="123"/>
      <c r="OSE5" s="121"/>
      <c r="OSF5" s="122"/>
      <c r="OSG5" s="123"/>
      <c r="OSH5" s="121"/>
      <c r="OSI5" s="122"/>
      <c r="OSJ5" s="123"/>
      <c r="OSK5" s="121"/>
      <c r="OSL5" s="122"/>
      <c r="OSM5" s="123"/>
      <c r="OSN5" s="121"/>
      <c r="OSO5" s="122"/>
      <c r="OSP5" s="123"/>
      <c r="OSQ5" s="121"/>
      <c r="OSR5" s="122"/>
      <c r="OSS5" s="123"/>
      <c r="OST5" s="121"/>
      <c r="OSU5" s="122"/>
      <c r="OSV5" s="123"/>
      <c r="OSW5" s="121"/>
      <c r="OSX5" s="122"/>
      <c r="OSY5" s="123"/>
      <c r="OSZ5" s="121"/>
      <c r="OTA5" s="122"/>
      <c r="OTB5" s="123"/>
      <c r="OTC5" s="121"/>
      <c r="OTD5" s="122"/>
      <c r="OTE5" s="123"/>
      <c r="OTF5" s="121"/>
      <c r="OTG5" s="122"/>
      <c r="OTH5" s="123"/>
      <c r="OTI5" s="121"/>
      <c r="OTJ5" s="122"/>
      <c r="OTK5" s="123"/>
      <c r="OTL5" s="121"/>
      <c r="OTM5" s="122"/>
      <c r="OTN5" s="123"/>
      <c r="OTO5" s="121"/>
      <c r="OTP5" s="122"/>
      <c r="OTQ5" s="123"/>
      <c r="OTR5" s="121"/>
      <c r="OTS5" s="122"/>
      <c r="OTT5" s="123"/>
      <c r="OTU5" s="121"/>
      <c r="OTV5" s="122"/>
      <c r="OTW5" s="123"/>
      <c r="OTX5" s="121"/>
      <c r="OTY5" s="122"/>
      <c r="OTZ5" s="123"/>
      <c r="OUA5" s="121"/>
      <c r="OUB5" s="122"/>
      <c r="OUC5" s="123"/>
      <c r="OUD5" s="121"/>
      <c r="OUE5" s="122"/>
      <c r="OUF5" s="123"/>
      <c r="OUG5" s="121"/>
      <c r="OUH5" s="122"/>
      <c r="OUI5" s="123"/>
      <c r="OUJ5" s="121"/>
      <c r="OUK5" s="122"/>
      <c r="OUL5" s="123"/>
      <c r="OUM5" s="121"/>
      <c r="OUN5" s="122"/>
      <c r="OUO5" s="123"/>
      <c r="OUP5" s="121"/>
      <c r="OUQ5" s="122"/>
      <c r="OUR5" s="123"/>
      <c r="OUS5" s="121"/>
      <c r="OUT5" s="122"/>
      <c r="OUU5" s="123"/>
      <c r="OUV5" s="121"/>
      <c r="OUW5" s="122"/>
      <c r="OUX5" s="123"/>
      <c r="OUY5" s="121"/>
      <c r="OUZ5" s="122"/>
      <c r="OVA5" s="123"/>
      <c r="OVB5" s="121"/>
      <c r="OVC5" s="122"/>
      <c r="OVD5" s="123"/>
      <c r="OVE5" s="121"/>
      <c r="OVF5" s="122"/>
      <c r="OVG5" s="123"/>
      <c r="OVH5" s="121"/>
      <c r="OVI5" s="122"/>
      <c r="OVJ5" s="123"/>
      <c r="OVK5" s="121"/>
      <c r="OVL5" s="122"/>
      <c r="OVM5" s="123"/>
      <c r="OVN5" s="121"/>
      <c r="OVO5" s="122"/>
      <c r="OVP5" s="123"/>
      <c r="OVQ5" s="121"/>
      <c r="OVR5" s="122"/>
      <c r="OVS5" s="123"/>
      <c r="OVT5" s="121"/>
      <c r="OVU5" s="122"/>
      <c r="OVV5" s="123"/>
      <c r="OVW5" s="121"/>
      <c r="OVX5" s="122"/>
      <c r="OVY5" s="123"/>
      <c r="OVZ5" s="121"/>
      <c r="OWA5" s="122"/>
      <c r="OWB5" s="123"/>
      <c r="OWC5" s="121"/>
      <c r="OWD5" s="122"/>
      <c r="OWE5" s="123"/>
      <c r="OWF5" s="121"/>
      <c r="OWG5" s="122"/>
      <c r="OWH5" s="123"/>
      <c r="OWI5" s="121"/>
      <c r="OWJ5" s="122"/>
      <c r="OWK5" s="123"/>
      <c r="OWL5" s="121"/>
      <c r="OWM5" s="122"/>
      <c r="OWN5" s="123"/>
      <c r="OWO5" s="121"/>
      <c r="OWP5" s="122"/>
      <c r="OWQ5" s="123"/>
      <c r="OWR5" s="121"/>
      <c r="OWS5" s="122"/>
      <c r="OWT5" s="123"/>
      <c r="OWU5" s="121"/>
      <c r="OWV5" s="122"/>
      <c r="OWW5" s="123"/>
      <c r="OWX5" s="121"/>
      <c r="OWY5" s="122"/>
      <c r="OWZ5" s="123"/>
      <c r="OXA5" s="121"/>
      <c r="OXB5" s="122"/>
      <c r="OXC5" s="123"/>
      <c r="OXD5" s="121"/>
      <c r="OXE5" s="122"/>
      <c r="OXF5" s="123"/>
      <c r="OXG5" s="121"/>
      <c r="OXH5" s="122"/>
      <c r="OXI5" s="123"/>
      <c r="OXJ5" s="121"/>
      <c r="OXK5" s="122"/>
      <c r="OXL5" s="123"/>
      <c r="OXM5" s="121"/>
      <c r="OXN5" s="122"/>
      <c r="OXO5" s="123"/>
      <c r="OXP5" s="121"/>
      <c r="OXQ5" s="122"/>
      <c r="OXR5" s="123"/>
      <c r="OXS5" s="121"/>
      <c r="OXT5" s="122"/>
      <c r="OXU5" s="123"/>
      <c r="OXV5" s="121"/>
      <c r="OXW5" s="122"/>
      <c r="OXX5" s="123"/>
      <c r="OXY5" s="121"/>
      <c r="OXZ5" s="122"/>
      <c r="OYA5" s="123"/>
      <c r="OYB5" s="121"/>
      <c r="OYC5" s="122"/>
      <c r="OYD5" s="123"/>
      <c r="OYE5" s="121"/>
      <c r="OYF5" s="122"/>
      <c r="OYG5" s="123"/>
      <c r="OYH5" s="121"/>
      <c r="OYI5" s="122"/>
      <c r="OYJ5" s="123"/>
      <c r="OYK5" s="121"/>
      <c r="OYL5" s="122"/>
      <c r="OYM5" s="123"/>
      <c r="OYN5" s="121"/>
      <c r="OYO5" s="122"/>
      <c r="OYP5" s="123"/>
      <c r="OYQ5" s="121"/>
      <c r="OYR5" s="122"/>
      <c r="OYS5" s="123"/>
      <c r="OYT5" s="121"/>
      <c r="OYU5" s="122"/>
      <c r="OYV5" s="123"/>
      <c r="OYW5" s="121"/>
      <c r="OYX5" s="122"/>
      <c r="OYY5" s="123"/>
      <c r="OYZ5" s="121"/>
      <c r="OZA5" s="122"/>
      <c r="OZB5" s="123"/>
      <c r="OZC5" s="121"/>
      <c r="OZD5" s="122"/>
      <c r="OZE5" s="123"/>
      <c r="OZF5" s="121"/>
      <c r="OZG5" s="122"/>
      <c r="OZH5" s="123"/>
      <c r="OZI5" s="121"/>
      <c r="OZJ5" s="122"/>
      <c r="OZK5" s="123"/>
      <c r="OZL5" s="121"/>
      <c r="OZM5" s="122"/>
      <c r="OZN5" s="123"/>
      <c r="OZO5" s="121"/>
      <c r="OZP5" s="122"/>
      <c r="OZQ5" s="123"/>
      <c r="OZR5" s="121"/>
      <c r="OZS5" s="122"/>
      <c r="OZT5" s="123"/>
      <c r="OZU5" s="121"/>
      <c r="OZV5" s="122"/>
      <c r="OZW5" s="123"/>
      <c r="OZX5" s="121"/>
      <c r="OZY5" s="122"/>
      <c r="OZZ5" s="123"/>
      <c r="PAA5" s="121"/>
      <c r="PAB5" s="122"/>
      <c r="PAC5" s="123"/>
      <c r="PAD5" s="121"/>
      <c r="PAE5" s="122"/>
      <c r="PAF5" s="123"/>
      <c r="PAG5" s="121"/>
      <c r="PAH5" s="122"/>
      <c r="PAI5" s="123"/>
      <c r="PAJ5" s="121"/>
      <c r="PAK5" s="122"/>
      <c r="PAL5" s="123"/>
      <c r="PAM5" s="121"/>
      <c r="PAN5" s="122"/>
      <c r="PAO5" s="123"/>
      <c r="PAP5" s="121"/>
      <c r="PAQ5" s="122"/>
      <c r="PAR5" s="123"/>
      <c r="PAS5" s="121"/>
      <c r="PAT5" s="122"/>
      <c r="PAU5" s="123"/>
      <c r="PAV5" s="121"/>
      <c r="PAW5" s="122"/>
      <c r="PAX5" s="123"/>
      <c r="PAY5" s="121"/>
      <c r="PAZ5" s="122"/>
      <c r="PBA5" s="123"/>
      <c r="PBB5" s="121"/>
      <c r="PBC5" s="122"/>
      <c r="PBD5" s="123"/>
      <c r="PBE5" s="121"/>
      <c r="PBF5" s="122"/>
      <c r="PBG5" s="123"/>
      <c r="PBH5" s="121"/>
      <c r="PBI5" s="122"/>
      <c r="PBJ5" s="123"/>
      <c r="PBK5" s="121"/>
      <c r="PBL5" s="122"/>
      <c r="PBM5" s="123"/>
      <c r="PBN5" s="121"/>
      <c r="PBO5" s="122"/>
      <c r="PBP5" s="123"/>
      <c r="PBQ5" s="121"/>
      <c r="PBR5" s="122"/>
      <c r="PBS5" s="123"/>
      <c r="PBT5" s="121"/>
      <c r="PBU5" s="122"/>
      <c r="PBV5" s="123"/>
      <c r="PBW5" s="121"/>
      <c r="PBX5" s="122"/>
      <c r="PBY5" s="123"/>
      <c r="PBZ5" s="121"/>
      <c r="PCA5" s="122"/>
      <c r="PCB5" s="123"/>
      <c r="PCC5" s="121"/>
      <c r="PCD5" s="122"/>
      <c r="PCE5" s="123"/>
      <c r="PCF5" s="121"/>
      <c r="PCG5" s="122"/>
      <c r="PCH5" s="123"/>
      <c r="PCI5" s="121"/>
      <c r="PCJ5" s="122"/>
      <c r="PCK5" s="123"/>
      <c r="PCL5" s="121"/>
      <c r="PCM5" s="122"/>
      <c r="PCN5" s="123"/>
      <c r="PCO5" s="121"/>
      <c r="PCP5" s="122"/>
      <c r="PCQ5" s="123"/>
      <c r="PCR5" s="121"/>
      <c r="PCS5" s="122"/>
      <c r="PCT5" s="123"/>
      <c r="PCU5" s="121"/>
      <c r="PCV5" s="122"/>
      <c r="PCW5" s="123"/>
      <c r="PCX5" s="121"/>
      <c r="PCY5" s="122"/>
      <c r="PCZ5" s="123"/>
      <c r="PDA5" s="121"/>
      <c r="PDB5" s="122"/>
      <c r="PDC5" s="123"/>
      <c r="PDD5" s="121"/>
      <c r="PDE5" s="122"/>
      <c r="PDF5" s="123"/>
      <c r="PDG5" s="121"/>
      <c r="PDH5" s="122"/>
      <c r="PDI5" s="123"/>
      <c r="PDJ5" s="121"/>
      <c r="PDK5" s="122"/>
      <c r="PDL5" s="123"/>
      <c r="PDM5" s="121"/>
      <c r="PDN5" s="122"/>
      <c r="PDO5" s="123"/>
      <c r="PDP5" s="121"/>
      <c r="PDQ5" s="122"/>
      <c r="PDR5" s="123"/>
      <c r="PDS5" s="121"/>
      <c r="PDT5" s="122"/>
      <c r="PDU5" s="123"/>
      <c r="PDV5" s="121"/>
      <c r="PDW5" s="122"/>
      <c r="PDX5" s="123"/>
      <c r="PDY5" s="121"/>
      <c r="PDZ5" s="122"/>
      <c r="PEA5" s="123"/>
      <c r="PEB5" s="121"/>
      <c r="PEC5" s="122"/>
      <c r="PED5" s="123"/>
      <c r="PEE5" s="121"/>
      <c r="PEF5" s="122"/>
      <c r="PEG5" s="123"/>
      <c r="PEH5" s="121"/>
      <c r="PEI5" s="122"/>
      <c r="PEJ5" s="123"/>
      <c r="PEK5" s="121"/>
      <c r="PEL5" s="122"/>
      <c r="PEM5" s="123"/>
      <c r="PEN5" s="121"/>
      <c r="PEO5" s="122"/>
      <c r="PEP5" s="123"/>
      <c r="PEQ5" s="121"/>
      <c r="PER5" s="122"/>
      <c r="PES5" s="123"/>
      <c r="PET5" s="121"/>
      <c r="PEU5" s="122"/>
      <c r="PEV5" s="123"/>
      <c r="PEW5" s="121"/>
      <c r="PEX5" s="122"/>
      <c r="PEY5" s="123"/>
      <c r="PEZ5" s="121"/>
      <c r="PFA5" s="122"/>
      <c r="PFB5" s="123"/>
      <c r="PFC5" s="121"/>
      <c r="PFD5" s="122"/>
      <c r="PFE5" s="123"/>
      <c r="PFF5" s="121"/>
      <c r="PFG5" s="122"/>
      <c r="PFH5" s="123"/>
      <c r="PFI5" s="121"/>
      <c r="PFJ5" s="122"/>
      <c r="PFK5" s="123"/>
      <c r="PFL5" s="121"/>
      <c r="PFM5" s="122"/>
      <c r="PFN5" s="123"/>
      <c r="PFO5" s="121"/>
      <c r="PFP5" s="122"/>
      <c r="PFQ5" s="123"/>
      <c r="PFR5" s="121"/>
      <c r="PFS5" s="122"/>
      <c r="PFT5" s="123"/>
      <c r="PFU5" s="121"/>
      <c r="PFV5" s="122"/>
      <c r="PFW5" s="123"/>
      <c r="PFX5" s="121"/>
      <c r="PFY5" s="122"/>
      <c r="PFZ5" s="123"/>
      <c r="PGA5" s="121"/>
      <c r="PGB5" s="122"/>
      <c r="PGC5" s="123"/>
      <c r="PGD5" s="121"/>
      <c r="PGE5" s="122"/>
      <c r="PGF5" s="123"/>
      <c r="PGG5" s="121"/>
      <c r="PGH5" s="122"/>
      <c r="PGI5" s="123"/>
      <c r="PGJ5" s="121"/>
      <c r="PGK5" s="122"/>
      <c r="PGL5" s="123"/>
      <c r="PGM5" s="121"/>
      <c r="PGN5" s="122"/>
      <c r="PGO5" s="123"/>
      <c r="PGP5" s="121"/>
      <c r="PGQ5" s="122"/>
      <c r="PGR5" s="123"/>
      <c r="PGS5" s="121"/>
      <c r="PGT5" s="122"/>
      <c r="PGU5" s="123"/>
      <c r="PGV5" s="121"/>
      <c r="PGW5" s="122"/>
      <c r="PGX5" s="123"/>
      <c r="PGY5" s="121"/>
      <c r="PGZ5" s="122"/>
      <c r="PHA5" s="123"/>
      <c r="PHB5" s="121"/>
      <c r="PHC5" s="122"/>
      <c r="PHD5" s="123"/>
      <c r="PHE5" s="121"/>
      <c r="PHF5" s="122"/>
      <c r="PHG5" s="123"/>
      <c r="PHH5" s="121"/>
      <c r="PHI5" s="122"/>
      <c r="PHJ5" s="123"/>
      <c r="PHK5" s="121"/>
      <c r="PHL5" s="122"/>
      <c r="PHM5" s="123"/>
      <c r="PHN5" s="121"/>
      <c r="PHO5" s="122"/>
      <c r="PHP5" s="123"/>
      <c r="PHQ5" s="121"/>
      <c r="PHR5" s="122"/>
      <c r="PHS5" s="123"/>
      <c r="PHT5" s="121"/>
      <c r="PHU5" s="122"/>
      <c r="PHV5" s="123"/>
      <c r="PHW5" s="121"/>
      <c r="PHX5" s="122"/>
      <c r="PHY5" s="123"/>
      <c r="PHZ5" s="121"/>
      <c r="PIA5" s="122"/>
      <c r="PIB5" s="123"/>
      <c r="PIC5" s="121"/>
      <c r="PID5" s="122"/>
      <c r="PIE5" s="123"/>
      <c r="PIF5" s="121"/>
      <c r="PIG5" s="122"/>
      <c r="PIH5" s="123"/>
      <c r="PII5" s="121"/>
      <c r="PIJ5" s="122"/>
      <c r="PIK5" s="123"/>
      <c r="PIL5" s="121"/>
      <c r="PIM5" s="122"/>
      <c r="PIN5" s="123"/>
      <c r="PIO5" s="121"/>
      <c r="PIP5" s="122"/>
      <c r="PIQ5" s="123"/>
      <c r="PIR5" s="121"/>
      <c r="PIS5" s="122"/>
      <c r="PIT5" s="123"/>
      <c r="PIU5" s="121"/>
      <c r="PIV5" s="122"/>
      <c r="PIW5" s="123"/>
      <c r="PIX5" s="121"/>
      <c r="PIY5" s="122"/>
      <c r="PIZ5" s="123"/>
      <c r="PJA5" s="121"/>
      <c r="PJB5" s="122"/>
      <c r="PJC5" s="123"/>
      <c r="PJD5" s="121"/>
      <c r="PJE5" s="122"/>
      <c r="PJF5" s="123"/>
      <c r="PJG5" s="121"/>
      <c r="PJH5" s="122"/>
      <c r="PJI5" s="123"/>
      <c r="PJJ5" s="121"/>
      <c r="PJK5" s="122"/>
      <c r="PJL5" s="123"/>
      <c r="PJM5" s="121"/>
      <c r="PJN5" s="122"/>
      <c r="PJO5" s="123"/>
      <c r="PJP5" s="121"/>
      <c r="PJQ5" s="122"/>
      <c r="PJR5" s="123"/>
      <c r="PJS5" s="121"/>
      <c r="PJT5" s="122"/>
      <c r="PJU5" s="123"/>
      <c r="PJV5" s="121"/>
      <c r="PJW5" s="122"/>
      <c r="PJX5" s="123"/>
      <c r="PJY5" s="121"/>
      <c r="PJZ5" s="122"/>
      <c r="PKA5" s="123"/>
      <c r="PKB5" s="121"/>
      <c r="PKC5" s="122"/>
      <c r="PKD5" s="123"/>
      <c r="PKE5" s="121"/>
      <c r="PKF5" s="122"/>
      <c r="PKG5" s="123"/>
      <c r="PKH5" s="121"/>
      <c r="PKI5" s="122"/>
      <c r="PKJ5" s="123"/>
      <c r="PKK5" s="121"/>
      <c r="PKL5" s="122"/>
      <c r="PKM5" s="123"/>
      <c r="PKN5" s="121"/>
      <c r="PKO5" s="122"/>
      <c r="PKP5" s="123"/>
      <c r="PKQ5" s="121"/>
      <c r="PKR5" s="122"/>
      <c r="PKS5" s="123"/>
      <c r="PKT5" s="121"/>
      <c r="PKU5" s="122"/>
      <c r="PKV5" s="123"/>
      <c r="PKW5" s="121"/>
      <c r="PKX5" s="122"/>
      <c r="PKY5" s="123"/>
      <c r="PKZ5" s="121"/>
      <c r="PLA5" s="122"/>
      <c r="PLB5" s="123"/>
      <c r="PLC5" s="121"/>
      <c r="PLD5" s="122"/>
      <c r="PLE5" s="123"/>
      <c r="PLF5" s="121"/>
      <c r="PLG5" s="122"/>
      <c r="PLH5" s="123"/>
      <c r="PLI5" s="121"/>
      <c r="PLJ5" s="122"/>
      <c r="PLK5" s="123"/>
      <c r="PLL5" s="121"/>
      <c r="PLM5" s="122"/>
      <c r="PLN5" s="123"/>
      <c r="PLO5" s="121"/>
      <c r="PLP5" s="122"/>
      <c r="PLQ5" s="123"/>
      <c r="PLR5" s="121"/>
      <c r="PLS5" s="122"/>
      <c r="PLT5" s="123"/>
      <c r="PLU5" s="121"/>
      <c r="PLV5" s="122"/>
      <c r="PLW5" s="123"/>
      <c r="PLX5" s="121"/>
      <c r="PLY5" s="122"/>
      <c r="PLZ5" s="123"/>
      <c r="PMA5" s="121"/>
      <c r="PMB5" s="122"/>
      <c r="PMC5" s="123"/>
      <c r="PMD5" s="121"/>
      <c r="PME5" s="122"/>
      <c r="PMF5" s="123"/>
      <c r="PMG5" s="121"/>
      <c r="PMH5" s="122"/>
      <c r="PMI5" s="123"/>
      <c r="PMJ5" s="121"/>
      <c r="PMK5" s="122"/>
      <c r="PML5" s="123"/>
      <c r="PMM5" s="121"/>
      <c r="PMN5" s="122"/>
      <c r="PMO5" s="123"/>
      <c r="PMP5" s="121"/>
      <c r="PMQ5" s="122"/>
      <c r="PMR5" s="123"/>
      <c r="PMS5" s="121"/>
      <c r="PMT5" s="122"/>
      <c r="PMU5" s="123"/>
      <c r="PMV5" s="121"/>
      <c r="PMW5" s="122"/>
      <c r="PMX5" s="123"/>
      <c r="PMY5" s="121"/>
      <c r="PMZ5" s="122"/>
      <c r="PNA5" s="123"/>
      <c r="PNB5" s="121"/>
      <c r="PNC5" s="122"/>
      <c r="PND5" s="123"/>
      <c r="PNE5" s="121"/>
      <c r="PNF5" s="122"/>
      <c r="PNG5" s="123"/>
      <c r="PNH5" s="121"/>
      <c r="PNI5" s="122"/>
      <c r="PNJ5" s="123"/>
      <c r="PNK5" s="121"/>
      <c r="PNL5" s="122"/>
      <c r="PNM5" s="123"/>
      <c r="PNN5" s="121"/>
      <c r="PNO5" s="122"/>
      <c r="PNP5" s="123"/>
      <c r="PNQ5" s="121"/>
      <c r="PNR5" s="122"/>
      <c r="PNS5" s="123"/>
      <c r="PNT5" s="121"/>
      <c r="PNU5" s="122"/>
      <c r="PNV5" s="123"/>
      <c r="PNW5" s="121"/>
      <c r="PNX5" s="122"/>
      <c r="PNY5" s="123"/>
      <c r="PNZ5" s="121"/>
      <c r="POA5" s="122"/>
      <c r="POB5" s="123"/>
      <c r="POC5" s="121"/>
      <c r="POD5" s="122"/>
      <c r="POE5" s="123"/>
      <c r="POF5" s="121"/>
      <c r="POG5" s="122"/>
      <c r="POH5" s="123"/>
      <c r="POI5" s="121"/>
      <c r="POJ5" s="122"/>
      <c r="POK5" s="123"/>
      <c r="POL5" s="121"/>
      <c r="POM5" s="122"/>
      <c r="PON5" s="123"/>
      <c r="POO5" s="121"/>
      <c r="POP5" s="122"/>
      <c r="POQ5" s="123"/>
      <c r="POR5" s="121"/>
      <c r="POS5" s="122"/>
      <c r="POT5" s="123"/>
      <c r="POU5" s="121"/>
      <c r="POV5" s="122"/>
      <c r="POW5" s="123"/>
      <c r="POX5" s="121"/>
      <c r="POY5" s="122"/>
      <c r="POZ5" s="123"/>
      <c r="PPA5" s="121"/>
      <c r="PPB5" s="122"/>
      <c r="PPC5" s="123"/>
      <c r="PPD5" s="121"/>
      <c r="PPE5" s="122"/>
      <c r="PPF5" s="123"/>
      <c r="PPG5" s="121"/>
      <c r="PPH5" s="122"/>
      <c r="PPI5" s="123"/>
      <c r="PPJ5" s="121"/>
      <c r="PPK5" s="122"/>
      <c r="PPL5" s="123"/>
      <c r="PPM5" s="121"/>
      <c r="PPN5" s="122"/>
      <c r="PPO5" s="123"/>
      <c r="PPP5" s="121"/>
      <c r="PPQ5" s="122"/>
      <c r="PPR5" s="123"/>
      <c r="PPS5" s="121"/>
      <c r="PPT5" s="122"/>
      <c r="PPU5" s="123"/>
      <c r="PPV5" s="121"/>
      <c r="PPW5" s="122"/>
      <c r="PPX5" s="123"/>
      <c r="PPY5" s="121"/>
      <c r="PPZ5" s="122"/>
      <c r="PQA5" s="123"/>
      <c r="PQB5" s="121"/>
      <c r="PQC5" s="122"/>
      <c r="PQD5" s="123"/>
      <c r="PQE5" s="121"/>
      <c r="PQF5" s="122"/>
      <c r="PQG5" s="123"/>
      <c r="PQH5" s="121"/>
      <c r="PQI5" s="122"/>
      <c r="PQJ5" s="123"/>
      <c r="PQK5" s="121"/>
      <c r="PQL5" s="122"/>
      <c r="PQM5" s="123"/>
      <c r="PQN5" s="121"/>
      <c r="PQO5" s="122"/>
      <c r="PQP5" s="123"/>
      <c r="PQQ5" s="121"/>
      <c r="PQR5" s="122"/>
      <c r="PQS5" s="123"/>
      <c r="PQT5" s="121"/>
      <c r="PQU5" s="122"/>
      <c r="PQV5" s="123"/>
      <c r="PQW5" s="121"/>
      <c r="PQX5" s="122"/>
      <c r="PQY5" s="123"/>
      <c r="PQZ5" s="121"/>
      <c r="PRA5" s="122"/>
      <c r="PRB5" s="123"/>
      <c r="PRC5" s="121"/>
      <c r="PRD5" s="122"/>
      <c r="PRE5" s="123"/>
      <c r="PRF5" s="121"/>
      <c r="PRG5" s="122"/>
      <c r="PRH5" s="123"/>
      <c r="PRI5" s="121"/>
      <c r="PRJ5" s="122"/>
      <c r="PRK5" s="123"/>
      <c r="PRL5" s="121"/>
      <c r="PRM5" s="122"/>
      <c r="PRN5" s="123"/>
      <c r="PRO5" s="121"/>
      <c r="PRP5" s="122"/>
      <c r="PRQ5" s="123"/>
      <c r="PRR5" s="121"/>
      <c r="PRS5" s="122"/>
      <c r="PRT5" s="123"/>
      <c r="PRU5" s="121"/>
      <c r="PRV5" s="122"/>
      <c r="PRW5" s="123"/>
      <c r="PRX5" s="121"/>
      <c r="PRY5" s="122"/>
      <c r="PRZ5" s="123"/>
      <c r="PSA5" s="121"/>
      <c r="PSB5" s="122"/>
      <c r="PSC5" s="123"/>
      <c r="PSD5" s="121"/>
      <c r="PSE5" s="122"/>
      <c r="PSF5" s="123"/>
      <c r="PSG5" s="121"/>
      <c r="PSH5" s="122"/>
      <c r="PSI5" s="123"/>
      <c r="PSJ5" s="121"/>
      <c r="PSK5" s="122"/>
      <c r="PSL5" s="123"/>
      <c r="PSM5" s="121"/>
      <c r="PSN5" s="122"/>
      <c r="PSO5" s="123"/>
      <c r="PSP5" s="121"/>
      <c r="PSQ5" s="122"/>
      <c r="PSR5" s="123"/>
      <c r="PSS5" s="121"/>
      <c r="PST5" s="122"/>
      <c r="PSU5" s="123"/>
      <c r="PSV5" s="121"/>
      <c r="PSW5" s="122"/>
      <c r="PSX5" s="123"/>
      <c r="PSY5" s="121"/>
      <c r="PSZ5" s="122"/>
      <c r="PTA5" s="123"/>
      <c r="PTB5" s="121"/>
      <c r="PTC5" s="122"/>
      <c r="PTD5" s="123"/>
      <c r="PTE5" s="121"/>
      <c r="PTF5" s="122"/>
      <c r="PTG5" s="123"/>
      <c r="PTH5" s="121"/>
      <c r="PTI5" s="122"/>
      <c r="PTJ5" s="123"/>
      <c r="PTK5" s="121"/>
      <c r="PTL5" s="122"/>
      <c r="PTM5" s="123"/>
      <c r="PTN5" s="121"/>
      <c r="PTO5" s="122"/>
      <c r="PTP5" s="123"/>
      <c r="PTQ5" s="121"/>
      <c r="PTR5" s="122"/>
      <c r="PTS5" s="123"/>
      <c r="PTT5" s="121"/>
      <c r="PTU5" s="122"/>
      <c r="PTV5" s="123"/>
      <c r="PTW5" s="121"/>
      <c r="PTX5" s="122"/>
      <c r="PTY5" s="123"/>
      <c r="PTZ5" s="121"/>
      <c r="PUA5" s="122"/>
      <c r="PUB5" s="123"/>
      <c r="PUC5" s="121"/>
      <c r="PUD5" s="122"/>
      <c r="PUE5" s="123"/>
      <c r="PUF5" s="121"/>
      <c r="PUG5" s="122"/>
      <c r="PUH5" s="123"/>
      <c r="PUI5" s="121"/>
      <c r="PUJ5" s="122"/>
      <c r="PUK5" s="123"/>
      <c r="PUL5" s="121"/>
      <c r="PUM5" s="122"/>
      <c r="PUN5" s="123"/>
      <c r="PUO5" s="121"/>
      <c r="PUP5" s="122"/>
      <c r="PUQ5" s="123"/>
      <c r="PUR5" s="121"/>
      <c r="PUS5" s="122"/>
      <c r="PUT5" s="123"/>
      <c r="PUU5" s="121"/>
      <c r="PUV5" s="122"/>
      <c r="PUW5" s="123"/>
      <c r="PUX5" s="121"/>
      <c r="PUY5" s="122"/>
      <c r="PUZ5" s="123"/>
      <c r="PVA5" s="121"/>
      <c r="PVB5" s="122"/>
      <c r="PVC5" s="123"/>
      <c r="PVD5" s="121"/>
      <c r="PVE5" s="122"/>
      <c r="PVF5" s="123"/>
      <c r="PVG5" s="121"/>
      <c r="PVH5" s="122"/>
      <c r="PVI5" s="123"/>
      <c r="PVJ5" s="121"/>
      <c r="PVK5" s="122"/>
      <c r="PVL5" s="123"/>
      <c r="PVM5" s="121"/>
      <c r="PVN5" s="122"/>
      <c r="PVO5" s="123"/>
      <c r="PVP5" s="121"/>
      <c r="PVQ5" s="122"/>
      <c r="PVR5" s="123"/>
      <c r="PVS5" s="121"/>
      <c r="PVT5" s="122"/>
      <c r="PVU5" s="123"/>
      <c r="PVV5" s="121"/>
      <c r="PVW5" s="122"/>
      <c r="PVX5" s="123"/>
      <c r="PVY5" s="121"/>
      <c r="PVZ5" s="122"/>
      <c r="PWA5" s="123"/>
      <c r="PWB5" s="121"/>
      <c r="PWC5" s="122"/>
      <c r="PWD5" s="123"/>
      <c r="PWE5" s="121"/>
      <c r="PWF5" s="122"/>
      <c r="PWG5" s="123"/>
      <c r="PWH5" s="121"/>
      <c r="PWI5" s="122"/>
      <c r="PWJ5" s="123"/>
      <c r="PWK5" s="121"/>
      <c r="PWL5" s="122"/>
      <c r="PWM5" s="123"/>
      <c r="PWN5" s="121"/>
      <c r="PWO5" s="122"/>
      <c r="PWP5" s="123"/>
      <c r="PWQ5" s="121"/>
      <c r="PWR5" s="122"/>
      <c r="PWS5" s="123"/>
      <c r="PWT5" s="121"/>
      <c r="PWU5" s="122"/>
      <c r="PWV5" s="123"/>
      <c r="PWW5" s="121"/>
      <c r="PWX5" s="122"/>
      <c r="PWY5" s="123"/>
      <c r="PWZ5" s="121"/>
      <c r="PXA5" s="122"/>
      <c r="PXB5" s="123"/>
      <c r="PXC5" s="121"/>
      <c r="PXD5" s="122"/>
      <c r="PXE5" s="123"/>
      <c r="PXF5" s="121"/>
      <c r="PXG5" s="122"/>
      <c r="PXH5" s="123"/>
      <c r="PXI5" s="121"/>
      <c r="PXJ5" s="122"/>
      <c r="PXK5" s="123"/>
      <c r="PXL5" s="121"/>
      <c r="PXM5" s="122"/>
      <c r="PXN5" s="123"/>
      <c r="PXO5" s="121"/>
      <c r="PXP5" s="122"/>
      <c r="PXQ5" s="123"/>
      <c r="PXR5" s="121"/>
      <c r="PXS5" s="122"/>
      <c r="PXT5" s="123"/>
      <c r="PXU5" s="121"/>
      <c r="PXV5" s="122"/>
      <c r="PXW5" s="123"/>
      <c r="PXX5" s="121"/>
      <c r="PXY5" s="122"/>
      <c r="PXZ5" s="123"/>
      <c r="PYA5" s="121"/>
      <c r="PYB5" s="122"/>
      <c r="PYC5" s="123"/>
      <c r="PYD5" s="121"/>
      <c r="PYE5" s="122"/>
      <c r="PYF5" s="123"/>
      <c r="PYG5" s="121"/>
      <c r="PYH5" s="122"/>
      <c r="PYI5" s="123"/>
      <c r="PYJ5" s="121"/>
      <c r="PYK5" s="122"/>
      <c r="PYL5" s="123"/>
      <c r="PYM5" s="121"/>
      <c r="PYN5" s="122"/>
      <c r="PYO5" s="123"/>
      <c r="PYP5" s="121"/>
      <c r="PYQ5" s="122"/>
      <c r="PYR5" s="123"/>
      <c r="PYS5" s="121"/>
      <c r="PYT5" s="122"/>
      <c r="PYU5" s="123"/>
      <c r="PYV5" s="121"/>
      <c r="PYW5" s="122"/>
      <c r="PYX5" s="123"/>
      <c r="PYY5" s="121"/>
      <c r="PYZ5" s="122"/>
      <c r="PZA5" s="123"/>
      <c r="PZB5" s="121"/>
      <c r="PZC5" s="122"/>
      <c r="PZD5" s="123"/>
      <c r="PZE5" s="121"/>
      <c r="PZF5" s="122"/>
      <c r="PZG5" s="123"/>
      <c r="PZH5" s="121"/>
      <c r="PZI5" s="122"/>
      <c r="PZJ5" s="123"/>
      <c r="PZK5" s="121"/>
      <c r="PZL5" s="122"/>
      <c r="PZM5" s="123"/>
      <c r="PZN5" s="121"/>
      <c r="PZO5" s="122"/>
      <c r="PZP5" s="123"/>
      <c r="PZQ5" s="121"/>
      <c r="PZR5" s="122"/>
      <c r="PZS5" s="123"/>
      <c r="PZT5" s="121"/>
      <c r="PZU5" s="122"/>
      <c r="PZV5" s="123"/>
      <c r="PZW5" s="121"/>
      <c r="PZX5" s="122"/>
      <c r="PZY5" s="123"/>
      <c r="PZZ5" s="121"/>
      <c r="QAA5" s="122"/>
      <c r="QAB5" s="123"/>
      <c r="QAC5" s="121"/>
      <c r="QAD5" s="122"/>
      <c r="QAE5" s="123"/>
      <c r="QAF5" s="121"/>
      <c r="QAG5" s="122"/>
      <c r="QAH5" s="123"/>
      <c r="QAI5" s="121"/>
      <c r="QAJ5" s="122"/>
      <c r="QAK5" s="123"/>
      <c r="QAL5" s="121"/>
      <c r="QAM5" s="122"/>
      <c r="QAN5" s="123"/>
      <c r="QAO5" s="121"/>
      <c r="QAP5" s="122"/>
      <c r="QAQ5" s="123"/>
      <c r="QAR5" s="121"/>
      <c r="QAS5" s="122"/>
      <c r="QAT5" s="123"/>
      <c r="QAU5" s="121"/>
      <c r="QAV5" s="122"/>
      <c r="QAW5" s="123"/>
      <c r="QAX5" s="121"/>
      <c r="QAY5" s="122"/>
      <c r="QAZ5" s="123"/>
      <c r="QBA5" s="121"/>
      <c r="QBB5" s="122"/>
      <c r="QBC5" s="123"/>
      <c r="QBD5" s="121"/>
      <c r="QBE5" s="122"/>
      <c r="QBF5" s="123"/>
      <c r="QBG5" s="121"/>
      <c r="QBH5" s="122"/>
      <c r="QBI5" s="123"/>
      <c r="QBJ5" s="121"/>
      <c r="QBK5" s="122"/>
      <c r="QBL5" s="123"/>
      <c r="QBM5" s="121"/>
      <c r="QBN5" s="122"/>
      <c r="QBO5" s="123"/>
      <c r="QBP5" s="121"/>
      <c r="QBQ5" s="122"/>
      <c r="QBR5" s="123"/>
      <c r="QBS5" s="121"/>
      <c r="QBT5" s="122"/>
      <c r="QBU5" s="123"/>
      <c r="QBV5" s="121"/>
      <c r="QBW5" s="122"/>
      <c r="QBX5" s="123"/>
      <c r="QBY5" s="121"/>
      <c r="QBZ5" s="122"/>
      <c r="QCA5" s="123"/>
      <c r="QCB5" s="121"/>
      <c r="QCC5" s="122"/>
      <c r="QCD5" s="123"/>
      <c r="QCE5" s="121"/>
      <c r="QCF5" s="122"/>
      <c r="QCG5" s="123"/>
      <c r="QCH5" s="121"/>
      <c r="QCI5" s="122"/>
      <c r="QCJ5" s="123"/>
      <c r="QCK5" s="121"/>
      <c r="QCL5" s="122"/>
      <c r="QCM5" s="123"/>
      <c r="QCN5" s="121"/>
      <c r="QCO5" s="122"/>
      <c r="QCP5" s="123"/>
      <c r="QCQ5" s="121"/>
      <c r="QCR5" s="122"/>
      <c r="QCS5" s="123"/>
      <c r="QCT5" s="121"/>
      <c r="QCU5" s="122"/>
      <c r="QCV5" s="123"/>
      <c r="QCW5" s="121"/>
      <c r="QCX5" s="122"/>
      <c r="QCY5" s="123"/>
      <c r="QCZ5" s="121"/>
      <c r="QDA5" s="122"/>
      <c r="QDB5" s="123"/>
      <c r="QDC5" s="121"/>
      <c r="QDD5" s="122"/>
      <c r="QDE5" s="123"/>
      <c r="QDF5" s="121"/>
      <c r="QDG5" s="122"/>
      <c r="QDH5" s="123"/>
      <c r="QDI5" s="121"/>
      <c r="QDJ5" s="122"/>
      <c r="QDK5" s="123"/>
      <c r="QDL5" s="121"/>
      <c r="QDM5" s="122"/>
      <c r="QDN5" s="123"/>
      <c r="QDO5" s="121"/>
      <c r="QDP5" s="122"/>
      <c r="QDQ5" s="123"/>
      <c r="QDR5" s="121"/>
      <c r="QDS5" s="122"/>
      <c r="QDT5" s="123"/>
      <c r="QDU5" s="121"/>
      <c r="QDV5" s="122"/>
      <c r="QDW5" s="123"/>
      <c r="QDX5" s="121"/>
      <c r="QDY5" s="122"/>
      <c r="QDZ5" s="123"/>
      <c r="QEA5" s="121"/>
      <c r="QEB5" s="122"/>
      <c r="QEC5" s="123"/>
      <c r="QED5" s="121"/>
      <c r="QEE5" s="122"/>
      <c r="QEF5" s="123"/>
      <c r="QEG5" s="121"/>
      <c r="QEH5" s="122"/>
      <c r="QEI5" s="123"/>
      <c r="QEJ5" s="121"/>
      <c r="QEK5" s="122"/>
      <c r="QEL5" s="123"/>
      <c r="QEM5" s="121"/>
      <c r="QEN5" s="122"/>
      <c r="QEO5" s="123"/>
      <c r="QEP5" s="121"/>
      <c r="QEQ5" s="122"/>
      <c r="QER5" s="123"/>
      <c r="QES5" s="121"/>
      <c r="QET5" s="122"/>
      <c r="QEU5" s="123"/>
      <c r="QEV5" s="121"/>
      <c r="QEW5" s="122"/>
      <c r="QEX5" s="123"/>
      <c r="QEY5" s="121"/>
      <c r="QEZ5" s="122"/>
      <c r="QFA5" s="123"/>
      <c r="QFB5" s="121"/>
      <c r="QFC5" s="122"/>
      <c r="QFD5" s="123"/>
      <c r="QFE5" s="121"/>
      <c r="QFF5" s="122"/>
      <c r="QFG5" s="123"/>
      <c r="QFH5" s="121"/>
      <c r="QFI5" s="122"/>
      <c r="QFJ5" s="123"/>
      <c r="QFK5" s="121"/>
      <c r="QFL5" s="122"/>
      <c r="QFM5" s="123"/>
      <c r="QFN5" s="121"/>
      <c r="QFO5" s="122"/>
      <c r="QFP5" s="123"/>
      <c r="QFQ5" s="121"/>
      <c r="QFR5" s="122"/>
      <c r="QFS5" s="123"/>
      <c r="QFT5" s="121"/>
      <c r="QFU5" s="122"/>
      <c r="QFV5" s="123"/>
      <c r="QFW5" s="121"/>
      <c r="QFX5" s="122"/>
      <c r="QFY5" s="123"/>
      <c r="QFZ5" s="121"/>
      <c r="QGA5" s="122"/>
      <c r="QGB5" s="123"/>
      <c r="QGC5" s="121"/>
      <c r="QGD5" s="122"/>
      <c r="QGE5" s="123"/>
      <c r="QGF5" s="121"/>
      <c r="QGG5" s="122"/>
      <c r="QGH5" s="123"/>
      <c r="QGI5" s="121"/>
      <c r="QGJ5" s="122"/>
      <c r="QGK5" s="123"/>
      <c r="QGL5" s="121"/>
      <c r="QGM5" s="122"/>
      <c r="QGN5" s="123"/>
      <c r="QGO5" s="121"/>
      <c r="QGP5" s="122"/>
      <c r="QGQ5" s="123"/>
      <c r="QGR5" s="121"/>
      <c r="QGS5" s="122"/>
      <c r="QGT5" s="123"/>
      <c r="QGU5" s="121"/>
      <c r="QGV5" s="122"/>
      <c r="QGW5" s="123"/>
      <c r="QGX5" s="121"/>
      <c r="QGY5" s="122"/>
      <c r="QGZ5" s="123"/>
      <c r="QHA5" s="121"/>
      <c r="QHB5" s="122"/>
      <c r="QHC5" s="123"/>
      <c r="QHD5" s="121"/>
      <c r="QHE5" s="122"/>
      <c r="QHF5" s="123"/>
      <c r="QHG5" s="121"/>
      <c r="QHH5" s="122"/>
      <c r="QHI5" s="123"/>
      <c r="QHJ5" s="121"/>
      <c r="QHK5" s="122"/>
      <c r="QHL5" s="123"/>
      <c r="QHM5" s="121"/>
      <c r="QHN5" s="122"/>
      <c r="QHO5" s="123"/>
      <c r="QHP5" s="121"/>
      <c r="QHQ5" s="122"/>
      <c r="QHR5" s="123"/>
      <c r="QHS5" s="121"/>
      <c r="QHT5" s="122"/>
      <c r="QHU5" s="123"/>
      <c r="QHV5" s="121"/>
      <c r="QHW5" s="122"/>
      <c r="QHX5" s="123"/>
      <c r="QHY5" s="121"/>
      <c r="QHZ5" s="122"/>
      <c r="QIA5" s="123"/>
      <c r="QIB5" s="121"/>
      <c r="QIC5" s="122"/>
      <c r="QID5" s="123"/>
      <c r="QIE5" s="121"/>
      <c r="QIF5" s="122"/>
      <c r="QIG5" s="123"/>
      <c r="QIH5" s="121"/>
      <c r="QII5" s="122"/>
      <c r="QIJ5" s="123"/>
      <c r="QIK5" s="121"/>
      <c r="QIL5" s="122"/>
      <c r="QIM5" s="123"/>
      <c r="QIN5" s="121"/>
      <c r="QIO5" s="122"/>
      <c r="QIP5" s="123"/>
      <c r="QIQ5" s="121"/>
      <c r="QIR5" s="122"/>
      <c r="QIS5" s="123"/>
      <c r="QIT5" s="121"/>
      <c r="QIU5" s="122"/>
      <c r="QIV5" s="123"/>
      <c r="QIW5" s="121"/>
      <c r="QIX5" s="122"/>
      <c r="QIY5" s="123"/>
      <c r="QIZ5" s="121"/>
      <c r="QJA5" s="122"/>
      <c r="QJB5" s="123"/>
      <c r="QJC5" s="121"/>
      <c r="QJD5" s="122"/>
      <c r="QJE5" s="123"/>
      <c r="QJF5" s="121"/>
      <c r="QJG5" s="122"/>
      <c r="QJH5" s="123"/>
      <c r="QJI5" s="121"/>
      <c r="QJJ5" s="122"/>
      <c r="QJK5" s="123"/>
      <c r="QJL5" s="121"/>
      <c r="QJM5" s="122"/>
      <c r="QJN5" s="123"/>
      <c r="QJO5" s="121"/>
      <c r="QJP5" s="122"/>
      <c r="QJQ5" s="123"/>
      <c r="QJR5" s="121"/>
      <c r="QJS5" s="122"/>
      <c r="QJT5" s="123"/>
      <c r="QJU5" s="121"/>
      <c r="QJV5" s="122"/>
      <c r="QJW5" s="123"/>
      <c r="QJX5" s="121"/>
      <c r="QJY5" s="122"/>
      <c r="QJZ5" s="123"/>
      <c r="QKA5" s="121"/>
      <c r="QKB5" s="122"/>
      <c r="QKC5" s="123"/>
      <c r="QKD5" s="121"/>
      <c r="QKE5" s="122"/>
      <c r="QKF5" s="123"/>
      <c r="QKG5" s="121"/>
      <c r="QKH5" s="122"/>
      <c r="QKI5" s="123"/>
      <c r="QKJ5" s="121"/>
      <c r="QKK5" s="122"/>
      <c r="QKL5" s="123"/>
      <c r="QKM5" s="121"/>
      <c r="QKN5" s="122"/>
      <c r="QKO5" s="123"/>
      <c r="QKP5" s="121"/>
      <c r="QKQ5" s="122"/>
      <c r="QKR5" s="123"/>
      <c r="QKS5" s="121"/>
      <c r="QKT5" s="122"/>
      <c r="QKU5" s="123"/>
      <c r="QKV5" s="121"/>
      <c r="QKW5" s="122"/>
      <c r="QKX5" s="123"/>
      <c r="QKY5" s="121"/>
      <c r="QKZ5" s="122"/>
      <c r="QLA5" s="123"/>
      <c r="QLB5" s="121"/>
      <c r="QLC5" s="122"/>
      <c r="QLD5" s="123"/>
      <c r="QLE5" s="121"/>
      <c r="QLF5" s="122"/>
      <c r="QLG5" s="123"/>
      <c r="QLH5" s="121"/>
      <c r="QLI5" s="122"/>
      <c r="QLJ5" s="123"/>
      <c r="QLK5" s="121"/>
      <c r="QLL5" s="122"/>
      <c r="QLM5" s="123"/>
      <c r="QLN5" s="121"/>
      <c r="QLO5" s="122"/>
      <c r="QLP5" s="123"/>
      <c r="QLQ5" s="121"/>
      <c r="QLR5" s="122"/>
      <c r="QLS5" s="123"/>
      <c r="QLT5" s="121"/>
      <c r="QLU5" s="122"/>
      <c r="QLV5" s="123"/>
      <c r="QLW5" s="121"/>
      <c r="QLX5" s="122"/>
      <c r="QLY5" s="123"/>
      <c r="QLZ5" s="121"/>
      <c r="QMA5" s="122"/>
      <c r="QMB5" s="123"/>
      <c r="QMC5" s="121"/>
      <c r="QMD5" s="122"/>
      <c r="QME5" s="123"/>
      <c r="QMF5" s="121"/>
      <c r="QMG5" s="122"/>
      <c r="QMH5" s="123"/>
      <c r="QMI5" s="121"/>
      <c r="QMJ5" s="122"/>
      <c r="QMK5" s="123"/>
      <c r="QML5" s="121"/>
      <c r="QMM5" s="122"/>
      <c r="QMN5" s="123"/>
      <c r="QMO5" s="121"/>
      <c r="QMP5" s="122"/>
      <c r="QMQ5" s="123"/>
      <c r="QMR5" s="121"/>
      <c r="QMS5" s="122"/>
      <c r="QMT5" s="123"/>
      <c r="QMU5" s="121"/>
      <c r="QMV5" s="122"/>
      <c r="QMW5" s="123"/>
      <c r="QMX5" s="121"/>
      <c r="QMY5" s="122"/>
      <c r="QMZ5" s="123"/>
      <c r="QNA5" s="121"/>
      <c r="QNB5" s="122"/>
      <c r="QNC5" s="123"/>
      <c r="QND5" s="121"/>
      <c r="QNE5" s="122"/>
      <c r="QNF5" s="123"/>
      <c r="QNG5" s="121"/>
      <c r="QNH5" s="122"/>
      <c r="QNI5" s="123"/>
      <c r="QNJ5" s="121"/>
      <c r="QNK5" s="122"/>
      <c r="QNL5" s="123"/>
      <c r="QNM5" s="121"/>
      <c r="QNN5" s="122"/>
      <c r="QNO5" s="123"/>
      <c r="QNP5" s="121"/>
      <c r="QNQ5" s="122"/>
      <c r="QNR5" s="123"/>
      <c r="QNS5" s="121"/>
      <c r="QNT5" s="122"/>
      <c r="QNU5" s="123"/>
      <c r="QNV5" s="121"/>
      <c r="QNW5" s="122"/>
      <c r="QNX5" s="123"/>
      <c r="QNY5" s="121"/>
      <c r="QNZ5" s="122"/>
      <c r="QOA5" s="123"/>
      <c r="QOB5" s="121"/>
      <c r="QOC5" s="122"/>
      <c r="QOD5" s="123"/>
      <c r="QOE5" s="121"/>
      <c r="QOF5" s="122"/>
      <c r="QOG5" s="123"/>
      <c r="QOH5" s="121"/>
      <c r="QOI5" s="122"/>
      <c r="QOJ5" s="123"/>
      <c r="QOK5" s="121"/>
      <c r="QOL5" s="122"/>
      <c r="QOM5" s="123"/>
      <c r="QON5" s="121"/>
      <c r="QOO5" s="122"/>
      <c r="QOP5" s="123"/>
      <c r="QOQ5" s="121"/>
      <c r="QOR5" s="122"/>
      <c r="QOS5" s="123"/>
      <c r="QOT5" s="121"/>
      <c r="QOU5" s="122"/>
      <c r="QOV5" s="123"/>
      <c r="QOW5" s="121"/>
      <c r="QOX5" s="122"/>
      <c r="QOY5" s="123"/>
      <c r="QOZ5" s="121"/>
      <c r="QPA5" s="122"/>
      <c r="QPB5" s="123"/>
      <c r="QPC5" s="121"/>
      <c r="QPD5" s="122"/>
      <c r="QPE5" s="123"/>
      <c r="QPF5" s="121"/>
      <c r="QPG5" s="122"/>
      <c r="QPH5" s="123"/>
      <c r="QPI5" s="121"/>
      <c r="QPJ5" s="122"/>
      <c r="QPK5" s="123"/>
      <c r="QPL5" s="121"/>
      <c r="QPM5" s="122"/>
      <c r="QPN5" s="123"/>
      <c r="QPO5" s="121"/>
      <c r="QPP5" s="122"/>
      <c r="QPQ5" s="123"/>
      <c r="QPR5" s="121"/>
      <c r="QPS5" s="122"/>
      <c r="QPT5" s="123"/>
      <c r="QPU5" s="121"/>
      <c r="QPV5" s="122"/>
      <c r="QPW5" s="123"/>
      <c r="QPX5" s="121"/>
      <c r="QPY5" s="122"/>
      <c r="QPZ5" s="123"/>
      <c r="QQA5" s="121"/>
      <c r="QQB5" s="122"/>
      <c r="QQC5" s="123"/>
      <c r="QQD5" s="121"/>
      <c r="QQE5" s="122"/>
      <c r="QQF5" s="123"/>
      <c r="QQG5" s="121"/>
      <c r="QQH5" s="122"/>
      <c r="QQI5" s="123"/>
      <c r="QQJ5" s="121"/>
      <c r="QQK5" s="122"/>
      <c r="QQL5" s="123"/>
      <c r="QQM5" s="121"/>
      <c r="QQN5" s="122"/>
      <c r="QQO5" s="123"/>
      <c r="QQP5" s="121"/>
      <c r="QQQ5" s="122"/>
      <c r="QQR5" s="123"/>
      <c r="QQS5" s="121"/>
      <c r="QQT5" s="122"/>
      <c r="QQU5" s="123"/>
      <c r="QQV5" s="121"/>
      <c r="QQW5" s="122"/>
      <c r="QQX5" s="123"/>
      <c r="QQY5" s="121"/>
      <c r="QQZ5" s="122"/>
      <c r="QRA5" s="123"/>
      <c r="QRB5" s="121"/>
      <c r="QRC5" s="122"/>
      <c r="QRD5" s="123"/>
      <c r="QRE5" s="121"/>
      <c r="QRF5" s="122"/>
      <c r="QRG5" s="123"/>
      <c r="QRH5" s="121"/>
      <c r="QRI5" s="122"/>
      <c r="QRJ5" s="123"/>
      <c r="QRK5" s="121"/>
      <c r="QRL5" s="122"/>
      <c r="QRM5" s="123"/>
      <c r="QRN5" s="121"/>
      <c r="QRO5" s="122"/>
      <c r="QRP5" s="123"/>
      <c r="QRQ5" s="121"/>
      <c r="QRR5" s="122"/>
      <c r="QRS5" s="123"/>
      <c r="QRT5" s="121"/>
      <c r="QRU5" s="122"/>
      <c r="QRV5" s="123"/>
      <c r="QRW5" s="121"/>
      <c r="QRX5" s="122"/>
      <c r="QRY5" s="123"/>
      <c r="QRZ5" s="121"/>
      <c r="QSA5" s="122"/>
      <c r="QSB5" s="123"/>
      <c r="QSC5" s="121"/>
      <c r="QSD5" s="122"/>
      <c r="QSE5" s="123"/>
      <c r="QSF5" s="121"/>
      <c r="QSG5" s="122"/>
      <c r="QSH5" s="123"/>
      <c r="QSI5" s="121"/>
      <c r="QSJ5" s="122"/>
      <c r="QSK5" s="123"/>
      <c r="QSL5" s="121"/>
      <c r="QSM5" s="122"/>
      <c r="QSN5" s="123"/>
      <c r="QSO5" s="121"/>
      <c r="QSP5" s="122"/>
      <c r="QSQ5" s="123"/>
      <c r="QSR5" s="121"/>
      <c r="QSS5" s="122"/>
      <c r="QST5" s="123"/>
      <c r="QSU5" s="121"/>
      <c r="QSV5" s="122"/>
      <c r="QSW5" s="123"/>
      <c r="QSX5" s="121"/>
      <c r="QSY5" s="122"/>
      <c r="QSZ5" s="123"/>
      <c r="QTA5" s="121"/>
      <c r="QTB5" s="122"/>
      <c r="QTC5" s="123"/>
      <c r="QTD5" s="121"/>
      <c r="QTE5" s="122"/>
      <c r="QTF5" s="123"/>
      <c r="QTG5" s="121"/>
      <c r="QTH5" s="122"/>
      <c r="QTI5" s="123"/>
      <c r="QTJ5" s="121"/>
      <c r="QTK5" s="122"/>
      <c r="QTL5" s="123"/>
      <c r="QTM5" s="121"/>
      <c r="QTN5" s="122"/>
      <c r="QTO5" s="123"/>
      <c r="QTP5" s="121"/>
      <c r="QTQ5" s="122"/>
      <c r="QTR5" s="123"/>
      <c r="QTS5" s="121"/>
      <c r="QTT5" s="122"/>
      <c r="QTU5" s="123"/>
      <c r="QTV5" s="121"/>
      <c r="QTW5" s="122"/>
      <c r="QTX5" s="123"/>
      <c r="QTY5" s="121"/>
      <c r="QTZ5" s="122"/>
      <c r="QUA5" s="123"/>
      <c r="QUB5" s="121"/>
      <c r="QUC5" s="122"/>
      <c r="QUD5" s="123"/>
      <c r="QUE5" s="121"/>
      <c r="QUF5" s="122"/>
      <c r="QUG5" s="123"/>
      <c r="QUH5" s="121"/>
      <c r="QUI5" s="122"/>
      <c r="QUJ5" s="123"/>
      <c r="QUK5" s="121"/>
      <c r="QUL5" s="122"/>
      <c r="QUM5" s="123"/>
      <c r="QUN5" s="121"/>
      <c r="QUO5" s="122"/>
      <c r="QUP5" s="123"/>
      <c r="QUQ5" s="121"/>
      <c r="QUR5" s="122"/>
      <c r="QUS5" s="123"/>
      <c r="QUT5" s="121"/>
      <c r="QUU5" s="122"/>
      <c r="QUV5" s="123"/>
      <c r="QUW5" s="121"/>
      <c r="QUX5" s="122"/>
      <c r="QUY5" s="123"/>
      <c r="QUZ5" s="121"/>
      <c r="QVA5" s="122"/>
      <c r="QVB5" s="123"/>
      <c r="QVC5" s="121"/>
      <c r="QVD5" s="122"/>
      <c r="QVE5" s="123"/>
      <c r="QVF5" s="121"/>
      <c r="QVG5" s="122"/>
      <c r="QVH5" s="123"/>
      <c r="QVI5" s="121"/>
      <c r="QVJ5" s="122"/>
      <c r="QVK5" s="123"/>
      <c r="QVL5" s="121"/>
      <c r="QVM5" s="122"/>
      <c r="QVN5" s="123"/>
      <c r="QVO5" s="121"/>
      <c r="QVP5" s="122"/>
      <c r="QVQ5" s="123"/>
      <c r="QVR5" s="121"/>
      <c r="QVS5" s="122"/>
      <c r="QVT5" s="123"/>
      <c r="QVU5" s="121"/>
      <c r="QVV5" s="122"/>
      <c r="QVW5" s="123"/>
      <c r="QVX5" s="121"/>
      <c r="QVY5" s="122"/>
      <c r="QVZ5" s="123"/>
      <c r="QWA5" s="121"/>
      <c r="QWB5" s="122"/>
      <c r="QWC5" s="123"/>
      <c r="QWD5" s="121"/>
      <c r="QWE5" s="122"/>
      <c r="QWF5" s="123"/>
      <c r="QWG5" s="121"/>
      <c r="QWH5" s="122"/>
      <c r="QWI5" s="123"/>
      <c r="QWJ5" s="121"/>
      <c r="QWK5" s="122"/>
      <c r="QWL5" s="123"/>
      <c r="QWM5" s="121"/>
      <c r="QWN5" s="122"/>
      <c r="QWO5" s="123"/>
      <c r="QWP5" s="121"/>
      <c r="QWQ5" s="122"/>
      <c r="QWR5" s="123"/>
      <c r="QWS5" s="121"/>
      <c r="QWT5" s="122"/>
      <c r="QWU5" s="123"/>
      <c r="QWV5" s="121"/>
      <c r="QWW5" s="122"/>
      <c r="QWX5" s="123"/>
      <c r="QWY5" s="121"/>
      <c r="QWZ5" s="122"/>
      <c r="QXA5" s="123"/>
      <c r="QXB5" s="121"/>
      <c r="QXC5" s="122"/>
      <c r="QXD5" s="123"/>
      <c r="QXE5" s="121"/>
      <c r="QXF5" s="122"/>
      <c r="QXG5" s="123"/>
      <c r="QXH5" s="121"/>
      <c r="QXI5" s="122"/>
      <c r="QXJ5" s="123"/>
      <c r="QXK5" s="121"/>
      <c r="QXL5" s="122"/>
      <c r="QXM5" s="123"/>
      <c r="QXN5" s="121"/>
      <c r="QXO5" s="122"/>
      <c r="QXP5" s="123"/>
      <c r="QXQ5" s="121"/>
      <c r="QXR5" s="122"/>
      <c r="QXS5" s="123"/>
      <c r="QXT5" s="121"/>
      <c r="QXU5" s="122"/>
      <c r="QXV5" s="123"/>
      <c r="QXW5" s="121"/>
      <c r="QXX5" s="122"/>
      <c r="QXY5" s="123"/>
      <c r="QXZ5" s="121"/>
      <c r="QYA5" s="122"/>
      <c r="QYB5" s="123"/>
      <c r="QYC5" s="121"/>
      <c r="QYD5" s="122"/>
      <c r="QYE5" s="123"/>
      <c r="QYF5" s="121"/>
      <c r="QYG5" s="122"/>
      <c r="QYH5" s="123"/>
      <c r="QYI5" s="121"/>
      <c r="QYJ5" s="122"/>
      <c r="QYK5" s="123"/>
      <c r="QYL5" s="121"/>
      <c r="QYM5" s="122"/>
      <c r="QYN5" s="123"/>
      <c r="QYO5" s="121"/>
      <c r="QYP5" s="122"/>
      <c r="QYQ5" s="123"/>
      <c r="QYR5" s="121"/>
      <c r="QYS5" s="122"/>
      <c r="QYT5" s="123"/>
      <c r="QYU5" s="121"/>
      <c r="QYV5" s="122"/>
      <c r="QYW5" s="123"/>
      <c r="QYX5" s="121"/>
      <c r="QYY5" s="122"/>
      <c r="QYZ5" s="123"/>
      <c r="QZA5" s="121"/>
      <c r="QZB5" s="122"/>
      <c r="QZC5" s="123"/>
      <c r="QZD5" s="121"/>
      <c r="QZE5" s="122"/>
      <c r="QZF5" s="123"/>
      <c r="QZG5" s="121"/>
      <c r="QZH5" s="122"/>
      <c r="QZI5" s="123"/>
      <c r="QZJ5" s="121"/>
      <c r="QZK5" s="122"/>
      <c r="QZL5" s="123"/>
      <c r="QZM5" s="121"/>
      <c r="QZN5" s="122"/>
      <c r="QZO5" s="123"/>
      <c r="QZP5" s="121"/>
      <c r="QZQ5" s="122"/>
      <c r="QZR5" s="123"/>
      <c r="QZS5" s="121"/>
      <c r="QZT5" s="122"/>
      <c r="QZU5" s="123"/>
      <c r="QZV5" s="121"/>
      <c r="QZW5" s="122"/>
      <c r="QZX5" s="123"/>
      <c r="QZY5" s="121"/>
      <c r="QZZ5" s="122"/>
      <c r="RAA5" s="123"/>
      <c r="RAB5" s="121"/>
      <c r="RAC5" s="122"/>
      <c r="RAD5" s="123"/>
      <c r="RAE5" s="121"/>
      <c r="RAF5" s="122"/>
      <c r="RAG5" s="123"/>
      <c r="RAH5" s="121"/>
      <c r="RAI5" s="122"/>
      <c r="RAJ5" s="123"/>
      <c r="RAK5" s="121"/>
      <c r="RAL5" s="122"/>
      <c r="RAM5" s="123"/>
      <c r="RAN5" s="121"/>
      <c r="RAO5" s="122"/>
      <c r="RAP5" s="123"/>
      <c r="RAQ5" s="121"/>
      <c r="RAR5" s="122"/>
      <c r="RAS5" s="123"/>
      <c r="RAT5" s="121"/>
      <c r="RAU5" s="122"/>
      <c r="RAV5" s="123"/>
      <c r="RAW5" s="121"/>
      <c r="RAX5" s="122"/>
      <c r="RAY5" s="123"/>
      <c r="RAZ5" s="121"/>
      <c r="RBA5" s="122"/>
      <c r="RBB5" s="123"/>
      <c r="RBC5" s="121"/>
      <c r="RBD5" s="122"/>
      <c r="RBE5" s="123"/>
      <c r="RBF5" s="121"/>
      <c r="RBG5" s="122"/>
      <c r="RBH5" s="123"/>
      <c r="RBI5" s="121"/>
      <c r="RBJ5" s="122"/>
      <c r="RBK5" s="123"/>
      <c r="RBL5" s="121"/>
      <c r="RBM5" s="122"/>
      <c r="RBN5" s="123"/>
      <c r="RBO5" s="121"/>
      <c r="RBP5" s="122"/>
      <c r="RBQ5" s="123"/>
      <c r="RBR5" s="121"/>
      <c r="RBS5" s="122"/>
      <c r="RBT5" s="123"/>
      <c r="RBU5" s="121"/>
      <c r="RBV5" s="122"/>
      <c r="RBW5" s="123"/>
      <c r="RBX5" s="121"/>
      <c r="RBY5" s="122"/>
      <c r="RBZ5" s="123"/>
      <c r="RCA5" s="121"/>
      <c r="RCB5" s="122"/>
      <c r="RCC5" s="123"/>
      <c r="RCD5" s="121"/>
      <c r="RCE5" s="122"/>
      <c r="RCF5" s="123"/>
      <c r="RCG5" s="121"/>
      <c r="RCH5" s="122"/>
      <c r="RCI5" s="123"/>
      <c r="RCJ5" s="121"/>
      <c r="RCK5" s="122"/>
      <c r="RCL5" s="123"/>
      <c r="RCM5" s="121"/>
      <c r="RCN5" s="122"/>
      <c r="RCO5" s="123"/>
      <c r="RCP5" s="121"/>
      <c r="RCQ5" s="122"/>
      <c r="RCR5" s="123"/>
      <c r="RCS5" s="121"/>
      <c r="RCT5" s="122"/>
      <c r="RCU5" s="123"/>
      <c r="RCV5" s="121"/>
      <c r="RCW5" s="122"/>
      <c r="RCX5" s="123"/>
      <c r="RCY5" s="121"/>
      <c r="RCZ5" s="122"/>
      <c r="RDA5" s="123"/>
      <c r="RDB5" s="121"/>
      <c r="RDC5" s="122"/>
      <c r="RDD5" s="123"/>
      <c r="RDE5" s="121"/>
      <c r="RDF5" s="122"/>
      <c r="RDG5" s="123"/>
      <c r="RDH5" s="121"/>
      <c r="RDI5" s="122"/>
      <c r="RDJ5" s="123"/>
      <c r="RDK5" s="121"/>
      <c r="RDL5" s="122"/>
      <c r="RDM5" s="123"/>
      <c r="RDN5" s="121"/>
      <c r="RDO5" s="122"/>
      <c r="RDP5" s="123"/>
      <c r="RDQ5" s="121"/>
      <c r="RDR5" s="122"/>
      <c r="RDS5" s="123"/>
      <c r="RDT5" s="121"/>
      <c r="RDU5" s="122"/>
      <c r="RDV5" s="123"/>
      <c r="RDW5" s="121"/>
      <c r="RDX5" s="122"/>
      <c r="RDY5" s="123"/>
      <c r="RDZ5" s="121"/>
      <c r="REA5" s="122"/>
      <c r="REB5" s="123"/>
      <c r="REC5" s="121"/>
      <c r="RED5" s="122"/>
      <c r="REE5" s="123"/>
      <c r="REF5" s="121"/>
      <c r="REG5" s="122"/>
      <c r="REH5" s="123"/>
      <c r="REI5" s="121"/>
      <c r="REJ5" s="122"/>
      <c r="REK5" s="123"/>
      <c r="REL5" s="121"/>
      <c r="REM5" s="122"/>
      <c r="REN5" s="123"/>
      <c r="REO5" s="121"/>
      <c r="REP5" s="122"/>
      <c r="REQ5" s="123"/>
      <c r="RER5" s="121"/>
      <c r="RES5" s="122"/>
      <c r="RET5" s="123"/>
      <c r="REU5" s="121"/>
      <c r="REV5" s="122"/>
      <c r="REW5" s="123"/>
      <c r="REX5" s="121"/>
      <c r="REY5" s="122"/>
      <c r="REZ5" s="123"/>
      <c r="RFA5" s="121"/>
      <c r="RFB5" s="122"/>
      <c r="RFC5" s="123"/>
      <c r="RFD5" s="121"/>
      <c r="RFE5" s="122"/>
      <c r="RFF5" s="123"/>
      <c r="RFG5" s="121"/>
      <c r="RFH5" s="122"/>
      <c r="RFI5" s="123"/>
      <c r="RFJ5" s="121"/>
      <c r="RFK5" s="122"/>
      <c r="RFL5" s="123"/>
      <c r="RFM5" s="121"/>
      <c r="RFN5" s="122"/>
      <c r="RFO5" s="123"/>
      <c r="RFP5" s="121"/>
      <c r="RFQ5" s="122"/>
      <c r="RFR5" s="123"/>
      <c r="RFS5" s="121"/>
      <c r="RFT5" s="122"/>
      <c r="RFU5" s="123"/>
      <c r="RFV5" s="121"/>
      <c r="RFW5" s="122"/>
      <c r="RFX5" s="123"/>
      <c r="RFY5" s="121"/>
      <c r="RFZ5" s="122"/>
      <c r="RGA5" s="123"/>
      <c r="RGB5" s="121"/>
      <c r="RGC5" s="122"/>
      <c r="RGD5" s="123"/>
      <c r="RGE5" s="121"/>
      <c r="RGF5" s="122"/>
      <c r="RGG5" s="123"/>
      <c r="RGH5" s="121"/>
      <c r="RGI5" s="122"/>
      <c r="RGJ5" s="123"/>
      <c r="RGK5" s="121"/>
      <c r="RGL5" s="122"/>
      <c r="RGM5" s="123"/>
      <c r="RGN5" s="121"/>
      <c r="RGO5" s="122"/>
      <c r="RGP5" s="123"/>
      <c r="RGQ5" s="121"/>
      <c r="RGR5" s="122"/>
      <c r="RGS5" s="123"/>
      <c r="RGT5" s="121"/>
      <c r="RGU5" s="122"/>
      <c r="RGV5" s="123"/>
      <c r="RGW5" s="121"/>
      <c r="RGX5" s="122"/>
      <c r="RGY5" s="123"/>
      <c r="RGZ5" s="121"/>
      <c r="RHA5" s="122"/>
      <c r="RHB5" s="123"/>
      <c r="RHC5" s="121"/>
      <c r="RHD5" s="122"/>
      <c r="RHE5" s="123"/>
      <c r="RHF5" s="121"/>
      <c r="RHG5" s="122"/>
      <c r="RHH5" s="123"/>
      <c r="RHI5" s="121"/>
      <c r="RHJ5" s="122"/>
      <c r="RHK5" s="123"/>
      <c r="RHL5" s="121"/>
      <c r="RHM5" s="122"/>
      <c r="RHN5" s="123"/>
      <c r="RHO5" s="121"/>
      <c r="RHP5" s="122"/>
      <c r="RHQ5" s="123"/>
      <c r="RHR5" s="121"/>
      <c r="RHS5" s="122"/>
      <c r="RHT5" s="123"/>
      <c r="RHU5" s="121"/>
      <c r="RHV5" s="122"/>
      <c r="RHW5" s="123"/>
      <c r="RHX5" s="121"/>
      <c r="RHY5" s="122"/>
      <c r="RHZ5" s="123"/>
      <c r="RIA5" s="121"/>
      <c r="RIB5" s="122"/>
      <c r="RIC5" s="123"/>
      <c r="RID5" s="121"/>
      <c r="RIE5" s="122"/>
      <c r="RIF5" s="123"/>
      <c r="RIG5" s="121"/>
      <c r="RIH5" s="122"/>
      <c r="RII5" s="123"/>
      <c r="RIJ5" s="121"/>
      <c r="RIK5" s="122"/>
      <c r="RIL5" s="123"/>
      <c r="RIM5" s="121"/>
      <c r="RIN5" s="122"/>
      <c r="RIO5" s="123"/>
      <c r="RIP5" s="121"/>
      <c r="RIQ5" s="122"/>
      <c r="RIR5" s="123"/>
      <c r="RIS5" s="121"/>
      <c r="RIT5" s="122"/>
      <c r="RIU5" s="123"/>
      <c r="RIV5" s="121"/>
      <c r="RIW5" s="122"/>
      <c r="RIX5" s="123"/>
      <c r="RIY5" s="121"/>
      <c r="RIZ5" s="122"/>
      <c r="RJA5" s="123"/>
      <c r="RJB5" s="121"/>
      <c r="RJC5" s="122"/>
      <c r="RJD5" s="123"/>
      <c r="RJE5" s="121"/>
      <c r="RJF5" s="122"/>
      <c r="RJG5" s="123"/>
      <c r="RJH5" s="121"/>
      <c r="RJI5" s="122"/>
      <c r="RJJ5" s="123"/>
      <c r="RJK5" s="121"/>
      <c r="RJL5" s="122"/>
      <c r="RJM5" s="123"/>
      <c r="RJN5" s="121"/>
      <c r="RJO5" s="122"/>
      <c r="RJP5" s="123"/>
      <c r="RJQ5" s="121"/>
      <c r="RJR5" s="122"/>
      <c r="RJS5" s="123"/>
      <c r="RJT5" s="121"/>
      <c r="RJU5" s="122"/>
      <c r="RJV5" s="123"/>
      <c r="RJW5" s="121"/>
      <c r="RJX5" s="122"/>
      <c r="RJY5" s="123"/>
      <c r="RJZ5" s="121"/>
      <c r="RKA5" s="122"/>
      <c r="RKB5" s="123"/>
      <c r="RKC5" s="121"/>
      <c r="RKD5" s="122"/>
      <c r="RKE5" s="123"/>
      <c r="RKF5" s="121"/>
      <c r="RKG5" s="122"/>
      <c r="RKH5" s="123"/>
      <c r="RKI5" s="121"/>
      <c r="RKJ5" s="122"/>
      <c r="RKK5" s="123"/>
      <c r="RKL5" s="121"/>
      <c r="RKM5" s="122"/>
      <c r="RKN5" s="123"/>
      <c r="RKO5" s="121"/>
      <c r="RKP5" s="122"/>
      <c r="RKQ5" s="123"/>
      <c r="RKR5" s="121"/>
      <c r="RKS5" s="122"/>
      <c r="RKT5" s="123"/>
      <c r="RKU5" s="121"/>
      <c r="RKV5" s="122"/>
      <c r="RKW5" s="123"/>
      <c r="RKX5" s="121"/>
      <c r="RKY5" s="122"/>
      <c r="RKZ5" s="123"/>
      <c r="RLA5" s="121"/>
      <c r="RLB5" s="122"/>
      <c r="RLC5" s="123"/>
      <c r="RLD5" s="121"/>
      <c r="RLE5" s="122"/>
      <c r="RLF5" s="123"/>
      <c r="RLG5" s="121"/>
      <c r="RLH5" s="122"/>
      <c r="RLI5" s="123"/>
      <c r="RLJ5" s="121"/>
      <c r="RLK5" s="122"/>
      <c r="RLL5" s="123"/>
      <c r="RLM5" s="121"/>
      <c r="RLN5" s="122"/>
      <c r="RLO5" s="123"/>
      <c r="RLP5" s="121"/>
      <c r="RLQ5" s="122"/>
      <c r="RLR5" s="123"/>
      <c r="RLS5" s="121"/>
      <c r="RLT5" s="122"/>
      <c r="RLU5" s="123"/>
      <c r="RLV5" s="121"/>
      <c r="RLW5" s="122"/>
      <c r="RLX5" s="123"/>
      <c r="RLY5" s="121"/>
      <c r="RLZ5" s="122"/>
      <c r="RMA5" s="123"/>
      <c r="RMB5" s="121"/>
      <c r="RMC5" s="122"/>
      <c r="RMD5" s="123"/>
      <c r="RME5" s="121"/>
      <c r="RMF5" s="122"/>
      <c r="RMG5" s="123"/>
      <c r="RMH5" s="121"/>
      <c r="RMI5" s="122"/>
      <c r="RMJ5" s="123"/>
      <c r="RMK5" s="121"/>
      <c r="RML5" s="122"/>
      <c r="RMM5" s="123"/>
      <c r="RMN5" s="121"/>
      <c r="RMO5" s="122"/>
      <c r="RMP5" s="123"/>
      <c r="RMQ5" s="121"/>
      <c r="RMR5" s="122"/>
      <c r="RMS5" s="123"/>
      <c r="RMT5" s="121"/>
      <c r="RMU5" s="122"/>
      <c r="RMV5" s="123"/>
      <c r="RMW5" s="121"/>
      <c r="RMX5" s="122"/>
      <c r="RMY5" s="123"/>
      <c r="RMZ5" s="121"/>
      <c r="RNA5" s="122"/>
      <c r="RNB5" s="123"/>
      <c r="RNC5" s="121"/>
      <c r="RND5" s="122"/>
      <c r="RNE5" s="123"/>
      <c r="RNF5" s="121"/>
      <c r="RNG5" s="122"/>
      <c r="RNH5" s="123"/>
      <c r="RNI5" s="121"/>
      <c r="RNJ5" s="122"/>
      <c r="RNK5" s="123"/>
      <c r="RNL5" s="121"/>
      <c r="RNM5" s="122"/>
      <c r="RNN5" s="123"/>
      <c r="RNO5" s="121"/>
      <c r="RNP5" s="122"/>
      <c r="RNQ5" s="123"/>
      <c r="RNR5" s="121"/>
      <c r="RNS5" s="122"/>
      <c r="RNT5" s="123"/>
      <c r="RNU5" s="121"/>
      <c r="RNV5" s="122"/>
      <c r="RNW5" s="123"/>
      <c r="RNX5" s="121"/>
      <c r="RNY5" s="122"/>
      <c r="RNZ5" s="123"/>
      <c r="ROA5" s="121"/>
      <c r="ROB5" s="122"/>
      <c r="ROC5" s="123"/>
      <c r="ROD5" s="121"/>
      <c r="ROE5" s="122"/>
      <c r="ROF5" s="123"/>
      <c r="ROG5" s="121"/>
      <c r="ROH5" s="122"/>
      <c r="ROI5" s="123"/>
      <c r="ROJ5" s="121"/>
      <c r="ROK5" s="122"/>
      <c r="ROL5" s="123"/>
      <c r="ROM5" s="121"/>
      <c r="RON5" s="122"/>
      <c r="ROO5" s="123"/>
      <c r="ROP5" s="121"/>
      <c r="ROQ5" s="122"/>
      <c r="ROR5" s="123"/>
      <c r="ROS5" s="121"/>
      <c r="ROT5" s="122"/>
      <c r="ROU5" s="123"/>
      <c r="ROV5" s="121"/>
      <c r="ROW5" s="122"/>
      <c r="ROX5" s="123"/>
      <c r="ROY5" s="121"/>
      <c r="ROZ5" s="122"/>
      <c r="RPA5" s="123"/>
      <c r="RPB5" s="121"/>
      <c r="RPC5" s="122"/>
      <c r="RPD5" s="123"/>
      <c r="RPE5" s="121"/>
      <c r="RPF5" s="122"/>
      <c r="RPG5" s="123"/>
      <c r="RPH5" s="121"/>
      <c r="RPI5" s="122"/>
      <c r="RPJ5" s="123"/>
      <c r="RPK5" s="121"/>
      <c r="RPL5" s="122"/>
      <c r="RPM5" s="123"/>
      <c r="RPN5" s="121"/>
      <c r="RPO5" s="122"/>
      <c r="RPP5" s="123"/>
      <c r="RPQ5" s="121"/>
      <c r="RPR5" s="122"/>
      <c r="RPS5" s="123"/>
      <c r="RPT5" s="121"/>
      <c r="RPU5" s="122"/>
      <c r="RPV5" s="123"/>
      <c r="RPW5" s="121"/>
      <c r="RPX5" s="122"/>
      <c r="RPY5" s="123"/>
      <c r="RPZ5" s="121"/>
      <c r="RQA5" s="122"/>
      <c r="RQB5" s="123"/>
      <c r="RQC5" s="121"/>
      <c r="RQD5" s="122"/>
      <c r="RQE5" s="123"/>
      <c r="RQF5" s="121"/>
      <c r="RQG5" s="122"/>
      <c r="RQH5" s="123"/>
      <c r="RQI5" s="121"/>
      <c r="RQJ5" s="122"/>
      <c r="RQK5" s="123"/>
      <c r="RQL5" s="121"/>
      <c r="RQM5" s="122"/>
      <c r="RQN5" s="123"/>
      <c r="RQO5" s="121"/>
      <c r="RQP5" s="122"/>
      <c r="RQQ5" s="123"/>
      <c r="RQR5" s="121"/>
      <c r="RQS5" s="122"/>
      <c r="RQT5" s="123"/>
      <c r="RQU5" s="121"/>
      <c r="RQV5" s="122"/>
      <c r="RQW5" s="123"/>
      <c r="RQX5" s="121"/>
      <c r="RQY5" s="122"/>
      <c r="RQZ5" s="123"/>
      <c r="RRA5" s="121"/>
      <c r="RRB5" s="122"/>
      <c r="RRC5" s="123"/>
      <c r="RRD5" s="121"/>
      <c r="RRE5" s="122"/>
      <c r="RRF5" s="123"/>
      <c r="RRG5" s="121"/>
      <c r="RRH5" s="122"/>
      <c r="RRI5" s="123"/>
      <c r="RRJ5" s="121"/>
      <c r="RRK5" s="122"/>
      <c r="RRL5" s="123"/>
      <c r="RRM5" s="121"/>
      <c r="RRN5" s="122"/>
      <c r="RRO5" s="123"/>
      <c r="RRP5" s="121"/>
      <c r="RRQ5" s="122"/>
      <c r="RRR5" s="123"/>
      <c r="RRS5" s="121"/>
      <c r="RRT5" s="122"/>
      <c r="RRU5" s="123"/>
      <c r="RRV5" s="121"/>
      <c r="RRW5" s="122"/>
      <c r="RRX5" s="123"/>
      <c r="RRY5" s="121"/>
      <c r="RRZ5" s="122"/>
      <c r="RSA5" s="123"/>
      <c r="RSB5" s="121"/>
      <c r="RSC5" s="122"/>
      <c r="RSD5" s="123"/>
      <c r="RSE5" s="121"/>
      <c r="RSF5" s="122"/>
      <c r="RSG5" s="123"/>
      <c r="RSH5" s="121"/>
      <c r="RSI5" s="122"/>
      <c r="RSJ5" s="123"/>
      <c r="RSK5" s="121"/>
      <c r="RSL5" s="122"/>
      <c r="RSM5" s="123"/>
      <c r="RSN5" s="121"/>
      <c r="RSO5" s="122"/>
      <c r="RSP5" s="123"/>
      <c r="RSQ5" s="121"/>
      <c r="RSR5" s="122"/>
      <c r="RSS5" s="123"/>
      <c r="RST5" s="121"/>
      <c r="RSU5" s="122"/>
      <c r="RSV5" s="123"/>
      <c r="RSW5" s="121"/>
      <c r="RSX5" s="122"/>
      <c r="RSY5" s="123"/>
      <c r="RSZ5" s="121"/>
      <c r="RTA5" s="122"/>
      <c r="RTB5" s="123"/>
      <c r="RTC5" s="121"/>
      <c r="RTD5" s="122"/>
      <c r="RTE5" s="123"/>
      <c r="RTF5" s="121"/>
      <c r="RTG5" s="122"/>
      <c r="RTH5" s="123"/>
      <c r="RTI5" s="121"/>
      <c r="RTJ5" s="122"/>
      <c r="RTK5" s="123"/>
      <c r="RTL5" s="121"/>
      <c r="RTM5" s="122"/>
      <c r="RTN5" s="123"/>
      <c r="RTO5" s="121"/>
      <c r="RTP5" s="122"/>
      <c r="RTQ5" s="123"/>
      <c r="RTR5" s="121"/>
      <c r="RTS5" s="122"/>
      <c r="RTT5" s="123"/>
      <c r="RTU5" s="121"/>
      <c r="RTV5" s="122"/>
      <c r="RTW5" s="123"/>
      <c r="RTX5" s="121"/>
      <c r="RTY5" s="122"/>
      <c r="RTZ5" s="123"/>
      <c r="RUA5" s="121"/>
      <c r="RUB5" s="122"/>
      <c r="RUC5" s="123"/>
      <c r="RUD5" s="121"/>
      <c r="RUE5" s="122"/>
      <c r="RUF5" s="123"/>
      <c r="RUG5" s="121"/>
      <c r="RUH5" s="122"/>
      <c r="RUI5" s="123"/>
      <c r="RUJ5" s="121"/>
      <c r="RUK5" s="122"/>
      <c r="RUL5" s="123"/>
      <c r="RUM5" s="121"/>
      <c r="RUN5" s="122"/>
      <c r="RUO5" s="123"/>
      <c r="RUP5" s="121"/>
      <c r="RUQ5" s="122"/>
      <c r="RUR5" s="123"/>
      <c r="RUS5" s="121"/>
      <c r="RUT5" s="122"/>
      <c r="RUU5" s="123"/>
      <c r="RUV5" s="121"/>
      <c r="RUW5" s="122"/>
      <c r="RUX5" s="123"/>
      <c r="RUY5" s="121"/>
      <c r="RUZ5" s="122"/>
      <c r="RVA5" s="123"/>
      <c r="RVB5" s="121"/>
      <c r="RVC5" s="122"/>
      <c r="RVD5" s="123"/>
      <c r="RVE5" s="121"/>
      <c r="RVF5" s="122"/>
      <c r="RVG5" s="123"/>
      <c r="RVH5" s="121"/>
      <c r="RVI5" s="122"/>
      <c r="RVJ5" s="123"/>
      <c r="RVK5" s="121"/>
      <c r="RVL5" s="122"/>
      <c r="RVM5" s="123"/>
      <c r="RVN5" s="121"/>
      <c r="RVO5" s="122"/>
      <c r="RVP5" s="123"/>
      <c r="RVQ5" s="121"/>
      <c r="RVR5" s="122"/>
      <c r="RVS5" s="123"/>
      <c r="RVT5" s="121"/>
      <c r="RVU5" s="122"/>
      <c r="RVV5" s="123"/>
      <c r="RVW5" s="121"/>
      <c r="RVX5" s="122"/>
      <c r="RVY5" s="123"/>
      <c r="RVZ5" s="121"/>
      <c r="RWA5" s="122"/>
      <c r="RWB5" s="123"/>
      <c r="RWC5" s="121"/>
      <c r="RWD5" s="122"/>
      <c r="RWE5" s="123"/>
      <c r="RWF5" s="121"/>
      <c r="RWG5" s="122"/>
      <c r="RWH5" s="123"/>
      <c r="RWI5" s="121"/>
      <c r="RWJ5" s="122"/>
      <c r="RWK5" s="123"/>
      <c r="RWL5" s="121"/>
      <c r="RWM5" s="122"/>
      <c r="RWN5" s="123"/>
      <c r="RWO5" s="121"/>
      <c r="RWP5" s="122"/>
      <c r="RWQ5" s="123"/>
      <c r="RWR5" s="121"/>
      <c r="RWS5" s="122"/>
      <c r="RWT5" s="123"/>
      <c r="RWU5" s="121"/>
      <c r="RWV5" s="122"/>
      <c r="RWW5" s="123"/>
      <c r="RWX5" s="121"/>
      <c r="RWY5" s="122"/>
      <c r="RWZ5" s="123"/>
      <c r="RXA5" s="121"/>
      <c r="RXB5" s="122"/>
      <c r="RXC5" s="123"/>
      <c r="RXD5" s="121"/>
      <c r="RXE5" s="122"/>
      <c r="RXF5" s="123"/>
      <c r="RXG5" s="121"/>
      <c r="RXH5" s="122"/>
      <c r="RXI5" s="123"/>
      <c r="RXJ5" s="121"/>
      <c r="RXK5" s="122"/>
      <c r="RXL5" s="123"/>
      <c r="RXM5" s="121"/>
      <c r="RXN5" s="122"/>
      <c r="RXO5" s="123"/>
      <c r="RXP5" s="121"/>
      <c r="RXQ5" s="122"/>
      <c r="RXR5" s="123"/>
      <c r="RXS5" s="121"/>
      <c r="RXT5" s="122"/>
      <c r="RXU5" s="123"/>
      <c r="RXV5" s="121"/>
      <c r="RXW5" s="122"/>
      <c r="RXX5" s="123"/>
      <c r="RXY5" s="121"/>
      <c r="RXZ5" s="122"/>
      <c r="RYA5" s="123"/>
      <c r="RYB5" s="121"/>
      <c r="RYC5" s="122"/>
      <c r="RYD5" s="123"/>
      <c r="RYE5" s="121"/>
      <c r="RYF5" s="122"/>
      <c r="RYG5" s="123"/>
      <c r="RYH5" s="121"/>
      <c r="RYI5" s="122"/>
      <c r="RYJ5" s="123"/>
      <c r="RYK5" s="121"/>
      <c r="RYL5" s="122"/>
      <c r="RYM5" s="123"/>
      <c r="RYN5" s="121"/>
      <c r="RYO5" s="122"/>
      <c r="RYP5" s="123"/>
      <c r="RYQ5" s="121"/>
      <c r="RYR5" s="122"/>
      <c r="RYS5" s="123"/>
      <c r="RYT5" s="121"/>
      <c r="RYU5" s="122"/>
      <c r="RYV5" s="123"/>
      <c r="RYW5" s="121"/>
      <c r="RYX5" s="122"/>
      <c r="RYY5" s="123"/>
      <c r="RYZ5" s="121"/>
      <c r="RZA5" s="122"/>
      <c r="RZB5" s="123"/>
      <c r="RZC5" s="121"/>
      <c r="RZD5" s="122"/>
      <c r="RZE5" s="123"/>
      <c r="RZF5" s="121"/>
      <c r="RZG5" s="122"/>
      <c r="RZH5" s="123"/>
      <c r="RZI5" s="121"/>
      <c r="RZJ5" s="122"/>
      <c r="RZK5" s="123"/>
      <c r="RZL5" s="121"/>
      <c r="RZM5" s="122"/>
      <c r="RZN5" s="123"/>
      <c r="RZO5" s="121"/>
      <c r="RZP5" s="122"/>
      <c r="RZQ5" s="123"/>
      <c r="RZR5" s="121"/>
      <c r="RZS5" s="122"/>
      <c r="RZT5" s="123"/>
      <c r="RZU5" s="121"/>
      <c r="RZV5" s="122"/>
      <c r="RZW5" s="123"/>
      <c r="RZX5" s="121"/>
      <c r="RZY5" s="122"/>
      <c r="RZZ5" s="123"/>
      <c r="SAA5" s="121"/>
      <c r="SAB5" s="122"/>
      <c r="SAC5" s="123"/>
      <c r="SAD5" s="121"/>
      <c r="SAE5" s="122"/>
      <c r="SAF5" s="123"/>
      <c r="SAG5" s="121"/>
      <c r="SAH5" s="122"/>
      <c r="SAI5" s="123"/>
      <c r="SAJ5" s="121"/>
      <c r="SAK5" s="122"/>
      <c r="SAL5" s="123"/>
      <c r="SAM5" s="121"/>
      <c r="SAN5" s="122"/>
      <c r="SAO5" s="123"/>
      <c r="SAP5" s="121"/>
      <c r="SAQ5" s="122"/>
      <c r="SAR5" s="123"/>
      <c r="SAS5" s="121"/>
      <c r="SAT5" s="122"/>
      <c r="SAU5" s="123"/>
      <c r="SAV5" s="121"/>
      <c r="SAW5" s="122"/>
      <c r="SAX5" s="123"/>
      <c r="SAY5" s="121"/>
      <c r="SAZ5" s="122"/>
      <c r="SBA5" s="123"/>
      <c r="SBB5" s="121"/>
      <c r="SBC5" s="122"/>
      <c r="SBD5" s="123"/>
      <c r="SBE5" s="121"/>
      <c r="SBF5" s="122"/>
      <c r="SBG5" s="123"/>
      <c r="SBH5" s="121"/>
      <c r="SBI5" s="122"/>
      <c r="SBJ5" s="123"/>
      <c r="SBK5" s="121"/>
      <c r="SBL5" s="122"/>
      <c r="SBM5" s="123"/>
      <c r="SBN5" s="121"/>
      <c r="SBO5" s="122"/>
      <c r="SBP5" s="123"/>
      <c r="SBQ5" s="121"/>
      <c r="SBR5" s="122"/>
      <c r="SBS5" s="123"/>
      <c r="SBT5" s="121"/>
      <c r="SBU5" s="122"/>
      <c r="SBV5" s="123"/>
      <c r="SBW5" s="121"/>
      <c r="SBX5" s="122"/>
      <c r="SBY5" s="123"/>
      <c r="SBZ5" s="121"/>
      <c r="SCA5" s="122"/>
      <c r="SCB5" s="123"/>
      <c r="SCC5" s="121"/>
      <c r="SCD5" s="122"/>
      <c r="SCE5" s="123"/>
      <c r="SCF5" s="121"/>
      <c r="SCG5" s="122"/>
      <c r="SCH5" s="123"/>
      <c r="SCI5" s="121"/>
      <c r="SCJ5" s="122"/>
      <c r="SCK5" s="123"/>
      <c r="SCL5" s="121"/>
      <c r="SCM5" s="122"/>
      <c r="SCN5" s="123"/>
      <c r="SCO5" s="121"/>
      <c r="SCP5" s="122"/>
      <c r="SCQ5" s="123"/>
      <c r="SCR5" s="121"/>
      <c r="SCS5" s="122"/>
      <c r="SCT5" s="123"/>
      <c r="SCU5" s="121"/>
      <c r="SCV5" s="122"/>
      <c r="SCW5" s="123"/>
      <c r="SCX5" s="121"/>
      <c r="SCY5" s="122"/>
      <c r="SCZ5" s="123"/>
      <c r="SDA5" s="121"/>
      <c r="SDB5" s="122"/>
      <c r="SDC5" s="123"/>
      <c r="SDD5" s="121"/>
      <c r="SDE5" s="122"/>
      <c r="SDF5" s="123"/>
      <c r="SDG5" s="121"/>
      <c r="SDH5" s="122"/>
      <c r="SDI5" s="123"/>
      <c r="SDJ5" s="121"/>
      <c r="SDK5" s="122"/>
      <c r="SDL5" s="123"/>
      <c r="SDM5" s="121"/>
      <c r="SDN5" s="122"/>
      <c r="SDO5" s="123"/>
      <c r="SDP5" s="121"/>
      <c r="SDQ5" s="122"/>
      <c r="SDR5" s="123"/>
      <c r="SDS5" s="121"/>
      <c r="SDT5" s="122"/>
      <c r="SDU5" s="123"/>
      <c r="SDV5" s="121"/>
      <c r="SDW5" s="122"/>
      <c r="SDX5" s="123"/>
      <c r="SDY5" s="121"/>
      <c r="SDZ5" s="122"/>
      <c r="SEA5" s="123"/>
      <c r="SEB5" s="121"/>
      <c r="SEC5" s="122"/>
      <c r="SED5" s="123"/>
      <c r="SEE5" s="121"/>
      <c r="SEF5" s="122"/>
      <c r="SEG5" s="123"/>
      <c r="SEH5" s="121"/>
      <c r="SEI5" s="122"/>
      <c r="SEJ5" s="123"/>
      <c r="SEK5" s="121"/>
      <c r="SEL5" s="122"/>
      <c r="SEM5" s="123"/>
      <c r="SEN5" s="121"/>
      <c r="SEO5" s="122"/>
      <c r="SEP5" s="123"/>
      <c r="SEQ5" s="121"/>
      <c r="SER5" s="122"/>
      <c r="SES5" s="123"/>
      <c r="SET5" s="121"/>
      <c r="SEU5" s="122"/>
      <c r="SEV5" s="123"/>
      <c r="SEW5" s="121"/>
      <c r="SEX5" s="122"/>
      <c r="SEY5" s="123"/>
      <c r="SEZ5" s="121"/>
      <c r="SFA5" s="122"/>
      <c r="SFB5" s="123"/>
      <c r="SFC5" s="121"/>
      <c r="SFD5" s="122"/>
      <c r="SFE5" s="123"/>
      <c r="SFF5" s="121"/>
      <c r="SFG5" s="122"/>
      <c r="SFH5" s="123"/>
      <c r="SFI5" s="121"/>
      <c r="SFJ5" s="122"/>
      <c r="SFK5" s="123"/>
      <c r="SFL5" s="121"/>
      <c r="SFM5" s="122"/>
      <c r="SFN5" s="123"/>
      <c r="SFO5" s="121"/>
      <c r="SFP5" s="122"/>
      <c r="SFQ5" s="123"/>
      <c r="SFR5" s="121"/>
      <c r="SFS5" s="122"/>
      <c r="SFT5" s="123"/>
      <c r="SFU5" s="121"/>
      <c r="SFV5" s="122"/>
      <c r="SFW5" s="123"/>
      <c r="SFX5" s="121"/>
      <c r="SFY5" s="122"/>
      <c r="SFZ5" s="123"/>
      <c r="SGA5" s="121"/>
      <c r="SGB5" s="122"/>
      <c r="SGC5" s="123"/>
      <c r="SGD5" s="121"/>
      <c r="SGE5" s="122"/>
      <c r="SGF5" s="123"/>
      <c r="SGG5" s="121"/>
      <c r="SGH5" s="122"/>
      <c r="SGI5" s="123"/>
      <c r="SGJ5" s="121"/>
      <c r="SGK5" s="122"/>
      <c r="SGL5" s="123"/>
      <c r="SGM5" s="121"/>
      <c r="SGN5" s="122"/>
      <c r="SGO5" s="123"/>
      <c r="SGP5" s="121"/>
      <c r="SGQ5" s="122"/>
      <c r="SGR5" s="123"/>
      <c r="SGS5" s="121"/>
      <c r="SGT5" s="122"/>
      <c r="SGU5" s="123"/>
      <c r="SGV5" s="121"/>
      <c r="SGW5" s="122"/>
      <c r="SGX5" s="123"/>
      <c r="SGY5" s="121"/>
      <c r="SGZ5" s="122"/>
      <c r="SHA5" s="123"/>
      <c r="SHB5" s="121"/>
      <c r="SHC5" s="122"/>
      <c r="SHD5" s="123"/>
      <c r="SHE5" s="121"/>
      <c r="SHF5" s="122"/>
      <c r="SHG5" s="123"/>
      <c r="SHH5" s="121"/>
      <c r="SHI5" s="122"/>
      <c r="SHJ5" s="123"/>
      <c r="SHK5" s="121"/>
      <c r="SHL5" s="122"/>
      <c r="SHM5" s="123"/>
      <c r="SHN5" s="121"/>
      <c r="SHO5" s="122"/>
      <c r="SHP5" s="123"/>
      <c r="SHQ5" s="121"/>
      <c r="SHR5" s="122"/>
      <c r="SHS5" s="123"/>
      <c r="SHT5" s="121"/>
      <c r="SHU5" s="122"/>
      <c r="SHV5" s="123"/>
      <c r="SHW5" s="121"/>
      <c r="SHX5" s="122"/>
      <c r="SHY5" s="123"/>
      <c r="SHZ5" s="121"/>
      <c r="SIA5" s="122"/>
      <c r="SIB5" s="123"/>
      <c r="SIC5" s="121"/>
      <c r="SID5" s="122"/>
      <c r="SIE5" s="123"/>
      <c r="SIF5" s="121"/>
      <c r="SIG5" s="122"/>
      <c r="SIH5" s="123"/>
      <c r="SII5" s="121"/>
      <c r="SIJ5" s="122"/>
      <c r="SIK5" s="123"/>
      <c r="SIL5" s="121"/>
      <c r="SIM5" s="122"/>
      <c r="SIN5" s="123"/>
      <c r="SIO5" s="121"/>
      <c r="SIP5" s="122"/>
      <c r="SIQ5" s="123"/>
      <c r="SIR5" s="121"/>
      <c r="SIS5" s="122"/>
      <c r="SIT5" s="123"/>
      <c r="SIU5" s="121"/>
      <c r="SIV5" s="122"/>
      <c r="SIW5" s="123"/>
      <c r="SIX5" s="121"/>
      <c r="SIY5" s="122"/>
      <c r="SIZ5" s="123"/>
      <c r="SJA5" s="121"/>
      <c r="SJB5" s="122"/>
      <c r="SJC5" s="123"/>
      <c r="SJD5" s="121"/>
      <c r="SJE5" s="122"/>
      <c r="SJF5" s="123"/>
      <c r="SJG5" s="121"/>
      <c r="SJH5" s="122"/>
      <c r="SJI5" s="123"/>
      <c r="SJJ5" s="121"/>
      <c r="SJK5" s="122"/>
      <c r="SJL5" s="123"/>
      <c r="SJM5" s="121"/>
      <c r="SJN5" s="122"/>
      <c r="SJO5" s="123"/>
      <c r="SJP5" s="121"/>
      <c r="SJQ5" s="122"/>
      <c r="SJR5" s="123"/>
      <c r="SJS5" s="121"/>
      <c r="SJT5" s="122"/>
      <c r="SJU5" s="123"/>
      <c r="SJV5" s="121"/>
      <c r="SJW5" s="122"/>
      <c r="SJX5" s="123"/>
      <c r="SJY5" s="121"/>
      <c r="SJZ5" s="122"/>
      <c r="SKA5" s="123"/>
      <c r="SKB5" s="121"/>
      <c r="SKC5" s="122"/>
      <c r="SKD5" s="123"/>
      <c r="SKE5" s="121"/>
      <c r="SKF5" s="122"/>
      <c r="SKG5" s="123"/>
      <c r="SKH5" s="121"/>
      <c r="SKI5" s="122"/>
      <c r="SKJ5" s="123"/>
      <c r="SKK5" s="121"/>
      <c r="SKL5" s="122"/>
      <c r="SKM5" s="123"/>
      <c r="SKN5" s="121"/>
      <c r="SKO5" s="122"/>
      <c r="SKP5" s="123"/>
      <c r="SKQ5" s="121"/>
      <c r="SKR5" s="122"/>
      <c r="SKS5" s="123"/>
      <c r="SKT5" s="121"/>
      <c r="SKU5" s="122"/>
      <c r="SKV5" s="123"/>
      <c r="SKW5" s="121"/>
      <c r="SKX5" s="122"/>
      <c r="SKY5" s="123"/>
      <c r="SKZ5" s="121"/>
      <c r="SLA5" s="122"/>
      <c r="SLB5" s="123"/>
      <c r="SLC5" s="121"/>
      <c r="SLD5" s="122"/>
      <c r="SLE5" s="123"/>
      <c r="SLF5" s="121"/>
      <c r="SLG5" s="122"/>
      <c r="SLH5" s="123"/>
      <c r="SLI5" s="121"/>
      <c r="SLJ5" s="122"/>
      <c r="SLK5" s="123"/>
      <c r="SLL5" s="121"/>
      <c r="SLM5" s="122"/>
      <c r="SLN5" s="123"/>
      <c r="SLO5" s="121"/>
      <c r="SLP5" s="122"/>
      <c r="SLQ5" s="123"/>
      <c r="SLR5" s="121"/>
      <c r="SLS5" s="122"/>
      <c r="SLT5" s="123"/>
      <c r="SLU5" s="121"/>
      <c r="SLV5" s="122"/>
      <c r="SLW5" s="123"/>
      <c r="SLX5" s="121"/>
      <c r="SLY5" s="122"/>
      <c r="SLZ5" s="123"/>
      <c r="SMA5" s="121"/>
      <c r="SMB5" s="122"/>
      <c r="SMC5" s="123"/>
      <c r="SMD5" s="121"/>
      <c r="SME5" s="122"/>
      <c r="SMF5" s="123"/>
      <c r="SMG5" s="121"/>
      <c r="SMH5" s="122"/>
      <c r="SMI5" s="123"/>
      <c r="SMJ5" s="121"/>
      <c r="SMK5" s="122"/>
      <c r="SML5" s="123"/>
      <c r="SMM5" s="121"/>
      <c r="SMN5" s="122"/>
      <c r="SMO5" s="123"/>
      <c r="SMP5" s="121"/>
      <c r="SMQ5" s="122"/>
      <c r="SMR5" s="123"/>
      <c r="SMS5" s="121"/>
      <c r="SMT5" s="122"/>
      <c r="SMU5" s="123"/>
      <c r="SMV5" s="121"/>
      <c r="SMW5" s="122"/>
      <c r="SMX5" s="123"/>
      <c r="SMY5" s="121"/>
      <c r="SMZ5" s="122"/>
      <c r="SNA5" s="123"/>
      <c r="SNB5" s="121"/>
      <c r="SNC5" s="122"/>
      <c r="SND5" s="123"/>
      <c r="SNE5" s="121"/>
      <c r="SNF5" s="122"/>
      <c r="SNG5" s="123"/>
      <c r="SNH5" s="121"/>
      <c r="SNI5" s="122"/>
      <c r="SNJ5" s="123"/>
      <c r="SNK5" s="121"/>
      <c r="SNL5" s="122"/>
      <c r="SNM5" s="123"/>
      <c r="SNN5" s="121"/>
      <c r="SNO5" s="122"/>
      <c r="SNP5" s="123"/>
      <c r="SNQ5" s="121"/>
      <c r="SNR5" s="122"/>
      <c r="SNS5" s="123"/>
      <c r="SNT5" s="121"/>
      <c r="SNU5" s="122"/>
      <c r="SNV5" s="123"/>
      <c r="SNW5" s="121"/>
      <c r="SNX5" s="122"/>
      <c r="SNY5" s="123"/>
      <c r="SNZ5" s="121"/>
      <c r="SOA5" s="122"/>
      <c r="SOB5" s="123"/>
      <c r="SOC5" s="121"/>
      <c r="SOD5" s="122"/>
      <c r="SOE5" s="123"/>
      <c r="SOF5" s="121"/>
      <c r="SOG5" s="122"/>
      <c r="SOH5" s="123"/>
      <c r="SOI5" s="121"/>
      <c r="SOJ5" s="122"/>
      <c r="SOK5" s="123"/>
      <c r="SOL5" s="121"/>
      <c r="SOM5" s="122"/>
      <c r="SON5" s="123"/>
      <c r="SOO5" s="121"/>
      <c r="SOP5" s="122"/>
      <c r="SOQ5" s="123"/>
      <c r="SOR5" s="121"/>
      <c r="SOS5" s="122"/>
      <c r="SOT5" s="123"/>
      <c r="SOU5" s="121"/>
      <c r="SOV5" s="122"/>
      <c r="SOW5" s="123"/>
      <c r="SOX5" s="121"/>
      <c r="SOY5" s="122"/>
      <c r="SOZ5" s="123"/>
      <c r="SPA5" s="121"/>
      <c r="SPB5" s="122"/>
      <c r="SPC5" s="123"/>
      <c r="SPD5" s="121"/>
      <c r="SPE5" s="122"/>
      <c r="SPF5" s="123"/>
      <c r="SPG5" s="121"/>
      <c r="SPH5" s="122"/>
      <c r="SPI5" s="123"/>
      <c r="SPJ5" s="121"/>
      <c r="SPK5" s="122"/>
      <c r="SPL5" s="123"/>
      <c r="SPM5" s="121"/>
      <c r="SPN5" s="122"/>
      <c r="SPO5" s="123"/>
      <c r="SPP5" s="121"/>
      <c r="SPQ5" s="122"/>
      <c r="SPR5" s="123"/>
      <c r="SPS5" s="121"/>
      <c r="SPT5" s="122"/>
      <c r="SPU5" s="123"/>
      <c r="SPV5" s="121"/>
      <c r="SPW5" s="122"/>
      <c r="SPX5" s="123"/>
      <c r="SPY5" s="121"/>
      <c r="SPZ5" s="122"/>
      <c r="SQA5" s="123"/>
      <c r="SQB5" s="121"/>
      <c r="SQC5" s="122"/>
      <c r="SQD5" s="123"/>
      <c r="SQE5" s="121"/>
      <c r="SQF5" s="122"/>
      <c r="SQG5" s="123"/>
      <c r="SQH5" s="121"/>
      <c r="SQI5" s="122"/>
      <c r="SQJ5" s="123"/>
      <c r="SQK5" s="121"/>
      <c r="SQL5" s="122"/>
      <c r="SQM5" s="123"/>
      <c r="SQN5" s="121"/>
      <c r="SQO5" s="122"/>
      <c r="SQP5" s="123"/>
      <c r="SQQ5" s="121"/>
      <c r="SQR5" s="122"/>
      <c r="SQS5" s="123"/>
      <c r="SQT5" s="121"/>
      <c r="SQU5" s="122"/>
      <c r="SQV5" s="123"/>
      <c r="SQW5" s="121"/>
      <c r="SQX5" s="122"/>
      <c r="SQY5" s="123"/>
      <c r="SQZ5" s="121"/>
      <c r="SRA5" s="122"/>
      <c r="SRB5" s="123"/>
      <c r="SRC5" s="121"/>
      <c r="SRD5" s="122"/>
      <c r="SRE5" s="123"/>
      <c r="SRF5" s="121"/>
      <c r="SRG5" s="122"/>
      <c r="SRH5" s="123"/>
      <c r="SRI5" s="121"/>
      <c r="SRJ5" s="122"/>
      <c r="SRK5" s="123"/>
      <c r="SRL5" s="121"/>
      <c r="SRM5" s="122"/>
      <c r="SRN5" s="123"/>
      <c r="SRO5" s="121"/>
      <c r="SRP5" s="122"/>
      <c r="SRQ5" s="123"/>
      <c r="SRR5" s="121"/>
      <c r="SRS5" s="122"/>
      <c r="SRT5" s="123"/>
      <c r="SRU5" s="121"/>
      <c r="SRV5" s="122"/>
      <c r="SRW5" s="123"/>
      <c r="SRX5" s="121"/>
      <c r="SRY5" s="122"/>
      <c r="SRZ5" s="123"/>
      <c r="SSA5" s="121"/>
      <c r="SSB5" s="122"/>
      <c r="SSC5" s="123"/>
      <c r="SSD5" s="121"/>
      <c r="SSE5" s="122"/>
      <c r="SSF5" s="123"/>
      <c r="SSG5" s="121"/>
      <c r="SSH5" s="122"/>
      <c r="SSI5" s="123"/>
      <c r="SSJ5" s="121"/>
      <c r="SSK5" s="122"/>
      <c r="SSL5" s="123"/>
      <c r="SSM5" s="121"/>
      <c r="SSN5" s="122"/>
      <c r="SSO5" s="123"/>
      <c r="SSP5" s="121"/>
      <c r="SSQ5" s="122"/>
      <c r="SSR5" s="123"/>
      <c r="SSS5" s="121"/>
      <c r="SST5" s="122"/>
      <c r="SSU5" s="123"/>
      <c r="SSV5" s="121"/>
      <c r="SSW5" s="122"/>
      <c r="SSX5" s="123"/>
      <c r="SSY5" s="121"/>
      <c r="SSZ5" s="122"/>
      <c r="STA5" s="123"/>
      <c r="STB5" s="121"/>
      <c r="STC5" s="122"/>
      <c r="STD5" s="123"/>
      <c r="STE5" s="121"/>
      <c r="STF5" s="122"/>
      <c r="STG5" s="123"/>
      <c r="STH5" s="121"/>
      <c r="STI5" s="122"/>
      <c r="STJ5" s="123"/>
      <c r="STK5" s="121"/>
      <c r="STL5" s="122"/>
      <c r="STM5" s="123"/>
      <c r="STN5" s="121"/>
      <c r="STO5" s="122"/>
      <c r="STP5" s="123"/>
      <c r="STQ5" s="121"/>
      <c r="STR5" s="122"/>
      <c r="STS5" s="123"/>
      <c r="STT5" s="121"/>
      <c r="STU5" s="122"/>
      <c r="STV5" s="123"/>
      <c r="STW5" s="121"/>
      <c r="STX5" s="122"/>
      <c r="STY5" s="123"/>
      <c r="STZ5" s="121"/>
      <c r="SUA5" s="122"/>
      <c r="SUB5" s="123"/>
      <c r="SUC5" s="121"/>
      <c r="SUD5" s="122"/>
      <c r="SUE5" s="123"/>
      <c r="SUF5" s="121"/>
      <c r="SUG5" s="122"/>
      <c r="SUH5" s="123"/>
      <c r="SUI5" s="121"/>
      <c r="SUJ5" s="122"/>
      <c r="SUK5" s="123"/>
      <c r="SUL5" s="121"/>
      <c r="SUM5" s="122"/>
      <c r="SUN5" s="123"/>
      <c r="SUO5" s="121"/>
      <c r="SUP5" s="122"/>
      <c r="SUQ5" s="123"/>
      <c r="SUR5" s="121"/>
      <c r="SUS5" s="122"/>
      <c r="SUT5" s="123"/>
      <c r="SUU5" s="121"/>
      <c r="SUV5" s="122"/>
      <c r="SUW5" s="123"/>
      <c r="SUX5" s="121"/>
      <c r="SUY5" s="122"/>
      <c r="SUZ5" s="123"/>
      <c r="SVA5" s="121"/>
      <c r="SVB5" s="122"/>
      <c r="SVC5" s="123"/>
      <c r="SVD5" s="121"/>
      <c r="SVE5" s="122"/>
      <c r="SVF5" s="123"/>
      <c r="SVG5" s="121"/>
      <c r="SVH5" s="122"/>
      <c r="SVI5" s="123"/>
      <c r="SVJ5" s="121"/>
      <c r="SVK5" s="122"/>
      <c r="SVL5" s="123"/>
      <c r="SVM5" s="121"/>
      <c r="SVN5" s="122"/>
      <c r="SVO5" s="123"/>
      <c r="SVP5" s="121"/>
      <c r="SVQ5" s="122"/>
      <c r="SVR5" s="123"/>
      <c r="SVS5" s="121"/>
      <c r="SVT5" s="122"/>
      <c r="SVU5" s="123"/>
      <c r="SVV5" s="121"/>
      <c r="SVW5" s="122"/>
      <c r="SVX5" s="123"/>
      <c r="SVY5" s="121"/>
      <c r="SVZ5" s="122"/>
      <c r="SWA5" s="123"/>
      <c r="SWB5" s="121"/>
      <c r="SWC5" s="122"/>
      <c r="SWD5" s="123"/>
      <c r="SWE5" s="121"/>
      <c r="SWF5" s="122"/>
      <c r="SWG5" s="123"/>
      <c r="SWH5" s="121"/>
      <c r="SWI5" s="122"/>
      <c r="SWJ5" s="123"/>
      <c r="SWK5" s="121"/>
      <c r="SWL5" s="122"/>
      <c r="SWM5" s="123"/>
      <c r="SWN5" s="121"/>
      <c r="SWO5" s="122"/>
      <c r="SWP5" s="123"/>
      <c r="SWQ5" s="121"/>
      <c r="SWR5" s="122"/>
      <c r="SWS5" s="123"/>
      <c r="SWT5" s="121"/>
      <c r="SWU5" s="122"/>
      <c r="SWV5" s="123"/>
      <c r="SWW5" s="121"/>
      <c r="SWX5" s="122"/>
      <c r="SWY5" s="123"/>
      <c r="SWZ5" s="121"/>
      <c r="SXA5" s="122"/>
      <c r="SXB5" s="123"/>
      <c r="SXC5" s="121"/>
      <c r="SXD5" s="122"/>
      <c r="SXE5" s="123"/>
      <c r="SXF5" s="121"/>
      <c r="SXG5" s="122"/>
      <c r="SXH5" s="123"/>
      <c r="SXI5" s="121"/>
      <c r="SXJ5" s="122"/>
      <c r="SXK5" s="123"/>
      <c r="SXL5" s="121"/>
      <c r="SXM5" s="122"/>
      <c r="SXN5" s="123"/>
      <c r="SXO5" s="121"/>
      <c r="SXP5" s="122"/>
      <c r="SXQ5" s="123"/>
      <c r="SXR5" s="121"/>
      <c r="SXS5" s="122"/>
      <c r="SXT5" s="123"/>
      <c r="SXU5" s="121"/>
      <c r="SXV5" s="122"/>
      <c r="SXW5" s="123"/>
      <c r="SXX5" s="121"/>
      <c r="SXY5" s="122"/>
      <c r="SXZ5" s="123"/>
      <c r="SYA5" s="121"/>
      <c r="SYB5" s="122"/>
      <c r="SYC5" s="123"/>
      <c r="SYD5" s="121"/>
      <c r="SYE5" s="122"/>
      <c r="SYF5" s="123"/>
      <c r="SYG5" s="121"/>
      <c r="SYH5" s="122"/>
      <c r="SYI5" s="123"/>
      <c r="SYJ5" s="121"/>
      <c r="SYK5" s="122"/>
      <c r="SYL5" s="123"/>
      <c r="SYM5" s="121"/>
      <c r="SYN5" s="122"/>
      <c r="SYO5" s="123"/>
      <c r="SYP5" s="121"/>
      <c r="SYQ5" s="122"/>
      <c r="SYR5" s="123"/>
      <c r="SYS5" s="121"/>
      <c r="SYT5" s="122"/>
      <c r="SYU5" s="123"/>
      <c r="SYV5" s="121"/>
      <c r="SYW5" s="122"/>
      <c r="SYX5" s="123"/>
      <c r="SYY5" s="121"/>
      <c r="SYZ5" s="122"/>
      <c r="SZA5" s="123"/>
      <c r="SZB5" s="121"/>
      <c r="SZC5" s="122"/>
      <c r="SZD5" s="123"/>
      <c r="SZE5" s="121"/>
      <c r="SZF5" s="122"/>
      <c r="SZG5" s="123"/>
      <c r="SZH5" s="121"/>
      <c r="SZI5" s="122"/>
      <c r="SZJ5" s="123"/>
      <c r="SZK5" s="121"/>
      <c r="SZL5" s="122"/>
      <c r="SZM5" s="123"/>
      <c r="SZN5" s="121"/>
      <c r="SZO5" s="122"/>
      <c r="SZP5" s="123"/>
      <c r="SZQ5" s="121"/>
      <c r="SZR5" s="122"/>
      <c r="SZS5" s="123"/>
      <c r="SZT5" s="121"/>
      <c r="SZU5" s="122"/>
      <c r="SZV5" s="123"/>
      <c r="SZW5" s="121"/>
      <c r="SZX5" s="122"/>
      <c r="SZY5" s="123"/>
      <c r="SZZ5" s="121"/>
      <c r="TAA5" s="122"/>
      <c r="TAB5" s="123"/>
      <c r="TAC5" s="121"/>
      <c r="TAD5" s="122"/>
      <c r="TAE5" s="123"/>
      <c r="TAF5" s="121"/>
      <c r="TAG5" s="122"/>
      <c r="TAH5" s="123"/>
      <c r="TAI5" s="121"/>
      <c r="TAJ5" s="122"/>
      <c r="TAK5" s="123"/>
      <c r="TAL5" s="121"/>
      <c r="TAM5" s="122"/>
      <c r="TAN5" s="123"/>
      <c r="TAO5" s="121"/>
      <c r="TAP5" s="122"/>
      <c r="TAQ5" s="123"/>
      <c r="TAR5" s="121"/>
      <c r="TAS5" s="122"/>
      <c r="TAT5" s="123"/>
      <c r="TAU5" s="121"/>
      <c r="TAV5" s="122"/>
      <c r="TAW5" s="123"/>
      <c r="TAX5" s="121"/>
      <c r="TAY5" s="122"/>
      <c r="TAZ5" s="123"/>
      <c r="TBA5" s="121"/>
      <c r="TBB5" s="122"/>
      <c r="TBC5" s="123"/>
      <c r="TBD5" s="121"/>
      <c r="TBE5" s="122"/>
      <c r="TBF5" s="123"/>
      <c r="TBG5" s="121"/>
      <c r="TBH5" s="122"/>
      <c r="TBI5" s="123"/>
      <c r="TBJ5" s="121"/>
      <c r="TBK5" s="122"/>
      <c r="TBL5" s="123"/>
      <c r="TBM5" s="121"/>
      <c r="TBN5" s="122"/>
      <c r="TBO5" s="123"/>
      <c r="TBP5" s="121"/>
      <c r="TBQ5" s="122"/>
      <c r="TBR5" s="123"/>
      <c r="TBS5" s="121"/>
      <c r="TBT5" s="122"/>
      <c r="TBU5" s="123"/>
      <c r="TBV5" s="121"/>
      <c r="TBW5" s="122"/>
      <c r="TBX5" s="123"/>
      <c r="TBY5" s="121"/>
      <c r="TBZ5" s="122"/>
      <c r="TCA5" s="123"/>
      <c r="TCB5" s="121"/>
      <c r="TCC5" s="122"/>
      <c r="TCD5" s="123"/>
      <c r="TCE5" s="121"/>
      <c r="TCF5" s="122"/>
      <c r="TCG5" s="123"/>
      <c r="TCH5" s="121"/>
      <c r="TCI5" s="122"/>
      <c r="TCJ5" s="123"/>
      <c r="TCK5" s="121"/>
      <c r="TCL5" s="122"/>
      <c r="TCM5" s="123"/>
      <c r="TCN5" s="121"/>
      <c r="TCO5" s="122"/>
      <c r="TCP5" s="123"/>
      <c r="TCQ5" s="121"/>
      <c r="TCR5" s="122"/>
      <c r="TCS5" s="123"/>
      <c r="TCT5" s="121"/>
      <c r="TCU5" s="122"/>
      <c r="TCV5" s="123"/>
      <c r="TCW5" s="121"/>
      <c r="TCX5" s="122"/>
      <c r="TCY5" s="123"/>
      <c r="TCZ5" s="121"/>
      <c r="TDA5" s="122"/>
      <c r="TDB5" s="123"/>
      <c r="TDC5" s="121"/>
      <c r="TDD5" s="122"/>
      <c r="TDE5" s="123"/>
      <c r="TDF5" s="121"/>
      <c r="TDG5" s="122"/>
      <c r="TDH5" s="123"/>
      <c r="TDI5" s="121"/>
      <c r="TDJ5" s="122"/>
      <c r="TDK5" s="123"/>
      <c r="TDL5" s="121"/>
      <c r="TDM5" s="122"/>
      <c r="TDN5" s="123"/>
      <c r="TDO5" s="121"/>
      <c r="TDP5" s="122"/>
      <c r="TDQ5" s="123"/>
      <c r="TDR5" s="121"/>
      <c r="TDS5" s="122"/>
      <c r="TDT5" s="123"/>
      <c r="TDU5" s="121"/>
      <c r="TDV5" s="122"/>
      <c r="TDW5" s="123"/>
      <c r="TDX5" s="121"/>
      <c r="TDY5" s="122"/>
      <c r="TDZ5" s="123"/>
      <c r="TEA5" s="121"/>
      <c r="TEB5" s="122"/>
      <c r="TEC5" s="123"/>
      <c r="TED5" s="121"/>
      <c r="TEE5" s="122"/>
      <c r="TEF5" s="123"/>
      <c r="TEG5" s="121"/>
      <c r="TEH5" s="122"/>
      <c r="TEI5" s="123"/>
      <c r="TEJ5" s="121"/>
      <c r="TEK5" s="122"/>
      <c r="TEL5" s="123"/>
      <c r="TEM5" s="121"/>
      <c r="TEN5" s="122"/>
      <c r="TEO5" s="123"/>
      <c r="TEP5" s="121"/>
      <c r="TEQ5" s="122"/>
      <c r="TER5" s="123"/>
      <c r="TES5" s="121"/>
      <c r="TET5" s="122"/>
      <c r="TEU5" s="123"/>
      <c r="TEV5" s="121"/>
      <c r="TEW5" s="122"/>
      <c r="TEX5" s="123"/>
      <c r="TEY5" s="121"/>
      <c r="TEZ5" s="122"/>
      <c r="TFA5" s="123"/>
      <c r="TFB5" s="121"/>
      <c r="TFC5" s="122"/>
      <c r="TFD5" s="123"/>
      <c r="TFE5" s="121"/>
      <c r="TFF5" s="122"/>
      <c r="TFG5" s="123"/>
      <c r="TFH5" s="121"/>
      <c r="TFI5" s="122"/>
      <c r="TFJ5" s="123"/>
      <c r="TFK5" s="121"/>
      <c r="TFL5" s="122"/>
      <c r="TFM5" s="123"/>
      <c r="TFN5" s="121"/>
      <c r="TFO5" s="122"/>
      <c r="TFP5" s="123"/>
      <c r="TFQ5" s="121"/>
      <c r="TFR5" s="122"/>
      <c r="TFS5" s="123"/>
      <c r="TFT5" s="121"/>
      <c r="TFU5" s="122"/>
      <c r="TFV5" s="123"/>
      <c r="TFW5" s="121"/>
      <c r="TFX5" s="122"/>
      <c r="TFY5" s="123"/>
      <c r="TFZ5" s="121"/>
      <c r="TGA5" s="122"/>
      <c r="TGB5" s="123"/>
      <c r="TGC5" s="121"/>
      <c r="TGD5" s="122"/>
      <c r="TGE5" s="123"/>
      <c r="TGF5" s="121"/>
      <c r="TGG5" s="122"/>
      <c r="TGH5" s="123"/>
      <c r="TGI5" s="121"/>
      <c r="TGJ5" s="122"/>
      <c r="TGK5" s="123"/>
      <c r="TGL5" s="121"/>
      <c r="TGM5" s="122"/>
      <c r="TGN5" s="123"/>
      <c r="TGO5" s="121"/>
      <c r="TGP5" s="122"/>
      <c r="TGQ5" s="123"/>
      <c r="TGR5" s="121"/>
      <c r="TGS5" s="122"/>
      <c r="TGT5" s="123"/>
      <c r="TGU5" s="121"/>
      <c r="TGV5" s="122"/>
      <c r="TGW5" s="123"/>
      <c r="TGX5" s="121"/>
      <c r="TGY5" s="122"/>
      <c r="TGZ5" s="123"/>
      <c r="THA5" s="121"/>
      <c r="THB5" s="122"/>
      <c r="THC5" s="123"/>
      <c r="THD5" s="121"/>
      <c r="THE5" s="122"/>
      <c r="THF5" s="123"/>
      <c r="THG5" s="121"/>
      <c r="THH5" s="122"/>
      <c r="THI5" s="123"/>
      <c r="THJ5" s="121"/>
      <c r="THK5" s="122"/>
      <c r="THL5" s="123"/>
      <c r="THM5" s="121"/>
      <c r="THN5" s="122"/>
      <c r="THO5" s="123"/>
      <c r="THP5" s="121"/>
      <c r="THQ5" s="122"/>
      <c r="THR5" s="123"/>
      <c r="THS5" s="121"/>
      <c r="THT5" s="122"/>
      <c r="THU5" s="123"/>
      <c r="THV5" s="121"/>
      <c r="THW5" s="122"/>
      <c r="THX5" s="123"/>
      <c r="THY5" s="121"/>
      <c r="THZ5" s="122"/>
      <c r="TIA5" s="123"/>
      <c r="TIB5" s="121"/>
      <c r="TIC5" s="122"/>
      <c r="TID5" s="123"/>
      <c r="TIE5" s="121"/>
      <c r="TIF5" s="122"/>
      <c r="TIG5" s="123"/>
      <c r="TIH5" s="121"/>
      <c r="TII5" s="122"/>
      <c r="TIJ5" s="123"/>
      <c r="TIK5" s="121"/>
      <c r="TIL5" s="122"/>
      <c r="TIM5" s="123"/>
      <c r="TIN5" s="121"/>
      <c r="TIO5" s="122"/>
      <c r="TIP5" s="123"/>
      <c r="TIQ5" s="121"/>
      <c r="TIR5" s="122"/>
      <c r="TIS5" s="123"/>
      <c r="TIT5" s="121"/>
      <c r="TIU5" s="122"/>
      <c r="TIV5" s="123"/>
      <c r="TIW5" s="121"/>
      <c r="TIX5" s="122"/>
      <c r="TIY5" s="123"/>
      <c r="TIZ5" s="121"/>
      <c r="TJA5" s="122"/>
      <c r="TJB5" s="123"/>
      <c r="TJC5" s="121"/>
      <c r="TJD5" s="122"/>
      <c r="TJE5" s="123"/>
      <c r="TJF5" s="121"/>
      <c r="TJG5" s="122"/>
      <c r="TJH5" s="123"/>
      <c r="TJI5" s="121"/>
      <c r="TJJ5" s="122"/>
      <c r="TJK5" s="123"/>
      <c r="TJL5" s="121"/>
      <c r="TJM5" s="122"/>
      <c r="TJN5" s="123"/>
      <c r="TJO5" s="121"/>
      <c r="TJP5" s="122"/>
      <c r="TJQ5" s="123"/>
      <c r="TJR5" s="121"/>
      <c r="TJS5" s="122"/>
      <c r="TJT5" s="123"/>
      <c r="TJU5" s="121"/>
      <c r="TJV5" s="122"/>
      <c r="TJW5" s="123"/>
      <c r="TJX5" s="121"/>
      <c r="TJY5" s="122"/>
      <c r="TJZ5" s="123"/>
      <c r="TKA5" s="121"/>
      <c r="TKB5" s="122"/>
      <c r="TKC5" s="123"/>
      <c r="TKD5" s="121"/>
      <c r="TKE5" s="122"/>
      <c r="TKF5" s="123"/>
      <c r="TKG5" s="121"/>
      <c r="TKH5" s="122"/>
      <c r="TKI5" s="123"/>
      <c r="TKJ5" s="121"/>
      <c r="TKK5" s="122"/>
      <c r="TKL5" s="123"/>
      <c r="TKM5" s="121"/>
      <c r="TKN5" s="122"/>
      <c r="TKO5" s="123"/>
      <c r="TKP5" s="121"/>
      <c r="TKQ5" s="122"/>
      <c r="TKR5" s="123"/>
      <c r="TKS5" s="121"/>
      <c r="TKT5" s="122"/>
      <c r="TKU5" s="123"/>
      <c r="TKV5" s="121"/>
      <c r="TKW5" s="122"/>
      <c r="TKX5" s="123"/>
      <c r="TKY5" s="121"/>
      <c r="TKZ5" s="122"/>
      <c r="TLA5" s="123"/>
      <c r="TLB5" s="121"/>
      <c r="TLC5" s="122"/>
      <c r="TLD5" s="123"/>
      <c r="TLE5" s="121"/>
      <c r="TLF5" s="122"/>
      <c r="TLG5" s="123"/>
      <c r="TLH5" s="121"/>
      <c r="TLI5" s="122"/>
      <c r="TLJ5" s="123"/>
      <c r="TLK5" s="121"/>
      <c r="TLL5" s="122"/>
      <c r="TLM5" s="123"/>
      <c r="TLN5" s="121"/>
      <c r="TLO5" s="122"/>
      <c r="TLP5" s="123"/>
      <c r="TLQ5" s="121"/>
      <c r="TLR5" s="122"/>
      <c r="TLS5" s="123"/>
      <c r="TLT5" s="121"/>
      <c r="TLU5" s="122"/>
      <c r="TLV5" s="123"/>
      <c r="TLW5" s="121"/>
      <c r="TLX5" s="122"/>
      <c r="TLY5" s="123"/>
      <c r="TLZ5" s="121"/>
      <c r="TMA5" s="122"/>
      <c r="TMB5" s="123"/>
      <c r="TMC5" s="121"/>
      <c r="TMD5" s="122"/>
      <c r="TME5" s="123"/>
      <c r="TMF5" s="121"/>
      <c r="TMG5" s="122"/>
      <c r="TMH5" s="123"/>
      <c r="TMI5" s="121"/>
      <c r="TMJ5" s="122"/>
      <c r="TMK5" s="123"/>
      <c r="TML5" s="121"/>
      <c r="TMM5" s="122"/>
      <c r="TMN5" s="123"/>
      <c r="TMO5" s="121"/>
      <c r="TMP5" s="122"/>
      <c r="TMQ5" s="123"/>
      <c r="TMR5" s="121"/>
      <c r="TMS5" s="122"/>
      <c r="TMT5" s="123"/>
      <c r="TMU5" s="121"/>
      <c r="TMV5" s="122"/>
      <c r="TMW5" s="123"/>
      <c r="TMX5" s="121"/>
      <c r="TMY5" s="122"/>
      <c r="TMZ5" s="123"/>
      <c r="TNA5" s="121"/>
      <c r="TNB5" s="122"/>
      <c r="TNC5" s="123"/>
      <c r="TND5" s="121"/>
      <c r="TNE5" s="122"/>
      <c r="TNF5" s="123"/>
      <c r="TNG5" s="121"/>
      <c r="TNH5" s="122"/>
      <c r="TNI5" s="123"/>
      <c r="TNJ5" s="121"/>
      <c r="TNK5" s="122"/>
      <c r="TNL5" s="123"/>
      <c r="TNM5" s="121"/>
      <c r="TNN5" s="122"/>
      <c r="TNO5" s="123"/>
      <c r="TNP5" s="121"/>
      <c r="TNQ5" s="122"/>
      <c r="TNR5" s="123"/>
      <c r="TNS5" s="121"/>
      <c r="TNT5" s="122"/>
      <c r="TNU5" s="123"/>
      <c r="TNV5" s="121"/>
      <c r="TNW5" s="122"/>
      <c r="TNX5" s="123"/>
      <c r="TNY5" s="121"/>
      <c r="TNZ5" s="122"/>
      <c r="TOA5" s="123"/>
      <c r="TOB5" s="121"/>
      <c r="TOC5" s="122"/>
      <c r="TOD5" s="123"/>
      <c r="TOE5" s="121"/>
      <c r="TOF5" s="122"/>
      <c r="TOG5" s="123"/>
      <c r="TOH5" s="121"/>
      <c r="TOI5" s="122"/>
      <c r="TOJ5" s="123"/>
      <c r="TOK5" s="121"/>
      <c r="TOL5" s="122"/>
      <c r="TOM5" s="123"/>
      <c r="TON5" s="121"/>
      <c r="TOO5" s="122"/>
      <c r="TOP5" s="123"/>
      <c r="TOQ5" s="121"/>
      <c r="TOR5" s="122"/>
      <c r="TOS5" s="123"/>
      <c r="TOT5" s="121"/>
      <c r="TOU5" s="122"/>
      <c r="TOV5" s="123"/>
      <c r="TOW5" s="121"/>
      <c r="TOX5" s="122"/>
      <c r="TOY5" s="123"/>
      <c r="TOZ5" s="121"/>
      <c r="TPA5" s="122"/>
      <c r="TPB5" s="123"/>
      <c r="TPC5" s="121"/>
      <c r="TPD5" s="122"/>
      <c r="TPE5" s="123"/>
      <c r="TPF5" s="121"/>
      <c r="TPG5" s="122"/>
      <c r="TPH5" s="123"/>
      <c r="TPI5" s="121"/>
      <c r="TPJ5" s="122"/>
      <c r="TPK5" s="123"/>
      <c r="TPL5" s="121"/>
      <c r="TPM5" s="122"/>
      <c r="TPN5" s="123"/>
      <c r="TPO5" s="121"/>
      <c r="TPP5" s="122"/>
      <c r="TPQ5" s="123"/>
      <c r="TPR5" s="121"/>
      <c r="TPS5" s="122"/>
      <c r="TPT5" s="123"/>
      <c r="TPU5" s="121"/>
      <c r="TPV5" s="122"/>
      <c r="TPW5" s="123"/>
      <c r="TPX5" s="121"/>
      <c r="TPY5" s="122"/>
      <c r="TPZ5" s="123"/>
      <c r="TQA5" s="121"/>
      <c r="TQB5" s="122"/>
      <c r="TQC5" s="123"/>
      <c r="TQD5" s="121"/>
      <c r="TQE5" s="122"/>
      <c r="TQF5" s="123"/>
      <c r="TQG5" s="121"/>
      <c r="TQH5" s="122"/>
      <c r="TQI5" s="123"/>
      <c r="TQJ5" s="121"/>
      <c r="TQK5" s="122"/>
      <c r="TQL5" s="123"/>
      <c r="TQM5" s="121"/>
      <c r="TQN5" s="122"/>
      <c r="TQO5" s="123"/>
      <c r="TQP5" s="121"/>
      <c r="TQQ5" s="122"/>
      <c r="TQR5" s="123"/>
      <c r="TQS5" s="121"/>
      <c r="TQT5" s="122"/>
      <c r="TQU5" s="123"/>
      <c r="TQV5" s="121"/>
      <c r="TQW5" s="122"/>
      <c r="TQX5" s="123"/>
      <c r="TQY5" s="121"/>
      <c r="TQZ5" s="122"/>
      <c r="TRA5" s="123"/>
      <c r="TRB5" s="121"/>
      <c r="TRC5" s="122"/>
      <c r="TRD5" s="123"/>
      <c r="TRE5" s="121"/>
      <c r="TRF5" s="122"/>
      <c r="TRG5" s="123"/>
      <c r="TRH5" s="121"/>
      <c r="TRI5" s="122"/>
      <c r="TRJ5" s="123"/>
      <c r="TRK5" s="121"/>
      <c r="TRL5" s="122"/>
      <c r="TRM5" s="123"/>
      <c r="TRN5" s="121"/>
      <c r="TRO5" s="122"/>
      <c r="TRP5" s="123"/>
      <c r="TRQ5" s="121"/>
      <c r="TRR5" s="122"/>
      <c r="TRS5" s="123"/>
      <c r="TRT5" s="121"/>
      <c r="TRU5" s="122"/>
      <c r="TRV5" s="123"/>
      <c r="TRW5" s="121"/>
      <c r="TRX5" s="122"/>
      <c r="TRY5" s="123"/>
      <c r="TRZ5" s="121"/>
      <c r="TSA5" s="122"/>
      <c r="TSB5" s="123"/>
      <c r="TSC5" s="121"/>
      <c r="TSD5" s="122"/>
      <c r="TSE5" s="123"/>
      <c r="TSF5" s="121"/>
      <c r="TSG5" s="122"/>
      <c r="TSH5" s="123"/>
      <c r="TSI5" s="121"/>
      <c r="TSJ5" s="122"/>
      <c r="TSK5" s="123"/>
      <c r="TSL5" s="121"/>
      <c r="TSM5" s="122"/>
      <c r="TSN5" s="123"/>
      <c r="TSO5" s="121"/>
      <c r="TSP5" s="122"/>
      <c r="TSQ5" s="123"/>
      <c r="TSR5" s="121"/>
      <c r="TSS5" s="122"/>
      <c r="TST5" s="123"/>
      <c r="TSU5" s="121"/>
      <c r="TSV5" s="122"/>
      <c r="TSW5" s="123"/>
      <c r="TSX5" s="121"/>
      <c r="TSY5" s="122"/>
      <c r="TSZ5" s="123"/>
      <c r="TTA5" s="121"/>
      <c r="TTB5" s="122"/>
      <c r="TTC5" s="123"/>
      <c r="TTD5" s="121"/>
      <c r="TTE5" s="122"/>
      <c r="TTF5" s="123"/>
      <c r="TTG5" s="121"/>
      <c r="TTH5" s="122"/>
      <c r="TTI5" s="123"/>
      <c r="TTJ5" s="121"/>
      <c r="TTK5" s="122"/>
      <c r="TTL5" s="123"/>
      <c r="TTM5" s="121"/>
      <c r="TTN5" s="122"/>
      <c r="TTO5" s="123"/>
      <c r="TTP5" s="121"/>
      <c r="TTQ5" s="122"/>
      <c r="TTR5" s="123"/>
      <c r="TTS5" s="121"/>
      <c r="TTT5" s="122"/>
      <c r="TTU5" s="123"/>
      <c r="TTV5" s="121"/>
      <c r="TTW5" s="122"/>
      <c r="TTX5" s="123"/>
      <c r="TTY5" s="121"/>
      <c r="TTZ5" s="122"/>
      <c r="TUA5" s="123"/>
      <c r="TUB5" s="121"/>
      <c r="TUC5" s="122"/>
      <c r="TUD5" s="123"/>
      <c r="TUE5" s="121"/>
      <c r="TUF5" s="122"/>
      <c r="TUG5" s="123"/>
      <c r="TUH5" s="121"/>
      <c r="TUI5" s="122"/>
      <c r="TUJ5" s="123"/>
      <c r="TUK5" s="121"/>
      <c r="TUL5" s="122"/>
      <c r="TUM5" s="123"/>
      <c r="TUN5" s="121"/>
      <c r="TUO5" s="122"/>
      <c r="TUP5" s="123"/>
      <c r="TUQ5" s="121"/>
      <c r="TUR5" s="122"/>
      <c r="TUS5" s="123"/>
      <c r="TUT5" s="121"/>
      <c r="TUU5" s="122"/>
      <c r="TUV5" s="123"/>
      <c r="TUW5" s="121"/>
      <c r="TUX5" s="122"/>
      <c r="TUY5" s="123"/>
      <c r="TUZ5" s="121"/>
      <c r="TVA5" s="122"/>
      <c r="TVB5" s="123"/>
      <c r="TVC5" s="121"/>
      <c r="TVD5" s="122"/>
      <c r="TVE5" s="123"/>
      <c r="TVF5" s="121"/>
      <c r="TVG5" s="122"/>
      <c r="TVH5" s="123"/>
      <c r="TVI5" s="121"/>
      <c r="TVJ5" s="122"/>
      <c r="TVK5" s="123"/>
      <c r="TVL5" s="121"/>
      <c r="TVM5" s="122"/>
      <c r="TVN5" s="123"/>
      <c r="TVO5" s="121"/>
      <c r="TVP5" s="122"/>
      <c r="TVQ5" s="123"/>
      <c r="TVR5" s="121"/>
      <c r="TVS5" s="122"/>
      <c r="TVT5" s="123"/>
      <c r="TVU5" s="121"/>
      <c r="TVV5" s="122"/>
      <c r="TVW5" s="123"/>
      <c r="TVX5" s="121"/>
      <c r="TVY5" s="122"/>
      <c r="TVZ5" s="123"/>
      <c r="TWA5" s="121"/>
      <c r="TWB5" s="122"/>
      <c r="TWC5" s="123"/>
      <c r="TWD5" s="121"/>
      <c r="TWE5" s="122"/>
      <c r="TWF5" s="123"/>
      <c r="TWG5" s="121"/>
      <c r="TWH5" s="122"/>
      <c r="TWI5" s="123"/>
      <c r="TWJ5" s="121"/>
      <c r="TWK5" s="122"/>
      <c r="TWL5" s="123"/>
      <c r="TWM5" s="121"/>
      <c r="TWN5" s="122"/>
      <c r="TWO5" s="123"/>
      <c r="TWP5" s="121"/>
      <c r="TWQ5" s="122"/>
      <c r="TWR5" s="123"/>
      <c r="TWS5" s="121"/>
      <c r="TWT5" s="122"/>
      <c r="TWU5" s="123"/>
      <c r="TWV5" s="121"/>
      <c r="TWW5" s="122"/>
      <c r="TWX5" s="123"/>
      <c r="TWY5" s="121"/>
      <c r="TWZ5" s="122"/>
      <c r="TXA5" s="123"/>
      <c r="TXB5" s="121"/>
      <c r="TXC5" s="122"/>
      <c r="TXD5" s="123"/>
      <c r="TXE5" s="121"/>
      <c r="TXF5" s="122"/>
      <c r="TXG5" s="123"/>
      <c r="TXH5" s="121"/>
      <c r="TXI5" s="122"/>
      <c r="TXJ5" s="123"/>
      <c r="TXK5" s="121"/>
      <c r="TXL5" s="122"/>
      <c r="TXM5" s="123"/>
      <c r="TXN5" s="121"/>
      <c r="TXO5" s="122"/>
      <c r="TXP5" s="123"/>
      <c r="TXQ5" s="121"/>
      <c r="TXR5" s="122"/>
      <c r="TXS5" s="123"/>
      <c r="TXT5" s="121"/>
      <c r="TXU5" s="122"/>
      <c r="TXV5" s="123"/>
      <c r="TXW5" s="121"/>
      <c r="TXX5" s="122"/>
      <c r="TXY5" s="123"/>
      <c r="TXZ5" s="121"/>
      <c r="TYA5" s="122"/>
      <c r="TYB5" s="123"/>
      <c r="TYC5" s="121"/>
      <c r="TYD5" s="122"/>
      <c r="TYE5" s="123"/>
      <c r="TYF5" s="121"/>
      <c r="TYG5" s="122"/>
      <c r="TYH5" s="123"/>
      <c r="TYI5" s="121"/>
      <c r="TYJ5" s="122"/>
      <c r="TYK5" s="123"/>
      <c r="TYL5" s="121"/>
      <c r="TYM5" s="122"/>
      <c r="TYN5" s="123"/>
      <c r="TYO5" s="121"/>
      <c r="TYP5" s="122"/>
      <c r="TYQ5" s="123"/>
      <c r="TYR5" s="121"/>
      <c r="TYS5" s="122"/>
      <c r="TYT5" s="123"/>
      <c r="TYU5" s="121"/>
      <c r="TYV5" s="122"/>
      <c r="TYW5" s="123"/>
      <c r="TYX5" s="121"/>
      <c r="TYY5" s="122"/>
      <c r="TYZ5" s="123"/>
      <c r="TZA5" s="121"/>
      <c r="TZB5" s="122"/>
      <c r="TZC5" s="123"/>
      <c r="TZD5" s="121"/>
      <c r="TZE5" s="122"/>
      <c r="TZF5" s="123"/>
      <c r="TZG5" s="121"/>
      <c r="TZH5" s="122"/>
      <c r="TZI5" s="123"/>
      <c r="TZJ5" s="121"/>
      <c r="TZK5" s="122"/>
      <c r="TZL5" s="123"/>
      <c r="TZM5" s="121"/>
      <c r="TZN5" s="122"/>
      <c r="TZO5" s="123"/>
      <c r="TZP5" s="121"/>
      <c r="TZQ5" s="122"/>
      <c r="TZR5" s="123"/>
      <c r="TZS5" s="121"/>
      <c r="TZT5" s="122"/>
      <c r="TZU5" s="123"/>
      <c r="TZV5" s="121"/>
      <c r="TZW5" s="122"/>
      <c r="TZX5" s="123"/>
      <c r="TZY5" s="121"/>
      <c r="TZZ5" s="122"/>
      <c r="UAA5" s="123"/>
      <c r="UAB5" s="121"/>
      <c r="UAC5" s="122"/>
      <c r="UAD5" s="123"/>
      <c r="UAE5" s="121"/>
      <c r="UAF5" s="122"/>
      <c r="UAG5" s="123"/>
      <c r="UAH5" s="121"/>
      <c r="UAI5" s="122"/>
      <c r="UAJ5" s="123"/>
      <c r="UAK5" s="121"/>
      <c r="UAL5" s="122"/>
      <c r="UAM5" s="123"/>
      <c r="UAN5" s="121"/>
      <c r="UAO5" s="122"/>
      <c r="UAP5" s="123"/>
      <c r="UAQ5" s="121"/>
      <c r="UAR5" s="122"/>
      <c r="UAS5" s="123"/>
      <c r="UAT5" s="121"/>
      <c r="UAU5" s="122"/>
      <c r="UAV5" s="123"/>
      <c r="UAW5" s="121"/>
      <c r="UAX5" s="122"/>
      <c r="UAY5" s="123"/>
      <c r="UAZ5" s="121"/>
      <c r="UBA5" s="122"/>
      <c r="UBB5" s="123"/>
      <c r="UBC5" s="121"/>
      <c r="UBD5" s="122"/>
      <c r="UBE5" s="123"/>
      <c r="UBF5" s="121"/>
      <c r="UBG5" s="122"/>
      <c r="UBH5" s="123"/>
      <c r="UBI5" s="121"/>
      <c r="UBJ5" s="122"/>
      <c r="UBK5" s="123"/>
      <c r="UBL5" s="121"/>
      <c r="UBM5" s="122"/>
      <c r="UBN5" s="123"/>
      <c r="UBO5" s="121"/>
      <c r="UBP5" s="122"/>
      <c r="UBQ5" s="123"/>
      <c r="UBR5" s="121"/>
      <c r="UBS5" s="122"/>
      <c r="UBT5" s="123"/>
      <c r="UBU5" s="121"/>
      <c r="UBV5" s="122"/>
      <c r="UBW5" s="123"/>
      <c r="UBX5" s="121"/>
      <c r="UBY5" s="122"/>
      <c r="UBZ5" s="123"/>
      <c r="UCA5" s="121"/>
      <c r="UCB5" s="122"/>
      <c r="UCC5" s="123"/>
      <c r="UCD5" s="121"/>
      <c r="UCE5" s="122"/>
      <c r="UCF5" s="123"/>
      <c r="UCG5" s="121"/>
      <c r="UCH5" s="122"/>
      <c r="UCI5" s="123"/>
      <c r="UCJ5" s="121"/>
      <c r="UCK5" s="122"/>
      <c r="UCL5" s="123"/>
      <c r="UCM5" s="121"/>
      <c r="UCN5" s="122"/>
      <c r="UCO5" s="123"/>
      <c r="UCP5" s="121"/>
      <c r="UCQ5" s="122"/>
      <c r="UCR5" s="123"/>
      <c r="UCS5" s="121"/>
      <c r="UCT5" s="122"/>
      <c r="UCU5" s="123"/>
      <c r="UCV5" s="121"/>
      <c r="UCW5" s="122"/>
      <c r="UCX5" s="123"/>
      <c r="UCY5" s="121"/>
      <c r="UCZ5" s="122"/>
      <c r="UDA5" s="123"/>
      <c r="UDB5" s="121"/>
      <c r="UDC5" s="122"/>
      <c r="UDD5" s="123"/>
      <c r="UDE5" s="121"/>
      <c r="UDF5" s="122"/>
      <c r="UDG5" s="123"/>
      <c r="UDH5" s="121"/>
      <c r="UDI5" s="122"/>
      <c r="UDJ5" s="123"/>
      <c r="UDK5" s="121"/>
      <c r="UDL5" s="122"/>
      <c r="UDM5" s="123"/>
      <c r="UDN5" s="121"/>
      <c r="UDO5" s="122"/>
      <c r="UDP5" s="123"/>
      <c r="UDQ5" s="121"/>
      <c r="UDR5" s="122"/>
      <c r="UDS5" s="123"/>
      <c r="UDT5" s="121"/>
      <c r="UDU5" s="122"/>
      <c r="UDV5" s="123"/>
      <c r="UDW5" s="121"/>
      <c r="UDX5" s="122"/>
      <c r="UDY5" s="123"/>
      <c r="UDZ5" s="121"/>
      <c r="UEA5" s="122"/>
      <c r="UEB5" s="123"/>
      <c r="UEC5" s="121"/>
      <c r="UED5" s="122"/>
      <c r="UEE5" s="123"/>
      <c r="UEF5" s="121"/>
      <c r="UEG5" s="122"/>
      <c r="UEH5" s="123"/>
      <c r="UEI5" s="121"/>
      <c r="UEJ5" s="122"/>
      <c r="UEK5" s="123"/>
      <c r="UEL5" s="121"/>
      <c r="UEM5" s="122"/>
      <c r="UEN5" s="123"/>
      <c r="UEO5" s="121"/>
      <c r="UEP5" s="122"/>
      <c r="UEQ5" s="123"/>
      <c r="UER5" s="121"/>
      <c r="UES5" s="122"/>
      <c r="UET5" s="123"/>
      <c r="UEU5" s="121"/>
      <c r="UEV5" s="122"/>
      <c r="UEW5" s="123"/>
      <c r="UEX5" s="121"/>
      <c r="UEY5" s="122"/>
      <c r="UEZ5" s="123"/>
      <c r="UFA5" s="121"/>
      <c r="UFB5" s="122"/>
      <c r="UFC5" s="123"/>
      <c r="UFD5" s="121"/>
      <c r="UFE5" s="122"/>
      <c r="UFF5" s="123"/>
      <c r="UFG5" s="121"/>
      <c r="UFH5" s="122"/>
      <c r="UFI5" s="123"/>
      <c r="UFJ5" s="121"/>
      <c r="UFK5" s="122"/>
      <c r="UFL5" s="123"/>
      <c r="UFM5" s="121"/>
      <c r="UFN5" s="122"/>
      <c r="UFO5" s="123"/>
      <c r="UFP5" s="121"/>
      <c r="UFQ5" s="122"/>
      <c r="UFR5" s="123"/>
      <c r="UFS5" s="121"/>
      <c r="UFT5" s="122"/>
      <c r="UFU5" s="123"/>
      <c r="UFV5" s="121"/>
      <c r="UFW5" s="122"/>
      <c r="UFX5" s="123"/>
      <c r="UFY5" s="121"/>
      <c r="UFZ5" s="122"/>
      <c r="UGA5" s="123"/>
      <c r="UGB5" s="121"/>
      <c r="UGC5" s="122"/>
      <c r="UGD5" s="123"/>
      <c r="UGE5" s="121"/>
      <c r="UGF5" s="122"/>
      <c r="UGG5" s="123"/>
      <c r="UGH5" s="121"/>
      <c r="UGI5" s="122"/>
      <c r="UGJ5" s="123"/>
      <c r="UGK5" s="121"/>
      <c r="UGL5" s="122"/>
      <c r="UGM5" s="123"/>
      <c r="UGN5" s="121"/>
      <c r="UGO5" s="122"/>
      <c r="UGP5" s="123"/>
      <c r="UGQ5" s="121"/>
      <c r="UGR5" s="122"/>
      <c r="UGS5" s="123"/>
      <c r="UGT5" s="121"/>
      <c r="UGU5" s="122"/>
      <c r="UGV5" s="123"/>
      <c r="UGW5" s="121"/>
      <c r="UGX5" s="122"/>
      <c r="UGY5" s="123"/>
      <c r="UGZ5" s="121"/>
      <c r="UHA5" s="122"/>
      <c r="UHB5" s="123"/>
      <c r="UHC5" s="121"/>
      <c r="UHD5" s="122"/>
      <c r="UHE5" s="123"/>
      <c r="UHF5" s="121"/>
      <c r="UHG5" s="122"/>
      <c r="UHH5" s="123"/>
      <c r="UHI5" s="121"/>
      <c r="UHJ5" s="122"/>
      <c r="UHK5" s="123"/>
      <c r="UHL5" s="121"/>
      <c r="UHM5" s="122"/>
      <c r="UHN5" s="123"/>
      <c r="UHO5" s="121"/>
      <c r="UHP5" s="122"/>
      <c r="UHQ5" s="123"/>
      <c r="UHR5" s="121"/>
      <c r="UHS5" s="122"/>
      <c r="UHT5" s="123"/>
      <c r="UHU5" s="121"/>
      <c r="UHV5" s="122"/>
      <c r="UHW5" s="123"/>
      <c r="UHX5" s="121"/>
      <c r="UHY5" s="122"/>
      <c r="UHZ5" s="123"/>
      <c r="UIA5" s="121"/>
      <c r="UIB5" s="122"/>
      <c r="UIC5" s="123"/>
      <c r="UID5" s="121"/>
      <c r="UIE5" s="122"/>
      <c r="UIF5" s="123"/>
      <c r="UIG5" s="121"/>
      <c r="UIH5" s="122"/>
      <c r="UII5" s="123"/>
      <c r="UIJ5" s="121"/>
      <c r="UIK5" s="122"/>
      <c r="UIL5" s="123"/>
      <c r="UIM5" s="121"/>
      <c r="UIN5" s="122"/>
      <c r="UIO5" s="123"/>
      <c r="UIP5" s="121"/>
      <c r="UIQ5" s="122"/>
      <c r="UIR5" s="123"/>
      <c r="UIS5" s="121"/>
      <c r="UIT5" s="122"/>
      <c r="UIU5" s="123"/>
      <c r="UIV5" s="121"/>
      <c r="UIW5" s="122"/>
      <c r="UIX5" s="123"/>
      <c r="UIY5" s="121"/>
      <c r="UIZ5" s="122"/>
      <c r="UJA5" s="123"/>
      <c r="UJB5" s="121"/>
      <c r="UJC5" s="122"/>
      <c r="UJD5" s="123"/>
      <c r="UJE5" s="121"/>
      <c r="UJF5" s="122"/>
      <c r="UJG5" s="123"/>
      <c r="UJH5" s="121"/>
      <c r="UJI5" s="122"/>
      <c r="UJJ5" s="123"/>
      <c r="UJK5" s="121"/>
      <c r="UJL5" s="122"/>
      <c r="UJM5" s="123"/>
      <c r="UJN5" s="121"/>
      <c r="UJO5" s="122"/>
      <c r="UJP5" s="123"/>
      <c r="UJQ5" s="121"/>
      <c r="UJR5" s="122"/>
      <c r="UJS5" s="123"/>
      <c r="UJT5" s="121"/>
      <c r="UJU5" s="122"/>
      <c r="UJV5" s="123"/>
      <c r="UJW5" s="121"/>
      <c r="UJX5" s="122"/>
      <c r="UJY5" s="123"/>
      <c r="UJZ5" s="121"/>
      <c r="UKA5" s="122"/>
      <c r="UKB5" s="123"/>
      <c r="UKC5" s="121"/>
      <c r="UKD5" s="122"/>
      <c r="UKE5" s="123"/>
      <c r="UKF5" s="121"/>
      <c r="UKG5" s="122"/>
      <c r="UKH5" s="123"/>
      <c r="UKI5" s="121"/>
      <c r="UKJ5" s="122"/>
      <c r="UKK5" s="123"/>
      <c r="UKL5" s="121"/>
      <c r="UKM5" s="122"/>
      <c r="UKN5" s="123"/>
      <c r="UKO5" s="121"/>
      <c r="UKP5" s="122"/>
      <c r="UKQ5" s="123"/>
      <c r="UKR5" s="121"/>
      <c r="UKS5" s="122"/>
      <c r="UKT5" s="123"/>
      <c r="UKU5" s="121"/>
      <c r="UKV5" s="122"/>
      <c r="UKW5" s="123"/>
      <c r="UKX5" s="121"/>
      <c r="UKY5" s="122"/>
      <c r="UKZ5" s="123"/>
      <c r="ULA5" s="121"/>
      <c r="ULB5" s="122"/>
      <c r="ULC5" s="123"/>
      <c r="ULD5" s="121"/>
      <c r="ULE5" s="122"/>
      <c r="ULF5" s="123"/>
      <c r="ULG5" s="121"/>
      <c r="ULH5" s="122"/>
      <c r="ULI5" s="123"/>
      <c r="ULJ5" s="121"/>
      <c r="ULK5" s="122"/>
      <c r="ULL5" s="123"/>
      <c r="ULM5" s="121"/>
      <c r="ULN5" s="122"/>
      <c r="ULO5" s="123"/>
      <c r="ULP5" s="121"/>
      <c r="ULQ5" s="122"/>
      <c r="ULR5" s="123"/>
      <c r="ULS5" s="121"/>
      <c r="ULT5" s="122"/>
      <c r="ULU5" s="123"/>
      <c r="ULV5" s="121"/>
      <c r="ULW5" s="122"/>
      <c r="ULX5" s="123"/>
      <c r="ULY5" s="121"/>
      <c r="ULZ5" s="122"/>
      <c r="UMA5" s="123"/>
      <c r="UMB5" s="121"/>
      <c r="UMC5" s="122"/>
      <c r="UMD5" s="123"/>
      <c r="UME5" s="121"/>
      <c r="UMF5" s="122"/>
      <c r="UMG5" s="123"/>
      <c r="UMH5" s="121"/>
      <c r="UMI5" s="122"/>
      <c r="UMJ5" s="123"/>
      <c r="UMK5" s="121"/>
      <c r="UML5" s="122"/>
      <c r="UMM5" s="123"/>
      <c r="UMN5" s="121"/>
      <c r="UMO5" s="122"/>
      <c r="UMP5" s="123"/>
      <c r="UMQ5" s="121"/>
      <c r="UMR5" s="122"/>
      <c r="UMS5" s="123"/>
      <c r="UMT5" s="121"/>
      <c r="UMU5" s="122"/>
      <c r="UMV5" s="123"/>
      <c r="UMW5" s="121"/>
      <c r="UMX5" s="122"/>
      <c r="UMY5" s="123"/>
      <c r="UMZ5" s="121"/>
      <c r="UNA5" s="122"/>
      <c r="UNB5" s="123"/>
      <c r="UNC5" s="121"/>
      <c r="UND5" s="122"/>
      <c r="UNE5" s="123"/>
      <c r="UNF5" s="121"/>
      <c r="UNG5" s="122"/>
      <c r="UNH5" s="123"/>
      <c r="UNI5" s="121"/>
      <c r="UNJ5" s="122"/>
      <c r="UNK5" s="123"/>
      <c r="UNL5" s="121"/>
      <c r="UNM5" s="122"/>
      <c r="UNN5" s="123"/>
      <c r="UNO5" s="121"/>
      <c r="UNP5" s="122"/>
      <c r="UNQ5" s="123"/>
      <c r="UNR5" s="121"/>
      <c r="UNS5" s="122"/>
      <c r="UNT5" s="123"/>
      <c r="UNU5" s="121"/>
      <c r="UNV5" s="122"/>
      <c r="UNW5" s="123"/>
      <c r="UNX5" s="121"/>
      <c r="UNY5" s="122"/>
      <c r="UNZ5" s="123"/>
      <c r="UOA5" s="121"/>
      <c r="UOB5" s="122"/>
      <c r="UOC5" s="123"/>
      <c r="UOD5" s="121"/>
      <c r="UOE5" s="122"/>
      <c r="UOF5" s="123"/>
      <c r="UOG5" s="121"/>
      <c r="UOH5" s="122"/>
      <c r="UOI5" s="123"/>
      <c r="UOJ5" s="121"/>
      <c r="UOK5" s="122"/>
      <c r="UOL5" s="123"/>
      <c r="UOM5" s="121"/>
      <c r="UON5" s="122"/>
      <c r="UOO5" s="123"/>
      <c r="UOP5" s="121"/>
      <c r="UOQ5" s="122"/>
      <c r="UOR5" s="123"/>
      <c r="UOS5" s="121"/>
      <c r="UOT5" s="122"/>
      <c r="UOU5" s="123"/>
      <c r="UOV5" s="121"/>
      <c r="UOW5" s="122"/>
      <c r="UOX5" s="123"/>
      <c r="UOY5" s="121"/>
      <c r="UOZ5" s="122"/>
      <c r="UPA5" s="123"/>
      <c r="UPB5" s="121"/>
      <c r="UPC5" s="122"/>
      <c r="UPD5" s="123"/>
      <c r="UPE5" s="121"/>
      <c r="UPF5" s="122"/>
      <c r="UPG5" s="123"/>
      <c r="UPH5" s="121"/>
      <c r="UPI5" s="122"/>
      <c r="UPJ5" s="123"/>
      <c r="UPK5" s="121"/>
      <c r="UPL5" s="122"/>
      <c r="UPM5" s="123"/>
      <c r="UPN5" s="121"/>
      <c r="UPO5" s="122"/>
      <c r="UPP5" s="123"/>
      <c r="UPQ5" s="121"/>
      <c r="UPR5" s="122"/>
      <c r="UPS5" s="123"/>
      <c r="UPT5" s="121"/>
      <c r="UPU5" s="122"/>
      <c r="UPV5" s="123"/>
      <c r="UPW5" s="121"/>
      <c r="UPX5" s="122"/>
      <c r="UPY5" s="123"/>
      <c r="UPZ5" s="121"/>
      <c r="UQA5" s="122"/>
      <c r="UQB5" s="123"/>
      <c r="UQC5" s="121"/>
      <c r="UQD5" s="122"/>
      <c r="UQE5" s="123"/>
      <c r="UQF5" s="121"/>
      <c r="UQG5" s="122"/>
      <c r="UQH5" s="123"/>
      <c r="UQI5" s="121"/>
      <c r="UQJ5" s="122"/>
      <c r="UQK5" s="123"/>
      <c r="UQL5" s="121"/>
      <c r="UQM5" s="122"/>
      <c r="UQN5" s="123"/>
      <c r="UQO5" s="121"/>
      <c r="UQP5" s="122"/>
      <c r="UQQ5" s="123"/>
      <c r="UQR5" s="121"/>
      <c r="UQS5" s="122"/>
      <c r="UQT5" s="123"/>
      <c r="UQU5" s="121"/>
      <c r="UQV5" s="122"/>
      <c r="UQW5" s="123"/>
      <c r="UQX5" s="121"/>
      <c r="UQY5" s="122"/>
      <c r="UQZ5" s="123"/>
      <c r="URA5" s="121"/>
      <c r="URB5" s="122"/>
      <c r="URC5" s="123"/>
      <c r="URD5" s="121"/>
      <c r="URE5" s="122"/>
      <c r="URF5" s="123"/>
      <c r="URG5" s="121"/>
      <c r="URH5" s="122"/>
      <c r="URI5" s="123"/>
      <c r="URJ5" s="121"/>
      <c r="URK5" s="122"/>
      <c r="URL5" s="123"/>
      <c r="URM5" s="121"/>
      <c r="URN5" s="122"/>
      <c r="URO5" s="123"/>
      <c r="URP5" s="121"/>
      <c r="URQ5" s="122"/>
      <c r="URR5" s="123"/>
      <c r="URS5" s="121"/>
      <c r="URT5" s="122"/>
      <c r="URU5" s="123"/>
      <c r="URV5" s="121"/>
      <c r="URW5" s="122"/>
      <c r="URX5" s="123"/>
      <c r="URY5" s="121"/>
      <c r="URZ5" s="122"/>
      <c r="USA5" s="123"/>
      <c r="USB5" s="121"/>
      <c r="USC5" s="122"/>
      <c r="USD5" s="123"/>
      <c r="USE5" s="121"/>
      <c r="USF5" s="122"/>
      <c r="USG5" s="123"/>
      <c r="USH5" s="121"/>
      <c r="USI5" s="122"/>
      <c r="USJ5" s="123"/>
      <c r="USK5" s="121"/>
      <c r="USL5" s="122"/>
      <c r="USM5" s="123"/>
      <c r="USN5" s="121"/>
      <c r="USO5" s="122"/>
      <c r="USP5" s="123"/>
      <c r="USQ5" s="121"/>
      <c r="USR5" s="122"/>
      <c r="USS5" s="123"/>
      <c r="UST5" s="121"/>
      <c r="USU5" s="122"/>
      <c r="USV5" s="123"/>
      <c r="USW5" s="121"/>
      <c r="USX5" s="122"/>
      <c r="USY5" s="123"/>
      <c r="USZ5" s="121"/>
      <c r="UTA5" s="122"/>
      <c r="UTB5" s="123"/>
      <c r="UTC5" s="121"/>
      <c r="UTD5" s="122"/>
      <c r="UTE5" s="123"/>
      <c r="UTF5" s="121"/>
      <c r="UTG5" s="122"/>
      <c r="UTH5" s="123"/>
      <c r="UTI5" s="121"/>
      <c r="UTJ5" s="122"/>
      <c r="UTK5" s="123"/>
      <c r="UTL5" s="121"/>
      <c r="UTM5" s="122"/>
      <c r="UTN5" s="123"/>
      <c r="UTO5" s="121"/>
      <c r="UTP5" s="122"/>
      <c r="UTQ5" s="123"/>
      <c r="UTR5" s="121"/>
      <c r="UTS5" s="122"/>
      <c r="UTT5" s="123"/>
      <c r="UTU5" s="121"/>
      <c r="UTV5" s="122"/>
      <c r="UTW5" s="123"/>
      <c r="UTX5" s="121"/>
      <c r="UTY5" s="122"/>
      <c r="UTZ5" s="123"/>
      <c r="UUA5" s="121"/>
      <c r="UUB5" s="122"/>
      <c r="UUC5" s="123"/>
      <c r="UUD5" s="121"/>
      <c r="UUE5" s="122"/>
      <c r="UUF5" s="123"/>
      <c r="UUG5" s="121"/>
      <c r="UUH5" s="122"/>
      <c r="UUI5" s="123"/>
      <c r="UUJ5" s="121"/>
      <c r="UUK5" s="122"/>
      <c r="UUL5" s="123"/>
      <c r="UUM5" s="121"/>
      <c r="UUN5" s="122"/>
      <c r="UUO5" s="123"/>
      <c r="UUP5" s="121"/>
      <c r="UUQ5" s="122"/>
      <c r="UUR5" s="123"/>
      <c r="UUS5" s="121"/>
      <c r="UUT5" s="122"/>
      <c r="UUU5" s="123"/>
      <c r="UUV5" s="121"/>
      <c r="UUW5" s="122"/>
      <c r="UUX5" s="123"/>
      <c r="UUY5" s="121"/>
      <c r="UUZ5" s="122"/>
      <c r="UVA5" s="123"/>
      <c r="UVB5" s="121"/>
      <c r="UVC5" s="122"/>
      <c r="UVD5" s="123"/>
      <c r="UVE5" s="121"/>
      <c r="UVF5" s="122"/>
      <c r="UVG5" s="123"/>
      <c r="UVH5" s="121"/>
      <c r="UVI5" s="122"/>
      <c r="UVJ5" s="123"/>
      <c r="UVK5" s="121"/>
      <c r="UVL5" s="122"/>
      <c r="UVM5" s="123"/>
      <c r="UVN5" s="121"/>
      <c r="UVO5" s="122"/>
      <c r="UVP5" s="123"/>
      <c r="UVQ5" s="121"/>
      <c r="UVR5" s="122"/>
      <c r="UVS5" s="123"/>
      <c r="UVT5" s="121"/>
      <c r="UVU5" s="122"/>
      <c r="UVV5" s="123"/>
      <c r="UVW5" s="121"/>
      <c r="UVX5" s="122"/>
      <c r="UVY5" s="123"/>
      <c r="UVZ5" s="121"/>
      <c r="UWA5" s="122"/>
      <c r="UWB5" s="123"/>
      <c r="UWC5" s="121"/>
      <c r="UWD5" s="122"/>
      <c r="UWE5" s="123"/>
      <c r="UWF5" s="121"/>
      <c r="UWG5" s="122"/>
      <c r="UWH5" s="123"/>
      <c r="UWI5" s="121"/>
      <c r="UWJ5" s="122"/>
      <c r="UWK5" s="123"/>
      <c r="UWL5" s="121"/>
      <c r="UWM5" s="122"/>
      <c r="UWN5" s="123"/>
      <c r="UWO5" s="121"/>
      <c r="UWP5" s="122"/>
      <c r="UWQ5" s="123"/>
      <c r="UWR5" s="121"/>
      <c r="UWS5" s="122"/>
      <c r="UWT5" s="123"/>
      <c r="UWU5" s="121"/>
      <c r="UWV5" s="122"/>
      <c r="UWW5" s="123"/>
      <c r="UWX5" s="121"/>
      <c r="UWY5" s="122"/>
      <c r="UWZ5" s="123"/>
      <c r="UXA5" s="121"/>
      <c r="UXB5" s="122"/>
      <c r="UXC5" s="123"/>
      <c r="UXD5" s="121"/>
      <c r="UXE5" s="122"/>
      <c r="UXF5" s="123"/>
      <c r="UXG5" s="121"/>
      <c r="UXH5" s="122"/>
      <c r="UXI5" s="123"/>
      <c r="UXJ5" s="121"/>
      <c r="UXK5" s="122"/>
      <c r="UXL5" s="123"/>
      <c r="UXM5" s="121"/>
      <c r="UXN5" s="122"/>
      <c r="UXO5" s="123"/>
      <c r="UXP5" s="121"/>
      <c r="UXQ5" s="122"/>
      <c r="UXR5" s="123"/>
      <c r="UXS5" s="121"/>
      <c r="UXT5" s="122"/>
      <c r="UXU5" s="123"/>
      <c r="UXV5" s="121"/>
      <c r="UXW5" s="122"/>
      <c r="UXX5" s="123"/>
      <c r="UXY5" s="121"/>
      <c r="UXZ5" s="122"/>
      <c r="UYA5" s="123"/>
      <c r="UYB5" s="121"/>
      <c r="UYC5" s="122"/>
      <c r="UYD5" s="123"/>
      <c r="UYE5" s="121"/>
      <c r="UYF5" s="122"/>
      <c r="UYG5" s="123"/>
      <c r="UYH5" s="121"/>
      <c r="UYI5" s="122"/>
      <c r="UYJ5" s="123"/>
      <c r="UYK5" s="121"/>
      <c r="UYL5" s="122"/>
      <c r="UYM5" s="123"/>
      <c r="UYN5" s="121"/>
      <c r="UYO5" s="122"/>
      <c r="UYP5" s="123"/>
      <c r="UYQ5" s="121"/>
      <c r="UYR5" s="122"/>
      <c r="UYS5" s="123"/>
      <c r="UYT5" s="121"/>
      <c r="UYU5" s="122"/>
      <c r="UYV5" s="123"/>
      <c r="UYW5" s="121"/>
      <c r="UYX5" s="122"/>
      <c r="UYY5" s="123"/>
      <c r="UYZ5" s="121"/>
      <c r="UZA5" s="122"/>
      <c r="UZB5" s="123"/>
      <c r="UZC5" s="121"/>
      <c r="UZD5" s="122"/>
      <c r="UZE5" s="123"/>
      <c r="UZF5" s="121"/>
      <c r="UZG5" s="122"/>
      <c r="UZH5" s="123"/>
      <c r="UZI5" s="121"/>
      <c r="UZJ5" s="122"/>
      <c r="UZK5" s="123"/>
      <c r="UZL5" s="121"/>
      <c r="UZM5" s="122"/>
      <c r="UZN5" s="123"/>
      <c r="UZO5" s="121"/>
      <c r="UZP5" s="122"/>
      <c r="UZQ5" s="123"/>
      <c r="UZR5" s="121"/>
      <c r="UZS5" s="122"/>
      <c r="UZT5" s="123"/>
      <c r="UZU5" s="121"/>
      <c r="UZV5" s="122"/>
      <c r="UZW5" s="123"/>
      <c r="UZX5" s="121"/>
      <c r="UZY5" s="122"/>
      <c r="UZZ5" s="123"/>
      <c r="VAA5" s="121"/>
      <c r="VAB5" s="122"/>
      <c r="VAC5" s="123"/>
      <c r="VAD5" s="121"/>
      <c r="VAE5" s="122"/>
      <c r="VAF5" s="123"/>
      <c r="VAG5" s="121"/>
      <c r="VAH5" s="122"/>
      <c r="VAI5" s="123"/>
      <c r="VAJ5" s="121"/>
      <c r="VAK5" s="122"/>
      <c r="VAL5" s="123"/>
      <c r="VAM5" s="121"/>
      <c r="VAN5" s="122"/>
      <c r="VAO5" s="123"/>
      <c r="VAP5" s="121"/>
      <c r="VAQ5" s="122"/>
      <c r="VAR5" s="123"/>
      <c r="VAS5" s="121"/>
      <c r="VAT5" s="122"/>
      <c r="VAU5" s="123"/>
      <c r="VAV5" s="121"/>
      <c r="VAW5" s="122"/>
      <c r="VAX5" s="123"/>
      <c r="VAY5" s="121"/>
      <c r="VAZ5" s="122"/>
      <c r="VBA5" s="123"/>
      <c r="VBB5" s="121"/>
      <c r="VBC5" s="122"/>
      <c r="VBD5" s="123"/>
      <c r="VBE5" s="121"/>
      <c r="VBF5" s="122"/>
      <c r="VBG5" s="123"/>
      <c r="VBH5" s="121"/>
      <c r="VBI5" s="122"/>
      <c r="VBJ5" s="123"/>
      <c r="VBK5" s="121"/>
      <c r="VBL5" s="122"/>
      <c r="VBM5" s="123"/>
      <c r="VBN5" s="121"/>
      <c r="VBO5" s="122"/>
      <c r="VBP5" s="123"/>
      <c r="VBQ5" s="121"/>
      <c r="VBR5" s="122"/>
      <c r="VBS5" s="123"/>
      <c r="VBT5" s="121"/>
      <c r="VBU5" s="122"/>
      <c r="VBV5" s="123"/>
      <c r="VBW5" s="121"/>
      <c r="VBX5" s="122"/>
      <c r="VBY5" s="123"/>
      <c r="VBZ5" s="121"/>
      <c r="VCA5" s="122"/>
      <c r="VCB5" s="123"/>
      <c r="VCC5" s="121"/>
      <c r="VCD5" s="122"/>
      <c r="VCE5" s="123"/>
      <c r="VCF5" s="121"/>
      <c r="VCG5" s="122"/>
      <c r="VCH5" s="123"/>
      <c r="VCI5" s="121"/>
      <c r="VCJ5" s="122"/>
      <c r="VCK5" s="123"/>
      <c r="VCL5" s="121"/>
      <c r="VCM5" s="122"/>
      <c r="VCN5" s="123"/>
      <c r="VCO5" s="121"/>
      <c r="VCP5" s="122"/>
      <c r="VCQ5" s="123"/>
      <c r="VCR5" s="121"/>
      <c r="VCS5" s="122"/>
      <c r="VCT5" s="123"/>
      <c r="VCU5" s="121"/>
      <c r="VCV5" s="122"/>
      <c r="VCW5" s="123"/>
      <c r="VCX5" s="121"/>
      <c r="VCY5" s="122"/>
      <c r="VCZ5" s="123"/>
      <c r="VDA5" s="121"/>
      <c r="VDB5" s="122"/>
      <c r="VDC5" s="123"/>
      <c r="VDD5" s="121"/>
      <c r="VDE5" s="122"/>
      <c r="VDF5" s="123"/>
      <c r="VDG5" s="121"/>
      <c r="VDH5" s="122"/>
      <c r="VDI5" s="123"/>
      <c r="VDJ5" s="121"/>
      <c r="VDK5" s="122"/>
      <c r="VDL5" s="123"/>
      <c r="VDM5" s="121"/>
      <c r="VDN5" s="122"/>
      <c r="VDO5" s="123"/>
      <c r="VDP5" s="121"/>
      <c r="VDQ5" s="122"/>
      <c r="VDR5" s="123"/>
      <c r="VDS5" s="121"/>
      <c r="VDT5" s="122"/>
      <c r="VDU5" s="123"/>
      <c r="VDV5" s="121"/>
      <c r="VDW5" s="122"/>
      <c r="VDX5" s="123"/>
      <c r="VDY5" s="121"/>
      <c r="VDZ5" s="122"/>
      <c r="VEA5" s="123"/>
      <c r="VEB5" s="121"/>
      <c r="VEC5" s="122"/>
      <c r="VED5" s="123"/>
      <c r="VEE5" s="121"/>
      <c r="VEF5" s="122"/>
      <c r="VEG5" s="123"/>
      <c r="VEH5" s="121"/>
      <c r="VEI5" s="122"/>
      <c r="VEJ5" s="123"/>
      <c r="VEK5" s="121"/>
      <c r="VEL5" s="122"/>
      <c r="VEM5" s="123"/>
      <c r="VEN5" s="121"/>
      <c r="VEO5" s="122"/>
      <c r="VEP5" s="123"/>
      <c r="VEQ5" s="121"/>
      <c r="VER5" s="122"/>
      <c r="VES5" s="123"/>
      <c r="VET5" s="121"/>
      <c r="VEU5" s="122"/>
      <c r="VEV5" s="123"/>
      <c r="VEW5" s="121"/>
      <c r="VEX5" s="122"/>
      <c r="VEY5" s="123"/>
      <c r="VEZ5" s="121"/>
      <c r="VFA5" s="122"/>
      <c r="VFB5" s="123"/>
      <c r="VFC5" s="121"/>
      <c r="VFD5" s="122"/>
      <c r="VFE5" s="123"/>
      <c r="VFF5" s="121"/>
      <c r="VFG5" s="122"/>
      <c r="VFH5" s="123"/>
      <c r="VFI5" s="121"/>
      <c r="VFJ5" s="122"/>
      <c r="VFK5" s="123"/>
      <c r="VFL5" s="121"/>
      <c r="VFM5" s="122"/>
      <c r="VFN5" s="123"/>
      <c r="VFO5" s="121"/>
      <c r="VFP5" s="122"/>
      <c r="VFQ5" s="123"/>
      <c r="VFR5" s="121"/>
      <c r="VFS5" s="122"/>
      <c r="VFT5" s="123"/>
      <c r="VFU5" s="121"/>
      <c r="VFV5" s="122"/>
      <c r="VFW5" s="123"/>
      <c r="VFX5" s="121"/>
      <c r="VFY5" s="122"/>
      <c r="VFZ5" s="123"/>
      <c r="VGA5" s="121"/>
      <c r="VGB5" s="122"/>
      <c r="VGC5" s="123"/>
      <c r="VGD5" s="121"/>
      <c r="VGE5" s="122"/>
      <c r="VGF5" s="123"/>
      <c r="VGG5" s="121"/>
      <c r="VGH5" s="122"/>
      <c r="VGI5" s="123"/>
      <c r="VGJ5" s="121"/>
      <c r="VGK5" s="122"/>
      <c r="VGL5" s="123"/>
      <c r="VGM5" s="121"/>
      <c r="VGN5" s="122"/>
      <c r="VGO5" s="123"/>
      <c r="VGP5" s="121"/>
      <c r="VGQ5" s="122"/>
      <c r="VGR5" s="123"/>
      <c r="VGS5" s="121"/>
      <c r="VGT5" s="122"/>
      <c r="VGU5" s="123"/>
      <c r="VGV5" s="121"/>
      <c r="VGW5" s="122"/>
      <c r="VGX5" s="123"/>
      <c r="VGY5" s="121"/>
      <c r="VGZ5" s="122"/>
      <c r="VHA5" s="123"/>
      <c r="VHB5" s="121"/>
      <c r="VHC5" s="122"/>
      <c r="VHD5" s="123"/>
      <c r="VHE5" s="121"/>
      <c r="VHF5" s="122"/>
      <c r="VHG5" s="123"/>
      <c r="VHH5" s="121"/>
      <c r="VHI5" s="122"/>
      <c r="VHJ5" s="123"/>
      <c r="VHK5" s="121"/>
      <c r="VHL5" s="122"/>
      <c r="VHM5" s="123"/>
      <c r="VHN5" s="121"/>
      <c r="VHO5" s="122"/>
      <c r="VHP5" s="123"/>
      <c r="VHQ5" s="121"/>
      <c r="VHR5" s="122"/>
      <c r="VHS5" s="123"/>
      <c r="VHT5" s="121"/>
      <c r="VHU5" s="122"/>
      <c r="VHV5" s="123"/>
      <c r="VHW5" s="121"/>
      <c r="VHX5" s="122"/>
      <c r="VHY5" s="123"/>
      <c r="VHZ5" s="121"/>
      <c r="VIA5" s="122"/>
      <c r="VIB5" s="123"/>
      <c r="VIC5" s="121"/>
      <c r="VID5" s="122"/>
      <c r="VIE5" s="123"/>
      <c r="VIF5" s="121"/>
      <c r="VIG5" s="122"/>
      <c r="VIH5" s="123"/>
      <c r="VII5" s="121"/>
      <c r="VIJ5" s="122"/>
      <c r="VIK5" s="123"/>
      <c r="VIL5" s="121"/>
      <c r="VIM5" s="122"/>
      <c r="VIN5" s="123"/>
      <c r="VIO5" s="121"/>
      <c r="VIP5" s="122"/>
      <c r="VIQ5" s="123"/>
      <c r="VIR5" s="121"/>
      <c r="VIS5" s="122"/>
      <c r="VIT5" s="123"/>
      <c r="VIU5" s="121"/>
      <c r="VIV5" s="122"/>
      <c r="VIW5" s="123"/>
      <c r="VIX5" s="121"/>
      <c r="VIY5" s="122"/>
      <c r="VIZ5" s="123"/>
      <c r="VJA5" s="121"/>
      <c r="VJB5" s="122"/>
      <c r="VJC5" s="123"/>
      <c r="VJD5" s="121"/>
      <c r="VJE5" s="122"/>
      <c r="VJF5" s="123"/>
      <c r="VJG5" s="121"/>
      <c r="VJH5" s="122"/>
      <c r="VJI5" s="123"/>
      <c r="VJJ5" s="121"/>
      <c r="VJK5" s="122"/>
      <c r="VJL5" s="123"/>
      <c r="VJM5" s="121"/>
      <c r="VJN5" s="122"/>
      <c r="VJO5" s="123"/>
      <c r="VJP5" s="121"/>
      <c r="VJQ5" s="122"/>
      <c r="VJR5" s="123"/>
      <c r="VJS5" s="121"/>
      <c r="VJT5" s="122"/>
      <c r="VJU5" s="123"/>
      <c r="VJV5" s="121"/>
      <c r="VJW5" s="122"/>
      <c r="VJX5" s="123"/>
      <c r="VJY5" s="121"/>
      <c r="VJZ5" s="122"/>
      <c r="VKA5" s="123"/>
      <c r="VKB5" s="121"/>
      <c r="VKC5" s="122"/>
      <c r="VKD5" s="123"/>
      <c r="VKE5" s="121"/>
      <c r="VKF5" s="122"/>
      <c r="VKG5" s="123"/>
      <c r="VKH5" s="121"/>
      <c r="VKI5" s="122"/>
      <c r="VKJ5" s="123"/>
      <c r="VKK5" s="121"/>
      <c r="VKL5" s="122"/>
      <c r="VKM5" s="123"/>
      <c r="VKN5" s="121"/>
      <c r="VKO5" s="122"/>
      <c r="VKP5" s="123"/>
      <c r="VKQ5" s="121"/>
      <c r="VKR5" s="122"/>
      <c r="VKS5" s="123"/>
      <c r="VKT5" s="121"/>
      <c r="VKU5" s="122"/>
      <c r="VKV5" s="123"/>
      <c r="VKW5" s="121"/>
      <c r="VKX5" s="122"/>
      <c r="VKY5" s="123"/>
      <c r="VKZ5" s="121"/>
      <c r="VLA5" s="122"/>
      <c r="VLB5" s="123"/>
      <c r="VLC5" s="121"/>
      <c r="VLD5" s="122"/>
      <c r="VLE5" s="123"/>
      <c r="VLF5" s="121"/>
      <c r="VLG5" s="122"/>
      <c r="VLH5" s="123"/>
      <c r="VLI5" s="121"/>
      <c r="VLJ5" s="122"/>
      <c r="VLK5" s="123"/>
      <c r="VLL5" s="121"/>
      <c r="VLM5" s="122"/>
      <c r="VLN5" s="123"/>
      <c r="VLO5" s="121"/>
      <c r="VLP5" s="122"/>
      <c r="VLQ5" s="123"/>
      <c r="VLR5" s="121"/>
      <c r="VLS5" s="122"/>
      <c r="VLT5" s="123"/>
      <c r="VLU5" s="121"/>
      <c r="VLV5" s="122"/>
      <c r="VLW5" s="123"/>
      <c r="VLX5" s="121"/>
      <c r="VLY5" s="122"/>
      <c r="VLZ5" s="123"/>
      <c r="VMA5" s="121"/>
      <c r="VMB5" s="122"/>
      <c r="VMC5" s="123"/>
      <c r="VMD5" s="121"/>
      <c r="VME5" s="122"/>
      <c r="VMF5" s="123"/>
      <c r="VMG5" s="121"/>
      <c r="VMH5" s="122"/>
      <c r="VMI5" s="123"/>
      <c r="VMJ5" s="121"/>
      <c r="VMK5" s="122"/>
      <c r="VML5" s="123"/>
      <c r="VMM5" s="121"/>
      <c r="VMN5" s="122"/>
      <c r="VMO5" s="123"/>
      <c r="VMP5" s="121"/>
      <c r="VMQ5" s="122"/>
      <c r="VMR5" s="123"/>
      <c r="VMS5" s="121"/>
      <c r="VMT5" s="122"/>
      <c r="VMU5" s="123"/>
      <c r="VMV5" s="121"/>
      <c r="VMW5" s="122"/>
      <c r="VMX5" s="123"/>
      <c r="VMY5" s="121"/>
      <c r="VMZ5" s="122"/>
      <c r="VNA5" s="123"/>
      <c r="VNB5" s="121"/>
      <c r="VNC5" s="122"/>
      <c r="VND5" s="123"/>
      <c r="VNE5" s="121"/>
      <c r="VNF5" s="122"/>
      <c r="VNG5" s="123"/>
      <c r="VNH5" s="121"/>
      <c r="VNI5" s="122"/>
      <c r="VNJ5" s="123"/>
      <c r="VNK5" s="121"/>
      <c r="VNL5" s="122"/>
      <c r="VNM5" s="123"/>
      <c r="VNN5" s="121"/>
      <c r="VNO5" s="122"/>
      <c r="VNP5" s="123"/>
      <c r="VNQ5" s="121"/>
      <c r="VNR5" s="122"/>
      <c r="VNS5" s="123"/>
      <c r="VNT5" s="121"/>
      <c r="VNU5" s="122"/>
      <c r="VNV5" s="123"/>
      <c r="VNW5" s="121"/>
      <c r="VNX5" s="122"/>
      <c r="VNY5" s="123"/>
      <c r="VNZ5" s="121"/>
      <c r="VOA5" s="122"/>
      <c r="VOB5" s="123"/>
      <c r="VOC5" s="121"/>
      <c r="VOD5" s="122"/>
      <c r="VOE5" s="123"/>
      <c r="VOF5" s="121"/>
      <c r="VOG5" s="122"/>
      <c r="VOH5" s="123"/>
      <c r="VOI5" s="121"/>
      <c r="VOJ5" s="122"/>
      <c r="VOK5" s="123"/>
      <c r="VOL5" s="121"/>
      <c r="VOM5" s="122"/>
      <c r="VON5" s="123"/>
      <c r="VOO5" s="121"/>
      <c r="VOP5" s="122"/>
      <c r="VOQ5" s="123"/>
      <c r="VOR5" s="121"/>
      <c r="VOS5" s="122"/>
      <c r="VOT5" s="123"/>
      <c r="VOU5" s="121"/>
      <c r="VOV5" s="122"/>
      <c r="VOW5" s="123"/>
      <c r="VOX5" s="121"/>
      <c r="VOY5" s="122"/>
      <c r="VOZ5" s="123"/>
      <c r="VPA5" s="121"/>
      <c r="VPB5" s="122"/>
      <c r="VPC5" s="123"/>
      <c r="VPD5" s="121"/>
      <c r="VPE5" s="122"/>
      <c r="VPF5" s="123"/>
      <c r="VPG5" s="121"/>
      <c r="VPH5" s="122"/>
      <c r="VPI5" s="123"/>
      <c r="VPJ5" s="121"/>
      <c r="VPK5" s="122"/>
      <c r="VPL5" s="123"/>
      <c r="VPM5" s="121"/>
      <c r="VPN5" s="122"/>
      <c r="VPO5" s="123"/>
      <c r="VPP5" s="121"/>
      <c r="VPQ5" s="122"/>
      <c r="VPR5" s="123"/>
      <c r="VPS5" s="121"/>
      <c r="VPT5" s="122"/>
      <c r="VPU5" s="123"/>
      <c r="VPV5" s="121"/>
      <c r="VPW5" s="122"/>
      <c r="VPX5" s="123"/>
      <c r="VPY5" s="121"/>
      <c r="VPZ5" s="122"/>
      <c r="VQA5" s="123"/>
      <c r="VQB5" s="121"/>
      <c r="VQC5" s="122"/>
      <c r="VQD5" s="123"/>
      <c r="VQE5" s="121"/>
      <c r="VQF5" s="122"/>
      <c r="VQG5" s="123"/>
      <c r="VQH5" s="121"/>
      <c r="VQI5" s="122"/>
      <c r="VQJ5" s="123"/>
      <c r="VQK5" s="121"/>
      <c r="VQL5" s="122"/>
      <c r="VQM5" s="123"/>
      <c r="VQN5" s="121"/>
      <c r="VQO5" s="122"/>
      <c r="VQP5" s="123"/>
      <c r="VQQ5" s="121"/>
      <c r="VQR5" s="122"/>
      <c r="VQS5" s="123"/>
      <c r="VQT5" s="121"/>
      <c r="VQU5" s="122"/>
      <c r="VQV5" s="123"/>
      <c r="VQW5" s="121"/>
      <c r="VQX5" s="122"/>
      <c r="VQY5" s="123"/>
      <c r="VQZ5" s="121"/>
      <c r="VRA5" s="122"/>
      <c r="VRB5" s="123"/>
      <c r="VRC5" s="121"/>
      <c r="VRD5" s="122"/>
      <c r="VRE5" s="123"/>
      <c r="VRF5" s="121"/>
      <c r="VRG5" s="122"/>
      <c r="VRH5" s="123"/>
      <c r="VRI5" s="121"/>
      <c r="VRJ5" s="122"/>
      <c r="VRK5" s="123"/>
      <c r="VRL5" s="121"/>
      <c r="VRM5" s="122"/>
      <c r="VRN5" s="123"/>
      <c r="VRO5" s="121"/>
      <c r="VRP5" s="122"/>
      <c r="VRQ5" s="123"/>
      <c r="VRR5" s="121"/>
      <c r="VRS5" s="122"/>
      <c r="VRT5" s="123"/>
      <c r="VRU5" s="121"/>
      <c r="VRV5" s="122"/>
      <c r="VRW5" s="123"/>
      <c r="VRX5" s="121"/>
      <c r="VRY5" s="122"/>
      <c r="VRZ5" s="123"/>
      <c r="VSA5" s="121"/>
      <c r="VSB5" s="122"/>
      <c r="VSC5" s="123"/>
      <c r="VSD5" s="121"/>
      <c r="VSE5" s="122"/>
      <c r="VSF5" s="123"/>
      <c r="VSG5" s="121"/>
      <c r="VSH5" s="122"/>
      <c r="VSI5" s="123"/>
      <c r="VSJ5" s="121"/>
      <c r="VSK5" s="122"/>
      <c r="VSL5" s="123"/>
      <c r="VSM5" s="121"/>
      <c r="VSN5" s="122"/>
      <c r="VSO5" s="123"/>
      <c r="VSP5" s="121"/>
      <c r="VSQ5" s="122"/>
      <c r="VSR5" s="123"/>
      <c r="VSS5" s="121"/>
      <c r="VST5" s="122"/>
      <c r="VSU5" s="123"/>
      <c r="VSV5" s="121"/>
      <c r="VSW5" s="122"/>
      <c r="VSX5" s="123"/>
      <c r="VSY5" s="121"/>
      <c r="VSZ5" s="122"/>
      <c r="VTA5" s="123"/>
      <c r="VTB5" s="121"/>
      <c r="VTC5" s="122"/>
      <c r="VTD5" s="123"/>
      <c r="VTE5" s="121"/>
      <c r="VTF5" s="122"/>
      <c r="VTG5" s="123"/>
      <c r="VTH5" s="121"/>
      <c r="VTI5" s="122"/>
      <c r="VTJ5" s="123"/>
      <c r="VTK5" s="121"/>
      <c r="VTL5" s="122"/>
      <c r="VTM5" s="123"/>
      <c r="VTN5" s="121"/>
      <c r="VTO5" s="122"/>
      <c r="VTP5" s="123"/>
      <c r="VTQ5" s="121"/>
      <c r="VTR5" s="122"/>
      <c r="VTS5" s="123"/>
      <c r="VTT5" s="121"/>
      <c r="VTU5" s="122"/>
      <c r="VTV5" s="123"/>
      <c r="VTW5" s="121"/>
      <c r="VTX5" s="122"/>
      <c r="VTY5" s="123"/>
      <c r="VTZ5" s="121"/>
      <c r="VUA5" s="122"/>
      <c r="VUB5" s="123"/>
      <c r="VUC5" s="121"/>
      <c r="VUD5" s="122"/>
      <c r="VUE5" s="123"/>
      <c r="VUF5" s="121"/>
      <c r="VUG5" s="122"/>
      <c r="VUH5" s="123"/>
      <c r="VUI5" s="121"/>
      <c r="VUJ5" s="122"/>
      <c r="VUK5" s="123"/>
      <c r="VUL5" s="121"/>
      <c r="VUM5" s="122"/>
      <c r="VUN5" s="123"/>
      <c r="VUO5" s="121"/>
      <c r="VUP5" s="122"/>
      <c r="VUQ5" s="123"/>
      <c r="VUR5" s="121"/>
      <c r="VUS5" s="122"/>
      <c r="VUT5" s="123"/>
      <c r="VUU5" s="121"/>
      <c r="VUV5" s="122"/>
      <c r="VUW5" s="123"/>
      <c r="VUX5" s="121"/>
      <c r="VUY5" s="122"/>
      <c r="VUZ5" s="123"/>
      <c r="VVA5" s="121"/>
      <c r="VVB5" s="122"/>
      <c r="VVC5" s="123"/>
      <c r="VVD5" s="121"/>
      <c r="VVE5" s="122"/>
      <c r="VVF5" s="123"/>
      <c r="VVG5" s="121"/>
      <c r="VVH5" s="122"/>
      <c r="VVI5" s="123"/>
      <c r="VVJ5" s="121"/>
      <c r="VVK5" s="122"/>
      <c r="VVL5" s="123"/>
      <c r="VVM5" s="121"/>
      <c r="VVN5" s="122"/>
      <c r="VVO5" s="123"/>
      <c r="VVP5" s="121"/>
      <c r="VVQ5" s="122"/>
      <c r="VVR5" s="123"/>
      <c r="VVS5" s="121"/>
      <c r="VVT5" s="122"/>
      <c r="VVU5" s="123"/>
      <c r="VVV5" s="121"/>
      <c r="VVW5" s="122"/>
      <c r="VVX5" s="123"/>
      <c r="VVY5" s="121"/>
      <c r="VVZ5" s="122"/>
      <c r="VWA5" s="123"/>
      <c r="VWB5" s="121"/>
      <c r="VWC5" s="122"/>
      <c r="VWD5" s="123"/>
      <c r="VWE5" s="121"/>
      <c r="VWF5" s="122"/>
      <c r="VWG5" s="123"/>
      <c r="VWH5" s="121"/>
      <c r="VWI5" s="122"/>
      <c r="VWJ5" s="123"/>
      <c r="VWK5" s="121"/>
      <c r="VWL5" s="122"/>
      <c r="VWM5" s="123"/>
      <c r="VWN5" s="121"/>
      <c r="VWO5" s="122"/>
      <c r="VWP5" s="123"/>
      <c r="VWQ5" s="121"/>
      <c r="VWR5" s="122"/>
      <c r="VWS5" s="123"/>
      <c r="VWT5" s="121"/>
      <c r="VWU5" s="122"/>
      <c r="VWV5" s="123"/>
      <c r="VWW5" s="121"/>
      <c r="VWX5" s="122"/>
      <c r="VWY5" s="123"/>
      <c r="VWZ5" s="121"/>
      <c r="VXA5" s="122"/>
      <c r="VXB5" s="123"/>
      <c r="VXC5" s="121"/>
      <c r="VXD5" s="122"/>
      <c r="VXE5" s="123"/>
      <c r="VXF5" s="121"/>
      <c r="VXG5" s="122"/>
      <c r="VXH5" s="123"/>
      <c r="VXI5" s="121"/>
      <c r="VXJ5" s="122"/>
      <c r="VXK5" s="123"/>
      <c r="VXL5" s="121"/>
      <c r="VXM5" s="122"/>
      <c r="VXN5" s="123"/>
      <c r="VXO5" s="121"/>
      <c r="VXP5" s="122"/>
      <c r="VXQ5" s="123"/>
      <c r="VXR5" s="121"/>
      <c r="VXS5" s="122"/>
      <c r="VXT5" s="123"/>
      <c r="VXU5" s="121"/>
      <c r="VXV5" s="122"/>
      <c r="VXW5" s="123"/>
      <c r="VXX5" s="121"/>
      <c r="VXY5" s="122"/>
      <c r="VXZ5" s="123"/>
      <c r="VYA5" s="121"/>
      <c r="VYB5" s="122"/>
      <c r="VYC5" s="123"/>
      <c r="VYD5" s="121"/>
      <c r="VYE5" s="122"/>
      <c r="VYF5" s="123"/>
      <c r="VYG5" s="121"/>
      <c r="VYH5" s="122"/>
      <c r="VYI5" s="123"/>
      <c r="VYJ5" s="121"/>
      <c r="VYK5" s="122"/>
      <c r="VYL5" s="123"/>
      <c r="VYM5" s="121"/>
      <c r="VYN5" s="122"/>
      <c r="VYO5" s="123"/>
      <c r="VYP5" s="121"/>
      <c r="VYQ5" s="122"/>
      <c r="VYR5" s="123"/>
      <c r="VYS5" s="121"/>
      <c r="VYT5" s="122"/>
      <c r="VYU5" s="123"/>
      <c r="VYV5" s="121"/>
      <c r="VYW5" s="122"/>
      <c r="VYX5" s="123"/>
      <c r="VYY5" s="121"/>
      <c r="VYZ5" s="122"/>
      <c r="VZA5" s="123"/>
      <c r="VZB5" s="121"/>
      <c r="VZC5" s="122"/>
      <c r="VZD5" s="123"/>
      <c r="VZE5" s="121"/>
      <c r="VZF5" s="122"/>
      <c r="VZG5" s="123"/>
      <c r="VZH5" s="121"/>
      <c r="VZI5" s="122"/>
      <c r="VZJ5" s="123"/>
      <c r="VZK5" s="121"/>
      <c r="VZL5" s="122"/>
      <c r="VZM5" s="123"/>
      <c r="VZN5" s="121"/>
      <c r="VZO5" s="122"/>
      <c r="VZP5" s="123"/>
      <c r="VZQ5" s="121"/>
      <c r="VZR5" s="122"/>
      <c r="VZS5" s="123"/>
      <c r="VZT5" s="121"/>
      <c r="VZU5" s="122"/>
      <c r="VZV5" s="123"/>
      <c r="VZW5" s="121"/>
      <c r="VZX5" s="122"/>
      <c r="VZY5" s="123"/>
      <c r="VZZ5" s="121"/>
      <c r="WAA5" s="122"/>
      <c r="WAB5" s="123"/>
      <c r="WAC5" s="121"/>
      <c r="WAD5" s="122"/>
      <c r="WAE5" s="123"/>
      <c r="WAF5" s="121"/>
      <c r="WAG5" s="122"/>
      <c r="WAH5" s="123"/>
      <c r="WAI5" s="121"/>
      <c r="WAJ5" s="122"/>
      <c r="WAK5" s="123"/>
      <c r="WAL5" s="121"/>
      <c r="WAM5" s="122"/>
      <c r="WAN5" s="123"/>
      <c r="WAO5" s="121"/>
      <c r="WAP5" s="122"/>
      <c r="WAQ5" s="123"/>
      <c r="WAR5" s="121"/>
      <c r="WAS5" s="122"/>
      <c r="WAT5" s="123"/>
      <c r="WAU5" s="121"/>
      <c r="WAV5" s="122"/>
      <c r="WAW5" s="123"/>
      <c r="WAX5" s="121"/>
      <c r="WAY5" s="122"/>
      <c r="WAZ5" s="123"/>
      <c r="WBA5" s="121"/>
      <c r="WBB5" s="122"/>
      <c r="WBC5" s="123"/>
      <c r="WBD5" s="121"/>
      <c r="WBE5" s="122"/>
      <c r="WBF5" s="123"/>
      <c r="WBG5" s="121"/>
      <c r="WBH5" s="122"/>
      <c r="WBI5" s="123"/>
      <c r="WBJ5" s="121"/>
      <c r="WBK5" s="122"/>
      <c r="WBL5" s="123"/>
      <c r="WBM5" s="121"/>
      <c r="WBN5" s="122"/>
      <c r="WBO5" s="123"/>
      <c r="WBP5" s="121"/>
      <c r="WBQ5" s="122"/>
      <c r="WBR5" s="123"/>
      <c r="WBS5" s="121"/>
      <c r="WBT5" s="122"/>
      <c r="WBU5" s="123"/>
      <c r="WBV5" s="121"/>
      <c r="WBW5" s="122"/>
      <c r="WBX5" s="123"/>
      <c r="WBY5" s="121"/>
      <c r="WBZ5" s="122"/>
      <c r="WCA5" s="123"/>
      <c r="WCB5" s="121"/>
      <c r="WCC5" s="122"/>
      <c r="WCD5" s="123"/>
      <c r="WCE5" s="121"/>
      <c r="WCF5" s="122"/>
      <c r="WCG5" s="123"/>
      <c r="WCH5" s="121"/>
      <c r="WCI5" s="122"/>
      <c r="WCJ5" s="123"/>
      <c r="WCK5" s="121"/>
      <c r="WCL5" s="122"/>
      <c r="WCM5" s="123"/>
      <c r="WCN5" s="121"/>
      <c r="WCO5" s="122"/>
      <c r="WCP5" s="123"/>
      <c r="WCQ5" s="121"/>
      <c r="WCR5" s="122"/>
      <c r="WCS5" s="123"/>
      <c r="WCT5" s="121"/>
      <c r="WCU5" s="122"/>
      <c r="WCV5" s="123"/>
      <c r="WCW5" s="121"/>
      <c r="WCX5" s="122"/>
      <c r="WCY5" s="123"/>
      <c r="WCZ5" s="121"/>
      <c r="WDA5" s="122"/>
      <c r="WDB5" s="123"/>
      <c r="WDC5" s="121"/>
      <c r="WDD5" s="122"/>
      <c r="WDE5" s="123"/>
      <c r="WDF5" s="121"/>
      <c r="WDG5" s="122"/>
      <c r="WDH5" s="123"/>
      <c r="WDI5" s="121"/>
      <c r="WDJ5" s="122"/>
      <c r="WDK5" s="123"/>
      <c r="WDL5" s="121"/>
      <c r="WDM5" s="122"/>
      <c r="WDN5" s="123"/>
      <c r="WDO5" s="121"/>
      <c r="WDP5" s="122"/>
      <c r="WDQ5" s="123"/>
      <c r="WDR5" s="121"/>
      <c r="WDS5" s="122"/>
      <c r="WDT5" s="123"/>
      <c r="WDU5" s="121"/>
      <c r="WDV5" s="122"/>
      <c r="WDW5" s="123"/>
      <c r="WDX5" s="121"/>
      <c r="WDY5" s="122"/>
      <c r="WDZ5" s="123"/>
      <c r="WEA5" s="121"/>
      <c r="WEB5" s="122"/>
      <c r="WEC5" s="123"/>
      <c r="WED5" s="121"/>
      <c r="WEE5" s="122"/>
      <c r="WEF5" s="123"/>
      <c r="WEG5" s="121"/>
      <c r="WEH5" s="122"/>
      <c r="WEI5" s="123"/>
      <c r="WEJ5" s="121"/>
      <c r="WEK5" s="122"/>
      <c r="WEL5" s="123"/>
      <c r="WEM5" s="121"/>
      <c r="WEN5" s="122"/>
      <c r="WEO5" s="123"/>
      <c r="WEP5" s="121"/>
      <c r="WEQ5" s="122"/>
      <c r="WER5" s="123"/>
      <c r="WES5" s="121"/>
      <c r="WET5" s="122"/>
      <c r="WEU5" s="123"/>
      <c r="WEV5" s="121"/>
      <c r="WEW5" s="122"/>
      <c r="WEX5" s="123"/>
      <c r="WEY5" s="121"/>
      <c r="WEZ5" s="122"/>
      <c r="WFA5" s="123"/>
      <c r="WFB5" s="121"/>
      <c r="WFC5" s="122"/>
      <c r="WFD5" s="123"/>
      <c r="WFE5" s="121"/>
      <c r="WFF5" s="122"/>
      <c r="WFG5" s="123"/>
      <c r="WFH5" s="121"/>
      <c r="WFI5" s="122"/>
      <c r="WFJ5" s="123"/>
      <c r="WFK5" s="121"/>
      <c r="WFL5" s="122"/>
      <c r="WFM5" s="123"/>
      <c r="WFN5" s="121"/>
      <c r="WFO5" s="122"/>
      <c r="WFP5" s="123"/>
      <c r="WFQ5" s="121"/>
      <c r="WFR5" s="122"/>
      <c r="WFS5" s="123"/>
      <c r="WFT5" s="121"/>
      <c r="WFU5" s="122"/>
      <c r="WFV5" s="123"/>
      <c r="WFW5" s="121"/>
      <c r="WFX5" s="122"/>
      <c r="WFY5" s="123"/>
      <c r="WFZ5" s="121"/>
      <c r="WGA5" s="122"/>
      <c r="WGB5" s="123"/>
      <c r="WGC5" s="121"/>
      <c r="WGD5" s="122"/>
      <c r="WGE5" s="123"/>
      <c r="WGF5" s="121"/>
      <c r="WGG5" s="122"/>
      <c r="WGH5" s="123"/>
      <c r="WGI5" s="121"/>
      <c r="WGJ5" s="122"/>
      <c r="WGK5" s="123"/>
      <c r="WGL5" s="121"/>
      <c r="WGM5" s="122"/>
      <c r="WGN5" s="123"/>
      <c r="WGO5" s="121"/>
      <c r="WGP5" s="122"/>
      <c r="WGQ5" s="123"/>
      <c r="WGR5" s="121"/>
      <c r="WGS5" s="122"/>
      <c r="WGT5" s="123"/>
      <c r="WGU5" s="121"/>
      <c r="WGV5" s="122"/>
      <c r="WGW5" s="123"/>
      <c r="WGX5" s="121"/>
      <c r="WGY5" s="122"/>
      <c r="WGZ5" s="123"/>
      <c r="WHA5" s="121"/>
      <c r="WHB5" s="122"/>
      <c r="WHC5" s="123"/>
      <c r="WHD5" s="121"/>
      <c r="WHE5" s="122"/>
      <c r="WHF5" s="123"/>
      <c r="WHG5" s="121"/>
      <c r="WHH5" s="122"/>
      <c r="WHI5" s="123"/>
      <c r="WHJ5" s="121"/>
      <c r="WHK5" s="122"/>
      <c r="WHL5" s="123"/>
      <c r="WHM5" s="121"/>
      <c r="WHN5" s="122"/>
      <c r="WHO5" s="123"/>
      <c r="WHP5" s="121"/>
      <c r="WHQ5" s="122"/>
      <c r="WHR5" s="123"/>
      <c r="WHS5" s="121"/>
      <c r="WHT5" s="122"/>
      <c r="WHU5" s="123"/>
      <c r="WHV5" s="121"/>
      <c r="WHW5" s="122"/>
      <c r="WHX5" s="123"/>
      <c r="WHY5" s="121"/>
      <c r="WHZ5" s="122"/>
      <c r="WIA5" s="123"/>
      <c r="WIB5" s="121"/>
      <c r="WIC5" s="122"/>
      <c r="WID5" s="123"/>
      <c r="WIE5" s="121"/>
      <c r="WIF5" s="122"/>
      <c r="WIG5" s="123"/>
      <c r="WIH5" s="121"/>
      <c r="WII5" s="122"/>
      <c r="WIJ5" s="123"/>
      <c r="WIK5" s="121"/>
      <c r="WIL5" s="122"/>
      <c r="WIM5" s="123"/>
      <c r="WIN5" s="121"/>
      <c r="WIO5" s="122"/>
      <c r="WIP5" s="123"/>
      <c r="WIQ5" s="121"/>
      <c r="WIR5" s="122"/>
      <c r="WIS5" s="123"/>
      <c r="WIT5" s="121"/>
      <c r="WIU5" s="122"/>
      <c r="WIV5" s="123"/>
      <c r="WIW5" s="121"/>
      <c r="WIX5" s="122"/>
      <c r="WIY5" s="123"/>
      <c r="WIZ5" s="121"/>
      <c r="WJA5" s="122"/>
      <c r="WJB5" s="123"/>
      <c r="WJC5" s="121"/>
      <c r="WJD5" s="122"/>
      <c r="WJE5" s="123"/>
      <c r="WJF5" s="121"/>
      <c r="WJG5" s="122"/>
      <c r="WJH5" s="123"/>
      <c r="WJI5" s="121"/>
      <c r="WJJ5" s="122"/>
      <c r="WJK5" s="123"/>
      <c r="WJL5" s="121"/>
      <c r="WJM5" s="122"/>
      <c r="WJN5" s="123"/>
      <c r="WJO5" s="121"/>
      <c r="WJP5" s="122"/>
      <c r="WJQ5" s="123"/>
      <c r="WJR5" s="121"/>
      <c r="WJS5" s="122"/>
      <c r="WJT5" s="123"/>
      <c r="WJU5" s="121"/>
      <c r="WJV5" s="122"/>
      <c r="WJW5" s="123"/>
      <c r="WJX5" s="121"/>
      <c r="WJY5" s="122"/>
      <c r="WJZ5" s="123"/>
      <c r="WKA5" s="121"/>
      <c r="WKB5" s="122"/>
      <c r="WKC5" s="123"/>
      <c r="WKD5" s="121"/>
      <c r="WKE5" s="122"/>
      <c r="WKF5" s="123"/>
      <c r="WKG5" s="121"/>
      <c r="WKH5" s="122"/>
      <c r="WKI5" s="123"/>
      <c r="WKJ5" s="121"/>
      <c r="WKK5" s="122"/>
      <c r="WKL5" s="123"/>
      <c r="WKM5" s="121"/>
      <c r="WKN5" s="122"/>
      <c r="WKO5" s="123"/>
      <c r="WKP5" s="121"/>
      <c r="WKQ5" s="122"/>
      <c r="WKR5" s="123"/>
      <c r="WKS5" s="121"/>
      <c r="WKT5" s="122"/>
      <c r="WKU5" s="123"/>
      <c r="WKV5" s="121"/>
      <c r="WKW5" s="122"/>
      <c r="WKX5" s="123"/>
      <c r="WKY5" s="121"/>
      <c r="WKZ5" s="122"/>
      <c r="WLA5" s="123"/>
      <c r="WLB5" s="121"/>
      <c r="WLC5" s="122"/>
      <c r="WLD5" s="123"/>
      <c r="WLE5" s="121"/>
      <c r="WLF5" s="122"/>
      <c r="WLG5" s="123"/>
      <c r="WLH5" s="121"/>
      <c r="WLI5" s="122"/>
      <c r="WLJ5" s="123"/>
      <c r="WLK5" s="121"/>
      <c r="WLL5" s="122"/>
      <c r="WLM5" s="123"/>
      <c r="WLN5" s="121"/>
      <c r="WLO5" s="122"/>
      <c r="WLP5" s="123"/>
      <c r="WLQ5" s="121"/>
      <c r="WLR5" s="122"/>
      <c r="WLS5" s="123"/>
      <c r="WLT5" s="121"/>
      <c r="WLU5" s="122"/>
      <c r="WLV5" s="123"/>
      <c r="WLW5" s="121"/>
      <c r="WLX5" s="122"/>
      <c r="WLY5" s="123"/>
      <c r="WLZ5" s="121"/>
      <c r="WMA5" s="122"/>
      <c r="WMB5" s="123"/>
      <c r="WMC5" s="121"/>
      <c r="WMD5" s="122"/>
      <c r="WME5" s="123"/>
      <c r="WMF5" s="121"/>
      <c r="WMG5" s="122"/>
      <c r="WMH5" s="123"/>
      <c r="WMI5" s="121"/>
      <c r="WMJ5" s="122"/>
      <c r="WMK5" s="123"/>
      <c r="WML5" s="121"/>
      <c r="WMM5" s="122"/>
      <c r="WMN5" s="123"/>
      <c r="WMO5" s="121"/>
      <c r="WMP5" s="122"/>
      <c r="WMQ5" s="123"/>
      <c r="WMR5" s="121"/>
      <c r="WMS5" s="122"/>
      <c r="WMT5" s="123"/>
      <c r="WMU5" s="121"/>
      <c r="WMV5" s="122"/>
      <c r="WMW5" s="123"/>
      <c r="WMX5" s="121"/>
      <c r="WMY5" s="122"/>
      <c r="WMZ5" s="123"/>
      <c r="WNA5" s="121"/>
      <c r="WNB5" s="122"/>
      <c r="WNC5" s="123"/>
      <c r="WND5" s="121"/>
      <c r="WNE5" s="122"/>
      <c r="WNF5" s="123"/>
      <c r="WNG5" s="121"/>
      <c r="WNH5" s="122"/>
      <c r="WNI5" s="123"/>
      <c r="WNJ5" s="121"/>
      <c r="WNK5" s="122"/>
      <c r="WNL5" s="123"/>
      <c r="WNM5" s="121"/>
      <c r="WNN5" s="122"/>
      <c r="WNO5" s="123"/>
      <c r="WNP5" s="121"/>
      <c r="WNQ5" s="122"/>
      <c r="WNR5" s="123"/>
      <c r="WNS5" s="121"/>
      <c r="WNT5" s="122"/>
      <c r="WNU5" s="123"/>
      <c r="WNV5" s="121"/>
      <c r="WNW5" s="122"/>
      <c r="WNX5" s="123"/>
      <c r="WNY5" s="121"/>
      <c r="WNZ5" s="122"/>
      <c r="WOA5" s="123"/>
      <c r="WOB5" s="121"/>
      <c r="WOC5" s="122"/>
      <c r="WOD5" s="123"/>
      <c r="WOE5" s="121"/>
      <c r="WOF5" s="122"/>
      <c r="WOG5" s="123"/>
      <c r="WOH5" s="121"/>
      <c r="WOI5" s="122"/>
      <c r="WOJ5" s="123"/>
      <c r="WOK5" s="121"/>
      <c r="WOL5" s="122"/>
      <c r="WOM5" s="123"/>
      <c r="WON5" s="121"/>
      <c r="WOO5" s="122"/>
      <c r="WOP5" s="123"/>
      <c r="WOQ5" s="121"/>
      <c r="WOR5" s="122"/>
      <c r="WOS5" s="123"/>
      <c r="WOT5" s="121"/>
      <c r="WOU5" s="122"/>
      <c r="WOV5" s="123"/>
      <c r="WOW5" s="121"/>
      <c r="WOX5" s="122"/>
      <c r="WOY5" s="123"/>
      <c r="WOZ5" s="121"/>
      <c r="WPA5" s="122"/>
      <c r="WPB5" s="123"/>
      <c r="WPC5" s="121"/>
      <c r="WPD5" s="122"/>
      <c r="WPE5" s="123"/>
      <c r="WPF5" s="121"/>
      <c r="WPG5" s="122"/>
      <c r="WPH5" s="123"/>
      <c r="WPI5" s="121"/>
      <c r="WPJ5" s="122"/>
      <c r="WPK5" s="123"/>
      <c r="WPL5" s="121"/>
      <c r="WPM5" s="122"/>
      <c r="WPN5" s="123"/>
      <c r="WPO5" s="121"/>
      <c r="WPP5" s="122"/>
      <c r="WPQ5" s="123"/>
      <c r="WPR5" s="121"/>
      <c r="WPS5" s="122"/>
      <c r="WPT5" s="123"/>
      <c r="WPU5" s="121"/>
      <c r="WPV5" s="122"/>
      <c r="WPW5" s="123"/>
      <c r="WPX5" s="121"/>
      <c r="WPY5" s="122"/>
      <c r="WPZ5" s="123"/>
      <c r="WQA5" s="121"/>
      <c r="WQB5" s="122"/>
      <c r="WQC5" s="123"/>
      <c r="WQD5" s="121"/>
      <c r="WQE5" s="122"/>
      <c r="WQF5" s="123"/>
      <c r="WQG5" s="121"/>
      <c r="WQH5" s="122"/>
      <c r="WQI5" s="123"/>
      <c r="WQJ5" s="121"/>
      <c r="WQK5" s="122"/>
      <c r="WQL5" s="123"/>
      <c r="WQM5" s="121"/>
      <c r="WQN5" s="122"/>
      <c r="WQO5" s="123"/>
      <c r="WQP5" s="121"/>
      <c r="WQQ5" s="122"/>
      <c r="WQR5" s="123"/>
      <c r="WQS5" s="121"/>
      <c r="WQT5" s="122"/>
      <c r="WQU5" s="123"/>
      <c r="WQV5" s="121"/>
      <c r="WQW5" s="122"/>
      <c r="WQX5" s="123"/>
      <c r="WQY5" s="121"/>
      <c r="WQZ5" s="122"/>
      <c r="WRA5" s="123"/>
      <c r="WRB5" s="121"/>
      <c r="WRC5" s="122"/>
      <c r="WRD5" s="123"/>
      <c r="WRE5" s="121"/>
      <c r="WRF5" s="122"/>
      <c r="WRG5" s="123"/>
      <c r="WRH5" s="121"/>
      <c r="WRI5" s="122"/>
      <c r="WRJ5" s="123"/>
      <c r="WRK5" s="121"/>
      <c r="WRL5" s="122"/>
      <c r="WRM5" s="123"/>
      <c r="WRN5" s="121"/>
      <c r="WRO5" s="122"/>
      <c r="WRP5" s="123"/>
      <c r="WRQ5" s="121"/>
      <c r="WRR5" s="122"/>
      <c r="WRS5" s="123"/>
      <c r="WRT5" s="121"/>
      <c r="WRU5" s="122"/>
      <c r="WRV5" s="123"/>
      <c r="WRW5" s="121"/>
      <c r="WRX5" s="122"/>
      <c r="WRY5" s="123"/>
      <c r="WRZ5" s="121"/>
      <c r="WSA5" s="122"/>
      <c r="WSB5" s="123"/>
      <c r="WSC5" s="121"/>
      <c r="WSD5" s="122"/>
      <c r="WSE5" s="123"/>
      <c r="WSF5" s="121"/>
      <c r="WSG5" s="122"/>
      <c r="WSH5" s="123"/>
      <c r="WSI5" s="121"/>
      <c r="WSJ5" s="122"/>
      <c r="WSK5" s="123"/>
      <c r="WSL5" s="121"/>
      <c r="WSM5" s="122"/>
      <c r="WSN5" s="123"/>
      <c r="WSO5" s="121"/>
      <c r="WSP5" s="122"/>
      <c r="WSQ5" s="123"/>
      <c r="WSR5" s="121"/>
      <c r="WSS5" s="122"/>
      <c r="WST5" s="123"/>
      <c r="WSU5" s="121"/>
      <c r="WSV5" s="122"/>
      <c r="WSW5" s="123"/>
      <c r="WSX5" s="121"/>
      <c r="WSY5" s="122"/>
      <c r="WSZ5" s="123"/>
      <c r="WTA5" s="121"/>
      <c r="WTB5" s="122"/>
      <c r="WTC5" s="123"/>
      <c r="WTD5" s="121"/>
      <c r="WTE5" s="122"/>
      <c r="WTF5" s="123"/>
      <c r="WTG5" s="121"/>
      <c r="WTH5" s="122"/>
      <c r="WTI5" s="123"/>
      <c r="WTJ5" s="121"/>
      <c r="WTK5" s="122"/>
      <c r="WTL5" s="123"/>
      <c r="WTM5" s="121"/>
      <c r="WTN5" s="122"/>
      <c r="WTO5" s="123"/>
      <c r="WTP5" s="121"/>
      <c r="WTQ5" s="122"/>
      <c r="WTR5" s="123"/>
      <c r="WTS5" s="121"/>
      <c r="WTT5" s="122"/>
      <c r="WTU5" s="123"/>
      <c r="WTV5" s="121"/>
      <c r="WTW5" s="122"/>
      <c r="WTX5" s="123"/>
      <c r="WTY5" s="121"/>
      <c r="WTZ5" s="122"/>
      <c r="WUA5" s="123"/>
      <c r="WUB5" s="121"/>
      <c r="WUC5" s="122"/>
      <c r="WUD5" s="123"/>
      <c r="WUE5" s="121"/>
      <c r="WUF5" s="122"/>
      <c r="WUG5" s="123"/>
      <c r="WUH5" s="121"/>
      <c r="WUI5" s="122"/>
      <c r="WUJ5" s="123"/>
      <c r="WUK5" s="121"/>
      <c r="WUL5" s="122"/>
      <c r="WUM5" s="123"/>
      <c r="WUN5" s="121"/>
      <c r="WUO5" s="122"/>
      <c r="WUP5" s="123"/>
      <c r="WUQ5" s="121"/>
      <c r="WUR5" s="122"/>
      <c r="WUS5" s="123"/>
      <c r="WUT5" s="121"/>
      <c r="WUU5" s="122"/>
      <c r="WUV5" s="123"/>
      <c r="WUW5" s="121"/>
      <c r="WUX5" s="122"/>
      <c r="WUY5" s="123"/>
      <c r="WUZ5" s="121"/>
      <c r="WVA5" s="122"/>
      <c r="WVB5" s="123"/>
      <c r="WVC5" s="121"/>
      <c r="WVD5" s="122"/>
      <c r="WVE5" s="123"/>
      <c r="WVF5" s="121"/>
      <c r="WVG5" s="122"/>
      <c r="WVH5" s="123"/>
      <c r="WVI5" s="121"/>
      <c r="WVJ5" s="122"/>
      <c r="WVK5" s="123"/>
      <c r="WVL5" s="121"/>
      <c r="WVM5" s="122"/>
      <c r="WVN5" s="123"/>
      <c r="WVO5" s="121"/>
      <c r="WVP5" s="122"/>
      <c r="WVQ5" s="123"/>
      <c r="WVR5" s="121"/>
      <c r="WVS5" s="122"/>
      <c r="WVT5" s="123"/>
      <c r="WVU5" s="121"/>
      <c r="WVV5" s="122"/>
      <c r="WVW5" s="123"/>
      <c r="WVX5" s="121"/>
      <c r="WVY5" s="122"/>
      <c r="WVZ5" s="123"/>
      <c r="WWA5" s="121"/>
      <c r="WWB5" s="122"/>
      <c r="WWC5" s="123"/>
      <c r="WWD5" s="121"/>
      <c r="WWE5" s="122"/>
      <c r="WWF5" s="123"/>
      <c r="WWG5" s="121"/>
      <c r="WWH5" s="122"/>
      <c r="WWI5" s="123"/>
      <c r="WWJ5" s="121"/>
      <c r="WWK5" s="122"/>
      <c r="WWL5" s="123"/>
      <c r="WWM5" s="121"/>
      <c r="WWN5" s="122"/>
      <c r="WWO5" s="123"/>
      <c r="WWP5" s="121"/>
      <c r="WWQ5" s="122"/>
      <c r="WWR5" s="123"/>
      <c r="WWS5" s="121"/>
      <c r="WWT5" s="122"/>
      <c r="WWU5" s="123"/>
      <c r="WWV5" s="121"/>
      <c r="WWW5" s="122"/>
      <c r="WWX5" s="123"/>
      <c r="WWY5" s="121"/>
      <c r="WWZ5" s="122"/>
      <c r="WXA5" s="123"/>
      <c r="WXB5" s="121"/>
      <c r="WXC5" s="122"/>
      <c r="WXD5" s="123"/>
      <c r="WXE5" s="121"/>
      <c r="WXF5" s="122"/>
      <c r="WXG5" s="123"/>
      <c r="WXH5" s="121"/>
      <c r="WXI5" s="122"/>
      <c r="WXJ5" s="123"/>
      <c r="WXK5" s="121"/>
      <c r="WXL5" s="122"/>
      <c r="WXM5" s="123"/>
      <c r="WXN5" s="121"/>
      <c r="WXO5" s="122"/>
      <c r="WXP5" s="123"/>
      <c r="WXQ5" s="121"/>
      <c r="WXR5" s="122"/>
      <c r="WXS5" s="123"/>
      <c r="WXT5" s="121"/>
      <c r="WXU5" s="122"/>
      <c r="WXV5" s="123"/>
      <c r="WXW5" s="121"/>
      <c r="WXX5" s="122"/>
      <c r="WXY5" s="123"/>
      <c r="WXZ5" s="121"/>
      <c r="WYA5" s="122"/>
      <c r="WYB5" s="123"/>
      <c r="WYC5" s="121"/>
      <c r="WYD5" s="122"/>
      <c r="WYE5" s="123"/>
      <c r="WYF5" s="121"/>
      <c r="WYG5" s="122"/>
      <c r="WYH5" s="123"/>
      <c r="WYI5" s="121"/>
      <c r="WYJ5" s="122"/>
      <c r="WYK5" s="123"/>
      <c r="WYL5" s="121"/>
      <c r="WYM5" s="122"/>
      <c r="WYN5" s="123"/>
      <c r="WYO5" s="121"/>
      <c r="WYP5" s="122"/>
      <c r="WYQ5" s="123"/>
      <c r="WYR5" s="121"/>
      <c r="WYS5" s="122"/>
      <c r="WYT5" s="123"/>
      <c r="WYU5" s="121"/>
      <c r="WYV5" s="122"/>
      <c r="WYW5" s="123"/>
      <c r="WYX5" s="121"/>
      <c r="WYY5" s="122"/>
      <c r="WYZ5" s="123"/>
      <c r="WZA5" s="121"/>
      <c r="WZB5" s="122"/>
      <c r="WZC5" s="123"/>
      <c r="WZD5" s="121"/>
      <c r="WZE5" s="122"/>
      <c r="WZF5" s="123"/>
      <c r="WZG5" s="121"/>
      <c r="WZH5" s="122"/>
      <c r="WZI5" s="123"/>
      <c r="WZJ5" s="121"/>
      <c r="WZK5" s="122"/>
      <c r="WZL5" s="123"/>
      <c r="WZM5" s="121"/>
      <c r="WZN5" s="122"/>
      <c r="WZO5" s="123"/>
      <c r="WZP5" s="121"/>
      <c r="WZQ5" s="122"/>
      <c r="WZR5" s="123"/>
      <c r="WZS5" s="121"/>
      <c r="WZT5" s="122"/>
      <c r="WZU5" s="123"/>
      <c r="WZV5" s="121"/>
      <c r="WZW5" s="122"/>
      <c r="WZX5" s="123"/>
      <c r="WZY5" s="121"/>
      <c r="WZZ5" s="122"/>
      <c r="XAA5" s="123"/>
      <c r="XAB5" s="121"/>
      <c r="XAC5" s="122"/>
      <c r="XAD5" s="123"/>
      <c r="XAE5" s="121"/>
      <c r="XAF5" s="122"/>
      <c r="XAG5" s="123"/>
      <c r="XAH5" s="121"/>
      <c r="XAI5" s="122"/>
      <c r="XAJ5" s="123"/>
      <c r="XAK5" s="121"/>
      <c r="XAL5" s="122"/>
      <c r="XAM5" s="123"/>
      <c r="XAN5" s="121"/>
      <c r="XAO5" s="122"/>
      <c r="XAP5" s="123"/>
      <c r="XAQ5" s="121"/>
      <c r="XAR5" s="122"/>
      <c r="XAS5" s="123"/>
      <c r="XAT5" s="121"/>
      <c r="XAU5" s="122"/>
      <c r="XAV5" s="123"/>
      <c r="XAW5" s="121"/>
      <c r="XAX5" s="122"/>
      <c r="XAY5" s="123"/>
      <c r="XAZ5" s="121"/>
      <c r="XBA5" s="122"/>
      <c r="XBB5" s="123"/>
      <c r="XBC5" s="121"/>
      <c r="XBD5" s="122"/>
      <c r="XBE5" s="123"/>
      <c r="XBF5" s="121"/>
      <c r="XBG5" s="122"/>
      <c r="XBH5" s="123"/>
      <c r="XBI5" s="121"/>
      <c r="XBJ5" s="122"/>
      <c r="XBK5" s="123"/>
      <c r="XBL5" s="121"/>
      <c r="XBM5" s="122"/>
      <c r="XBN5" s="123"/>
      <c r="XBO5" s="121"/>
      <c r="XBP5" s="122"/>
      <c r="XBQ5" s="123"/>
      <c r="XBR5" s="121"/>
      <c r="XBS5" s="122"/>
      <c r="XBT5" s="123"/>
      <c r="XBU5" s="121"/>
      <c r="XBV5" s="122"/>
      <c r="XBW5" s="123"/>
      <c r="XBX5" s="121"/>
      <c r="XBY5" s="122"/>
      <c r="XBZ5" s="123"/>
      <c r="XCA5" s="121"/>
      <c r="XCB5" s="122"/>
      <c r="XCC5" s="123"/>
      <c r="XCD5" s="121"/>
      <c r="XCE5" s="122"/>
      <c r="XCF5" s="123"/>
      <c r="XCG5" s="121"/>
      <c r="XCH5" s="122"/>
      <c r="XCI5" s="123"/>
      <c r="XCJ5" s="121"/>
      <c r="XCK5" s="122"/>
      <c r="XCL5" s="123"/>
      <c r="XCM5" s="121"/>
      <c r="XCN5" s="122"/>
      <c r="XCO5" s="123"/>
      <c r="XCP5" s="121"/>
      <c r="XCQ5" s="122"/>
      <c r="XCR5" s="123"/>
      <c r="XCS5" s="121"/>
      <c r="XCT5" s="122"/>
      <c r="XCU5" s="123"/>
      <c r="XCV5" s="121"/>
      <c r="XCW5" s="122"/>
      <c r="XCX5" s="123"/>
      <c r="XCY5" s="121"/>
      <c r="XCZ5" s="122"/>
      <c r="XDA5" s="123"/>
      <c r="XDB5" s="121"/>
      <c r="XDC5" s="122"/>
      <c r="XDD5" s="123"/>
      <c r="XDE5" s="121"/>
      <c r="XDF5" s="122"/>
      <c r="XDG5" s="123"/>
      <c r="XDH5" s="121"/>
      <c r="XDI5" s="122"/>
      <c r="XDJ5" s="123"/>
      <c r="XDK5" s="121"/>
      <c r="XDL5" s="122"/>
      <c r="XDM5" s="123"/>
      <c r="XDN5" s="121"/>
      <c r="XDO5" s="122"/>
      <c r="XDP5" s="123"/>
      <c r="XDQ5" s="121"/>
      <c r="XDR5" s="122"/>
      <c r="XDS5" s="123"/>
      <c r="XDT5" s="121"/>
      <c r="XDU5" s="122"/>
      <c r="XDV5" s="123"/>
      <c r="XDW5" s="121"/>
      <c r="XDX5" s="122"/>
      <c r="XDY5" s="123"/>
      <c r="XDZ5" s="121"/>
      <c r="XEA5" s="122"/>
      <c r="XEB5" s="123"/>
      <c r="XEC5" s="121"/>
      <c r="XED5" s="122"/>
      <c r="XEE5" s="123"/>
      <c r="XEF5" s="121"/>
      <c r="XEG5" s="122"/>
      <c r="XEH5" s="123"/>
      <c r="XEI5" s="121"/>
      <c r="XEJ5" s="122"/>
      <c r="XEK5" s="123"/>
      <c r="XEL5" s="121"/>
      <c r="XEM5" s="122"/>
      <c r="XEN5" s="123"/>
      <c r="XEO5" s="121"/>
      <c r="XEP5" s="122"/>
      <c r="XEQ5" s="123"/>
      <c r="XER5" s="121"/>
      <c r="XES5" s="122"/>
      <c r="XET5" s="123"/>
      <c r="XEU5" s="121"/>
      <c r="XEV5" s="122"/>
      <c r="XEW5" s="123"/>
      <c r="XEX5" s="121"/>
      <c r="XEY5" s="122"/>
      <c r="XEZ5" s="123"/>
      <c r="XFA5" s="121"/>
      <c r="XFB5" s="122"/>
      <c r="XFC5" s="123"/>
      <c r="XFD5" s="121"/>
    </row>
    <row r="6" spans="1:16384" s="11" customFormat="1" ht="25.8" customHeight="1">
      <c r="A6" s="157">
        <v>4</v>
      </c>
      <c r="B6" s="103" t="s">
        <v>82</v>
      </c>
      <c r="C6" s="102">
        <f>K68</f>
        <v>1219</v>
      </c>
      <c r="D6" s="2"/>
      <c r="E6" s="10"/>
      <c r="F6" s="10"/>
      <c r="G6" s="10"/>
      <c r="H6" s="122"/>
      <c r="I6" s="123"/>
      <c r="J6" s="121"/>
      <c r="K6" s="34"/>
      <c r="L6" s="68"/>
      <c r="Q6" s="167"/>
    </row>
    <row r="7" spans="1:16384" s="11" customFormat="1" ht="25.8" customHeight="1">
      <c r="A7" s="157">
        <v>5</v>
      </c>
      <c r="B7" s="103" t="s">
        <v>62</v>
      </c>
      <c r="C7" s="102">
        <f>K140</f>
        <v>1190</v>
      </c>
      <c r="D7" s="2"/>
      <c r="E7" s="10"/>
      <c r="F7" s="10"/>
      <c r="G7" s="10"/>
      <c r="H7" s="10"/>
      <c r="I7" s="10"/>
      <c r="J7" s="10"/>
      <c r="K7" s="34"/>
      <c r="L7" s="68"/>
      <c r="Q7" s="167"/>
    </row>
    <row r="8" spans="1:16384" s="11" customFormat="1" ht="25.8" customHeight="1">
      <c r="A8" s="157">
        <v>6</v>
      </c>
      <c r="B8" s="103" t="s">
        <v>69</v>
      </c>
      <c r="C8" s="102">
        <f>K251</f>
        <v>1149</v>
      </c>
      <c r="D8" s="2"/>
      <c r="E8" s="10"/>
      <c r="F8" s="10"/>
      <c r="G8" s="10"/>
      <c r="H8" s="10"/>
      <c r="I8" s="10"/>
      <c r="J8" s="10"/>
      <c r="K8" s="34"/>
      <c r="L8" s="68"/>
      <c r="Q8" s="167"/>
    </row>
    <row r="9" spans="1:16384" s="11" customFormat="1" ht="25.8" customHeight="1">
      <c r="A9" s="157">
        <v>7</v>
      </c>
      <c r="B9" s="103" t="s">
        <v>68</v>
      </c>
      <c r="C9" s="102">
        <f>K265</f>
        <v>1110</v>
      </c>
      <c r="D9" s="2"/>
      <c r="E9" s="10"/>
      <c r="F9" s="10"/>
      <c r="G9" s="10"/>
      <c r="H9" s="10"/>
      <c r="I9" s="10"/>
      <c r="J9" s="10"/>
      <c r="K9" s="34"/>
      <c r="L9" s="68"/>
      <c r="Q9" s="167"/>
    </row>
    <row r="10" spans="1:16384" s="11" customFormat="1" ht="25.8" customHeight="1">
      <c r="A10" s="157">
        <v>8</v>
      </c>
      <c r="B10" s="103" t="s">
        <v>164</v>
      </c>
      <c r="C10" s="115">
        <f>K295</f>
        <v>1070</v>
      </c>
      <c r="D10" s="2"/>
      <c r="E10" s="10"/>
      <c r="F10" s="10"/>
      <c r="G10" s="10"/>
      <c r="H10" s="10"/>
      <c r="I10" s="10"/>
      <c r="J10" s="10"/>
      <c r="K10" s="34"/>
      <c r="L10" s="68"/>
      <c r="Q10" s="167"/>
    </row>
    <row r="11" spans="1:16384" s="11" customFormat="1" ht="25.8" customHeight="1">
      <c r="A11" s="157">
        <v>9</v>
      </c>
      <c r="B11" s="103" t="s">
        <v>356</v>
      </c>
      <c r="C11" s="102">
        <f>K319</f>
        <v>1055</v>
      </c>
      <c r="D11" s="2"/>
      <c r="E11" s="10"/>
      <c r="F11" s="10"/>
      <c r="G11" s="10"/>
      <c r="H11" s="10"/>
      <c r="I11" s="10"/>
      <c r="J11" s="10"/>
      <c r="K11" s="34"/>
      <c r="L11" s="68"/>
      <c r="Q11" s="167"/>
    </row>
    <row r="12" spans="1:16384" s="11" customFormat="1" ht="25.8" customHeight="1">
      <c r="A12" s="157">
        <v>11</v>
      </c>
      <c r="B12" s="103" t="s">
        <v>65</v>
      </c>
      <c r="C12" s="102">
        <f>K112</f>
        <v>1005</v>
      </c>
      <c r="D12" s="2"/>
      <c r="E12" s="10"/>
      <c r="F12" s="10"/>
      <c r="G12" s="10"/>
      <c r="H12" s="10"/>
      <c r="I12" s="10"/>
      <c r="J12" s="10"/>
      <c r="K12" s="34"/>
      <c r="L12" s="68"/>
      <c r="Q12" s="167"/>
    </row>
    <row r="13" spans="1:16384" s="11" customFormat="1" ht="25.8" customHeight="1">
      <c r="A13" s="157">
        <v>10</v>
      </c>
      <c r="B13" s="103" t="s">
        <v>66</v>
      </c>
      <c r="C13" s="102">
        <f>K333</f>
        <v>913</v>
      </c>
      <c r="D13" s="2"/>
      <c r="E13" s="10"/>
      <c r="F13" s="10"/>
      <c r="G13" s="10"/>
      <c r="H13" s="10"/>
      <c r="I13" s="10"/>
      <c r="J13" s="10"/>
      <c r="K13" s="34"/>
      <c r="L13" s="68"/>
      <c r="Q13" s="167"/>
    </row>
    <row r="14" spans="1:16384" s="175" customFormat="1" ht="10.8" customHeight="1">
      <c r="A14" s="171"/>
      <c r="B14" s="103"/>
      <c r="C14" s="102"/>
      <c r="D14" s="172"/>
      <c r="E14" s="173"/>
      <c r="F14" s="173"/>
      <c r="G14" s="173"/>
      <c r="H14" s="173"/>
      <c r="I14" s="173"/>
      <c r="J14" s="173"/>
      <c r="K14" s="173"/>
      <c r="L14" s="174"/>
      <c r="Q14" s="173"/>
    </row>
    <row r="15" spans="1:16384" s="175" customFormat="1" ht="11.4" customHeight="1" thickBot="1">
      <c r="A15" s="171"/>
      <c r="B15" s="103"/>
      <c r="C15" s="102"/>
      <c r="D15" s="172"/>
      <c r="E15" s="173"/>
      <c r="F15" s="173"/>
      <c r="G15" s="173"/>
      <c r="H15" s="173"/>
      <c r="I15" s="173"/>
      <c r="J15" s="173"/>
      <c r="K15" s="173"/>
      <c r="L15" s="174"/>
      <c r="Q15" s="173"/>
    </row>
    <row r="16" spans="1:16384" s="11" customFormat="1" ht="21">
      <c r="A16" s="3"/>
      <c r="B16" s="230" t="s">
        <v>301</v>
      </c>
      <c r="C16" s="1"/>
      <c r="D16" s="16"/>
      <c r="E16" s="232" t="s">
        <v>179</v>
      </c>
      <c r="F16" s="233"/>
      <c r="G16" s="233"/>
      <c r="H16" s="233"/>
      <c r="I16" s="233"/>
      <c r="J16" s="233"/>
      <c r="K16" s="233"/>
      <c r="L16" s="234"/>
      <c r="Q16" s="167"/>
    </row>
    <row r="17" spans="1:17" ht="21.6" thickBot="1">
      <c r="B17" s="231"/>
      <c r="D17" s="16"/>
      <c r="E17" s="235"/>
      <c r="F17" s="236"/>
      <c r="G17" s="236"/>
      <c r="H17" s="236"/>
      <c r="I17" s="236"/>
      <c r="J17" s="236"/>
      <c r="K17" s="236"/>
      <c r="L17" s="237"/>
    </row>
    <row r="18" spans="1:17" ht="21.6" thickBot="1">
      <c r="E18" s="219" t="s">
        <v>42</v>
      </c>
      <c r="F18" s="220"/>
      <c r="G18" s="221"/>
      <c r="H18" s="222" t="s">
        <v>176</v>
      </c>
      <c r="I18" s="223"/>
      <c r="J18" s="223"/>
      <c r="K18" s="223"/>
      <c r="L18" s="224"/>
    </row>
    <row r="19" spans="1:17" ht="21">
      <c r="B19" s="136" t="s">
        <v>10</v>
      </c>
      <c r="C19" s="137" t="s">
        <v>38</v>
      </c>
      <c r="D19" s="132" t="s">
        <v>0</v>
      </c>
      <c r="E19" s="138" t="s">
        <v>177</v>
      </c>
      <c r="F19" s="139" t="s">
        <v>23</v>
      </c>
      <c r="G19" s="140" t="s">
        <v>178</v>
      </c>
      <c r="H19" s="138" t="s">
        <v>177</v>
      </c>
      <c r="I19" s="139" t="s">
        <v>23</v>
      </c>
      <c r="J19" s="140" t="s">
        <v>178</v>
      </c>
      <c r="K19" s="141" t="s">
        <v>61</v>
      </c>
      <c r="L19" s="142" t="s">
        <v>107</v>
      </c>
    </row>
    <row r="20" spans="1:17" s="73" customFormat="1" ht="13.8" customHeight="1">
      <c r="A20" s="71"/>
      <c r="B20" s="97" t="s">
        <v>171</v>
      </c>
      <c r="C20" s="112"/>
      <c r="D20" s="107" t="s">
        <v>5</v>
      </c>
      <c r="E20" s="75">
        <f>IF(ISNA(VLOOKUP(B20,'S 2 H BRUT+NET'!$B$6:$AO$165,40,FALSE)),"",VLOOKUP(B20,'S 2 H BRUT+NET'!$B$6:$AO$165,40,FALSE))</f>
        <v>276</v>
      </c>
      <c r="F20" s="76" t="str">
        <f>IF(ISNA(VLOOKUP(B20,'DAMES BRUT+ NET'!$B$6:$AO$85,40,FALSE)),"",VLOOKUP(B20,'DAMES BRUT+ NET'!$B$6:$AO$85,40,FALSE))</f>
        <v/>
      </c>
      <c r="G20" s="77" t="str">
        <f>IF(ISNA(VLOOKUP(B20,'S 3 H BRUT + NET'!$B$6:$AO$88,40,FALSE)),"",VLOOKUP(B20,'S 3 H BRUT + NET'!$B$6:$AO$88,40,FALSE))</f>
        <v/>
      </c>
      <c r="H20" s="72"/>
      <c r="I20" s="72"/>
      <c r="J20" s="72"/>
      <c r="K20" s="80"/>
      <c r="L20" s="69"/>
      <c r="Q20" s="169"/>
    </row>
    <row r="21" spans="1:17" s="73" customFormat="1" ht="13.8" customHeight="1">
      <c r="A21" s="71"/>
      <c r="B21" s="97" t="s">
        <v>410</v>
      </c>
      <c r="C21" s="33"/>
      <c r="D21" s="38" t="s">
        <v>33</v>
      </c>
      <c r="E21" s="75">
        <f>IF(ISNA(VLOOKUP(B21,'S 2 H BRUT+NET'!$B$6:$AO$165,40,FALSE)),"",VLOOKUP(B21,'S 2 H BRUT+NET'!$B$6:$AO$165,40,FALSE))</f>
        <v>56</v>
      </c>
      <c r="F21" s="76" t="str">
        <f>IF(ISNA(VLOOKUP(B21,'DAMES BRUT+ NET'!$B$6:$AO$85,40,FALSE)),"",VLOOKUP(B21,'DAMES BRUT+ NET'!$B$6:$AO$85,40,FALSE))</f>
        <v/>
      </c>
      <c r="G21" s="77" t="str">
        <f>IF(ISNA(VLOOKUP(B21,'S 3 H BRUT + NET'!$B$6:$AO$88,40,FALSE)),"",VLOOKUP(B21,'S 3 H BRUT + NET'!$B$6:$AO$88,40,FALSE))</f>
        <v/>
      </c>
      <c r="H21" s="72"/>
      <c r="I21" s="72"/>
      <c r="J21" s="72"/>
      <c r="K21" s="80"/>
      <c r="L21" s="69"/>
      <c r="Q21" s="169"/>
    </row>
    <row r="22" spans="1:17" s="73" customFormat="1" ht="13.8" customHeight="1">
      <c r="A22" s="71"/>
      <c r="B22" s="97" t="s">
        <v>71</v>
      </c>
      <c r="C22" s="112"/>
      <c r="D22" s="107" t="s">
        <v>5</v>
      </c>
      <c r="E22" s="75">
        <f>IF(ISNA(VLOOKUP(B22,'S 2 H BRUT+NET'!$B$6:$AO$165,40,FALSE)),"",VLOOKUP(B22,'S 2 H BRUT+NET'!$B$6:$AO$165,40,FALSE))</f>
        <v>254</v>
      </c>
      <c r="F22" s="76" t="str">
        <f>IF(ISNA(VLOOKUP(B22,'DAMES BRUT+ NET'!$B$6:$AO$85,40,FALSE)),"",VLOOKUP(B22,'DAMES BRUT+ NET'!$B$6:$AO$85,40,FALSE))</f>
        <v/>
      </c>
      <c r="G22" s="77" t="str">
        <f>IF(ISNA(VLOOKUP(B22,'S 3 H BRUT + NET'!$B$6:$AO$88,40,FALSE)),"",VLOOKUP(B22,'S 3 H BRUT + NET'!$B$6:$AO$88,40,FALSE))</f>
        <v/>
      </c>
      <c r="H22" s="72"/>
      <c r="I22" s="72"/>
      <c r="J22" s="72"/>
      <c r="K22" s="80"/>
      <c r="L22" s="69"/>
      <c r="O22" s="74"/>
      <c r="Q22" s="169"/>
    </row>
    <row r="23" spans="1:17" s="73" customFormat="1" ht="13.8" customHeight="1">
      <c r="A23" s="71"/>
      <c r="B23" s="97" t="s">
        <v>397</v>
      </c>
      <c r="C23" s="33"/>
      <c r="D23" s="38" t="s">
        <v>5</v>
      </c>
      <c r="E23" s="75">
        <f>IF(ISNA(VLOOKUP(B23,'S 2 H BRUT+NET'!$B$6:$AO$165,40,FALSE)),"",VLOOKUP(B23,'S 2 H BRUT+NET'!$B$6:$AO$165,40,FALSE))</f>
        <v>49</v>
      </c>
      <c r="F23" s="76" t="str">
        <f>IF(ISNA(VLOOKUP(B23,'DAMES BRUT+ NET'!$B$6:$AO$85,40,FALSE)),"",VLOOKUP(B23,'DAMES BRUT+ NET'!$B$6:$AO$85,40,FALSE))</f>
        <v/>
      </c>
      <c r="G23" s="77" t="str">
        <f>IF(ISNA(VLOOKUP(B23,'S 3 H BRUT + NET'!$B$6:$AO$88,40,FALSE)),"",VLOOKUP(B23,'S 3 H BRUT + NET'!$B$6:$AO$88,40,FALSE))</f>
        <v/>
      </c>
      <c r="H23" s="72"/>
      <c r="I23" s="72"/>
      <c r="J23" s="72"/>
      <c r="K23" s="80"/>
      <c r="L23" s="69"/>
      <c r="O23" s="74"/>
      <c r="Q23" s="169"/>
    </row>
    <row r="24" spans="1:17" s="73" customFormat="1" ht="13.8" customHeight="1">
      <c r="A24" s="71"/>
      <c r="B24" s="97" t="s">
        <v>109</v>
      </c>
      <c r="C24" s="112"/>
      <c r="D24" s="107" t="s">
        <v>5</v>
      </c>
      <c r="E24" s="75">
        <f>IF(ISNA(VLOOKUP(B24,'S 2 H BRUT+NET'!$B$6:$AO$165,40,FALSE)),"",VLOOKUP(B24,'S 2 H BRUT+NET'!$B$6:$AO$165,40,FALSE))</f>
        <v>176</v>
      </c>
      <c r="F24" s="76" t="str">
        <f>IF(ISNA(VLOOKUP(B24,'DAMES BRUT+ NET'!$B$6:$AO$85,40,FALSE)),"",VLOOKUP(B24,'DAMES BRUT+ NET'!$B$6:$AO$85,40,FALSE))</f>
        <v/>
      </c>
      <c r="G24" s="77" t="str">
        <f>IF(ISNA(VLOOKUP(B24,'S 3 H BRUT + NET'!$B$6:$AO$88,40,FALSE)),"",VLOOKUP(B24,'S 3 H BRUT + NET'!$B$6:$AO$88,40,FALSE))</f>
        <v/>
      </c>
      <c r="H24" s="72"/>
      <c r="I24" s="72"/>
      <c r="J24" s="72"/>
      <c r="K24" s="80"/>
      <c r="L24" s="69"/>
      <c r="Q24" s="169"/>
    </row>
    <row r="25" spans="1:17" s="73" customFormat="1" ht="13.8" customHeight="1">
      <c r="A25" s="71"/>
      <c r="B25" s="97" t="s">
        <v>123</v>
      </c>
      <c r="C25" s="112"/>
      <c r="D25" s="107" t="s">
        <v>5</v>
      </c>
      <c r="E25" s="75">
        <f>IF(ISNA(VLOOKUP(B25,'S 2 H BRUT+NET'!$B$6:$AO$165,40,FALSE)),"",VLOOKUP(B25,'S 2 H BRUT+NET'!$B$6:$AO$165,40,FALSE))</f>
        <v>38</v>
      </c>
      <c r="F25" s="76" t="str">
        <f>IF(ISNA(VLOOKUP(B25,'DAMES BRUT+ NET'!$B$6:$AO$85,40,FALSE)),"",VLOOKUP(B25,'DAMES BRUT+ NET'!$B$6:$AO$85,40,FALSE))</f>
        <v/>
      </c>
      <c r="G25" s="77" t="str">
        <f>IF(ISNA(VLOOKUP(B25,'S 3 H BRUT + NET'!$B$6:$AO$88,40,FALSE)),"",VLOOKUP(B25,'S 3 H BRUT + NET'!$B$6:$AO$88,40,FALSE))</f>
        <v/>
      </c>
      <c r="H25" s="72"/>
      <c r="I25" s="72"/>
      <c r="J25" s="72"/>
      <c r="K25" s="80"/>
      <c r="L25" s="69"/>
      <c r="Q25" s="169"/>
    </row>
    <row r="26" spans="1:17" s="73" customFormat="1" ht="13.8" customHeight="1">
      <c r="A26" s="71"/>
      <c r="B26" s="97" t="s">
        <v>32</v>
      </c>
      <c r="C26" s="112"/>
      <c r="D26" s="107" t="s">
        <v>5</v>
      </c>
      <c r="E26" s="75">
        <f>IF(ISNA(VLOOKUP(B26,'S 2 H BRUT+NET'!$B$6:$AO$165,40,FALSE)),"",VLOOKUP(B26,'S 2 H BRUT+NET'!$B$6:$AO$165,40,FALSE))</f>
        <v>182</v>
      </c>
      <c r="F26" s="76" t="str">
        <f>IF(ISNA(VLOOKUP(B26,'DAMES BRUT+ NET'!$B$6:$AO$85,40,FALSE)),"",VLOOKUP(B26,'DAMES BRUT+ NET'!$B$6:$AO$85,40,FALSE))</f>
        <v/>
      </c>
      <c r="G26" s="77" t="str">
        <f>IF(ISNA(VLOOKUP(B26,'S 3 H BRUT + NET'!$B$6:$AO$88,40,FALSE)),"",VLOOKUP(B26,'S 3 H BRUT + NET'!$B$6:$AO$88,40,FALSE))</f>
        <v/>
      </c>
      <c r="H26" s="72"/>
      <c r="I26" s="72"/>
      <c r="J26" s="72"/>
      <c r="K26" s="80"/>
      <c r="L26" s="69"/>
      <c r="Q26" s="169"/>
    </row>
    <row r="27" spans="1:17" s="73" customFormat="1" ht="13.8" customHeight="1">
      <c r="A27" s="71"/>
      <c r="B27" s="97" t="s">
        <v>173</v>
      </c>
      <c r="C27" s="112"/>
      <c r="D27" s="107" t="s">
        <v>5</v>
      </c>
      <c r="E27" s="75">
        <f>IF(ISNA(VLOOKUP(B27,'S 2 H BRUT+NET'!$B$6:$AO$165,40,FALSE)),"",VLOOKUP(B27,'S 2 H BRUT+NET'!$B$6:$AO$165,40,FALSE))</f>
        <v>145</v>
      </c>
      <c r="F27" s="76" t="str">
        <f>IF(ISNA(VLOOKUP(B27,'DAMES BRUT+ NET'!$B$6:$AO$85,40,FALSE)),"",VLOOKUP(B27,'DAMES BRUT+ NET'!$B$6:$AO$85,40,FALSE))</f>
        <v/>
      </c>
      <c r="G27" s="77" t="str">
        <f>IF(ISNA(VLOOKUP(B27,'S 3 H BRUT + NET'!$B$6:$AO$88,40,FALSE)),"",VLOOKUP(B27,'S 3 H BRUT + NET'!$B$6:$AO$88,40,FALSE))</f>
        <v/>
      </c>
      <c r="H27" s="72"/>
      <c r="I27" s="72"/>
      <c r="J27" s="72"/>
      <c r="K27" s="80"/>
      <c r="L27" s="69"/>
      <c r="Q27" s="169"/>
    </row>
    <row r="28" spans="1:17" s="73" customFormat="1" ht="13.8" customHeight="1">
      <c r="A28" s="71"/>
      <c r="B28" s="97" t="s">
        <v>96</v>
      </c>
      <c r="C28" s="112"/>
      <c r="D28" s="107" t="s">
        <v>5</v>
      </c>
      <c r="E28" s="75">
        <f>IF(ISNA(VLOOKUP(B28,'S 2 H BRUT+NET'!$B$6:$AO$165,40,FALSE)),"",VLOOKUP(B28,'S 2 H BRUT+NET'!$B$6:$AO$165,40,FALSE))</f>
        <v>132</v>
      </c>
      <c r="F28" s="76" t="str">
        <f>IF(ISNA(VLOOKUP(B28,'DAMES BRUT+ NET'!$B$6:$AO$85,40,FALSE)),"",VLOOKUP(B28,'DAMES BRUT+ NET'!$B$6:$AO$85,40,FALSE))</f>
        <v/>
      </c>
      <c r="G28" s="77" t="str">
        <f>IF(ISNA(VLOOKUP(B28,'S 3 H BRUT + NET'!$B$6:$AO$88,40,FALSE)),"",VLOOKUP(B28,'S 3 H BRUT + NET'!$B$6:$AO$88,40,FALSE))</f>
        <v/>
      </c>
      <c r="H28" s="72"/>
      <c r="I28" s="72"/>
      <c r="J28" s="72"/>
      <c r="K28" s="80"/>
      <c r="L28" s="69"/>
      <c r="Q28" s="169"/>
    </row>
    <row r="29" spans="1:17" s="73" customFormat="1" ht="13.8" customHeight="1">
      <c r="A29" s="71"/>
      <c r="B29" s="97" t="s">
        <v>303</v>
      </c>
      <c r="C29" s="33"/>
      <c r="D29" s="38" t="s">
        <v>33</v>
      </c>
      <c r="E29" s="75">
        <f>IF(ISNA(VLOOKUP(B29,'S 2 H BRUT+NET'!$B$6:$AO$165,40,FALSE)),"",VLOOKUP(B29,'S 2 H BRUT+NET'!$B$6:$AO$165,40,FALSE))</f>
        <v>315</v>
      </c>
      <c r="F29" s="76" t="str">
        <f>IF(ISNA(VLOOKUP(B29,'DAMES BRUT+ NET'!$B$6:$AO$85,40,FALSE)),"",VLOOKUP(B29,'DAMES BRUT+ NET'!$B$6:$AO$85,40,FALSE))</f>
        <v/>
      </c>
      <c r="G29" s="77" t="str">
        <f>IF(ISNA(VLOOKUP(B29,'S 3 H BRUT + NET'!$B$6:$AO$88,40,FALSE)),"",VLOOKUP(B29,'S 3 H BRUT + NET'!$B$6:$AO$88,40,FALSE))</f>
        <v/>
      </c>
      <c r="H29" s="72"/>
      <c r="I29" s="72"/>
      <c r="J29" s="72"/>
      <c r="K29" s="80"/>
      <c r="L29" s="69"/>
      <c r="Q29" s="169"/>
    </row>
    <row r="30" spans="1:17" s="73" customFormat="1" ht="13.8" customHeight="1">
      <c r="A30" s="71"/>
      <c r="B30" s="97" t="s">
        <v>126</v>
      </c>
      <c r="C30" s="112"/>
      <c r="D30" s="107" t="s">
        <v>5</v>
      </c>
      <c r="E30" s="75">
        <f>IF(ISNA(VLOOKUP(B30,'S 2 H BRUT+NET'!$B$6:$AO$165,40,FALSE)),"",VLOOKUP(B30,'S 2 H BRUT+NET'!$B$6:$AO$165,40,FALSE))</f>
        <v>245</v>
      </c>
      <c r="F30" s="76" t="str">
        <f>IF(ISNA(VLOOKUP(B30,'DAMES BRUT+ NET'!$B$6:$AO$85,40,FALSE)),"",VLOOKUP(B30,'DAMES BRUT+ NET'!$B$6:$AO$85,40,FALSE))</f>
        <v/>
      </c>
      <c r="G30" s="77" t="str">
        <f>IF(ISNA(VLOOKUP(B30,'S 3 H BRUT + NET'!$B$6:$AO$88,40,FALSE)),"",VLOOKUP(B30,'S 3 H BRUT + NET'!$B$6:$AO$88,40,FALSE))</f>
        <v/>
      </c>
      <c r="H30" s="72"/>
      <c r="I30" s="72"/>
      <c r="J30" s="72"/>
      <c r="K30" s="80"/>
      <c r="L30" s="69"/>
      <c r="Q30" s="169"/>
    </row>
    <row r="31" spans="1:17" s="73" customFormat="1" ht="13.8" customHeight="1">
      <c r="A31" s="71"/>
      <c r="B31" s="97" t="s">
        <v>305</v>
      </c>
      <c r="C31" s="33"/>
      <c r="D31" s="38" t="s">
        <v>33</v>
      </c>
      <c r="E31" s="75">
        <f>IF(ISNA(VLOOKUP(B31,'S 2 H BRUT+NET'!$B$6:$AO$165,40,FALSE)),"",VLOOKUP(B31,'S 2 H BRUT+NET'!$B$6:$AO$165,40,FALSE))</f>
        <v>34</v>
      </c>
      <c r="F31" s="76" t="str">
        <f>IF(ISNA(VLOOKUP(B31,'DAMES BRUT+ NET'!$B$6:$AO$85,40,FALSE)),"",VLOOKUP(B31,'DAMES BRUT+ NET'!$B$6:$AO$85,40,FALSE))</f>
        <v/>
      </c>
      <c r="G31" s="77" t="str">
        <f>IF(ISNA(VLOOKUP(B31,'S 3 H BRUT + NET'!$B$6:$AO$88,40,FALSE)),"",VLOOKUP(B31,'S 3 H BRUT + NET'!$B$6:$AO$88,40,FALSE))</f>
        <v/>
      </c>
      <c r="H31" s="72"/>
      <c r="I31" s="72"/>
      <c r="J31" s="72"/>
      <c r="K31" s="80"/>
      <c r="L31" s="69"/>
      <c r="Q31" s="169"/>
    </row>
    <row r="32" spans="1:17" s="73" customFormat="1" ht="13.8" customHeight="1">
      <c r="A32" s="71"/>
      <c r="B32" s="97" t="s">
        <v>13</v>
      </c>
      <c r="C32" s="112"/>
      <c r="D32" s="107" t="s">
        <v>5</v>
      </c>
      <c r="E32" s="75">
        <f>IF(ISNA(VLOOKUP(B32,'S 2 H BRUT+NET'!$B$6:$AO$165,40,FALSE)),"",VLOOKUP(B32,'S 2 H BRUT+NET'!$B$6:$AO$165,40,FALSE))</f>
        <v>233</v>
      </c>
      <c r="F32" s="76" t="str">
        <f>IF(ISNA(VLOOKUP(B32,'DAMES BRUT+ NET'!$B$6:$AO$85,40,FALSE)),"",VLOOKUP(B32,'DAMES BRUT+ NET'!$B$6:$AO$85,40,FALSE))</f>
        <v/>
      </c>
      <c r="G32" s="77" t="str">
        <f>IF(ISNA(VLOOKUP(B32,'S 3 H BRUT + NET'!$B$6:$AO$88,40,FALSE)),"",VLOOKUP(B32,'S 3 H BRUT + NET'!$B$6:$AO$88,40,FALSE))</f>
        <v/>
      </c>
      <c r="H32" s="72"/>
      <c r="I32" s="72"/>
      <c r="J32" s="72"/>
      <c r="K32" s="80"/>
      <c r="L32" s="69"/>
      <c r="Q32" s="169"/>
    </row>
    <row r="33" spans="1:17" s="73" customFormat="1" ht="13.8" customHeight="1">
      <c r="A33" s="81"/>
      <c r="B33" s="97" t="s">
        <v>74</v>
      </c>
      <c r="C33" s="112"/>
      <c r="D33" s="107" t="s">
        <v>5</v>
      </c>
      <c r="E33" s="75">
        <f>IF(ISNA(VLOOKUP(B33,'S 2 H BRUT+NET'!$B$6:$AO$165,40,FALSE)),"",VLOOKUP(B33,'S 2 H BRUT+NET'!$B$6:$AO$165,40,FALSE))</f>
        <v>101</v>
      </c>
      <c r="F33" s="76" t="str">
        <f>IF(ISNA(VLOOKUP(B33,'DAMES BRUT+ NET'!$B$6:$AO$85,40,FALSE)),"",VLOOKUP(B33,'DAMES BRUT+ NET'!$B$6:$AO$85,40,FALSE))</f>
        <v/>
      </c>
      <c r="G33" s="77" t="str">
        <f>IF(ISNA(VLOOKUP(B33,'S 3 H BRUT + NET'!$B$6:$AO$88,40,FALSE)),"",VLOOKUP(B33,'S 3 H BRUT + NET'!$B$6:$AO$88,40,FALSE))</f>
        <v/>
      </c>
      <c r="H33" s="72"/>
      <c r="I33" s="72"/>
      <c r="J33" s="72"/>
      <c r="K33" s="80"/>
      <c r="L33" s="69"/>
      <c r="Q33" s="169"/>
    </row>
    <row r="34" spans="1:17" s="73" customFormat="1" ht="13.8" customHeight="1">
      <c r="A34" s="81"/>
      <c r="B34" s="97" t="s">
        <v>376</v>
      </c>
      <c r="C34" s="33"/>
      <c r="D34" s="38" t="s">
        <v>33</v>
      </c>
      <c r="E34" s="75">
        <f>IF(ISNA(VLOOKUP(B34,'S 2 H BRUT+NET'!$B$6:$AO$165,40,FALSE)),"",VLOOKUP(B34,'S 2 H BRUT+NET'!$B$6:$AO$165,40,FALSE))</f>
        <v>86</v>
      </c>
      <c r="F34" s="76" t="str">
        <f>IF(ISNA(VLOOKUP(B34,'DAMES BRUT+ NET'!$B$6:$AO$85,40,FALSE)),"",VLOOKUP(B34,'DAMES BRUT+ NET'!$B$6:$AO$85,40,FALSE))</f>
        <v/>
      </c>
      <c r="G34" s="77" t="str">
        <f>IF(ISNA(VLOOKUP(B34,'S 3 H BRUT + NET'!$B$6:$AO$88,40,FALSE)),"",VLOOKUP(B34,'S 3 H BRUT + NET'!$B$6:$AO$88,40,FALSE))</f>
        <v/>
      </c>
      <c r="H34" s="72"/>
      <c r="I34" s="72"/>
      <c r="J34" s="72"/>
      <c r="K34" s="80"/>
      <c r="L34" s="69"/>
      <c r="Q34" s="169"/>
    </row>
    <row r="35" spans="1:17" s="73" customFormat="1" ht="13.8" customHeight="1">
      <c r="A35" s="81"/>
      <c r="B35" s="97" t="s">
        <v>269</v>
      </c>
      <c r="C35" s="33"/>
      <c r="D35" s="38" t="s">
        <v>33</v>
      </c>
      <c r="E35" s="75">
        <f>IF(ISNA(VLOOKUP(B35,'S 2 H BRUT+NET'!$B$6:$AO$165,40,FALSE)),"",VLOOKUP(B35,'S 2 H BRUT+NET'!$B$6:$AO$165,40,FALSE))</f>
        <v>220</v>
      </c>
      <c r="F35" s="76" t="str">
        <f>IF(ISNA(VLOOKUP(B35,'DAMES BRUT+ NET'!$B$6:$AO$85,40,FALSE)),"",VLOOKUP(B35,'DAMES BRUT+ NET'!$B$6:$AO$85,40,FALSE))</f>
        <v/>
      </c>
      <c r="G35" s="77" t="str">
        <f>IF(ISNA(VLOOKUP(B35,'S 3 H BRUT + NET'!$B$6:$AO$88,40,FALSE)),"",VLOOKUP(B35,'S 3 H BRUT + NET'!$B$6:$AO$88,40,FALSE))</f>
        <v/>
      </c>
      <c r="H35" s="72"/>
      <c r="I35" s="72"/>
      <c r="J35" s="72"/>
      <c r="K35" s="80"/>
      <c r="L35" s="69"/>
      <c r="Q35" s="169"/>
    </row>
    <row r="36" spans="1:17" s="73" customFormat="1" ht="13.8" customHeight="1">
      <c r="A36" s="81"/>
      <c r="B36" s="97" t="s">
        <v>377</v>
      </c>
      <c r="C36" s="33"/>
      <c r="D36" s="38" t="s">
        <v>33</v>
      </c>
      <c r="E36" s="75">
        <f>IF(ISNA(VLOOKUP(B36,'S 2 H BRUT+NET'!$B$6:$AO$165,40,FALSE)),"",VLOOKUP(B36,'S 2 H BRUT+NET'!$B$6:$AO$165,40,FALSE))</f>
        <v>22</v>
      </c>
      <c r="F36" s="76" t="str">
        <f>IF(ISNA(VLOOKUP(B36,'DAMES BRUT+ NET'!$B$6:$AO$85,40,FALSE)),"",VLOOKUP(B36,'DAMES BRUT+ NET'!$B$6:$AO$85,40,FALSE))</f>
        <v/>
      </c>
      <c r="G36" s="77" t="str">
        <f>IF(ISNA(VLOOKUP(B36,'S 3 H BRUT + NET'!$B$6:$AO$88,40,FALSE)),"",VLOOKUP(B36,'S 3 H BRUT + NET'!$B$6:$AO$88,40,FALSE))</f>
        <v/>
      </c>
      <c r="H36" s="72"/>
      <c r="I36" s="72"/>
      <c r="J36" s="72"/>
      <c r="K36" s="80"/>
      <c r="L36" s="69"/>
      <c r="Q36" s="169"/>
    </row>
    <row r="37" spans="1:17" s="73" customFormat="1" ht="13.8" customHeight="1">
      <c r="A37" s="81"/>
      <c r="B37" s="97" t="s">
        <v>304</v>
      </c>
      <c r="C37" s="33"/>
      <c r="D37" s="38" t="s">
        <v>33</v>
      </c>
      <c r="E37" s="75">
        <f>IF(ISNA(VLOOKUP(B37,'S 2 H BRUT+NET'!$B$6:$AO$165,40,FALSE)),"",VLOOKUP(B37,'S 2 H BRUT+NET'!$B$6:$AO$165,40,FALSE))</f>
        <v>213</v>
      </c>
      <c r="F37" s="76" t="str">
        <f>IF(ISNA(VLOOKUP(B37,'DAMES BRUT+ NET'!$B$6:$AO$85,40,FALSE)),"",VLOOKUP(B37,'DAMES BRUT+ NET'!$B$6:$AO$85,40,FALSE))</f>
        <v/>
      </c>
      <c r="G37" s="77" t="str">
        <f>IF(ISNA(VLOOKUP(B37,'S 3 H BRUT + NET'!$B$6:$AO$88,40,FALSE)),"",VLOOKUP(B37,'S 3 H BRUT + NET'!$B$6:$AO$88,40,FALSE))</f>
        <v/>
      </c>
      <c r="H37" s="72"/>
      <c r="I37" s="72"/>
      <c r="J37" s="72"/>
      <c r="K37" s="80"/>
      <c r="L37" s="69"/>
      <c r="Q37" s="169"/>
    </row>
    <row r="38" spans="1:17" s="73" customFormat="1" ht="13.8" customHeight="1">
      <c r="A38" s="81"/>
      <c r="B38" s="97" t="s">
        <v>114</v>
      </c>
      <c r="C38" s="112"/>
      <c r="D38" s="107" t="s">
        <v>5</v>
      </c>
      <c r="E38" s="75">
        <f>IF(ISNA(VLOOKUP(B38,'S 2 H BRUT+NET'!$B$6:$AO$165,40,FALSE)),"",VLOOKUP(B38,'S 2 H BRUT+NET'!$B$6:$AO$165,40,FALSE))</f>
        <v>222</v>
      </c>
      <c r="F38" s="76" t="str">
        <f>IF(ISNA(VLOOKUP(B38,'DAMES BRUT+ NET'!$B$6:$AO$85,40,FALSE)),"",VLOOKUP(B38,'DAMES BRUT+ NET'!$B$6:$AO$85,40,FALSE))</f>
        <v/>
      </c>
      <c r="G38" s="77" t="str">
        <f>IF(ISNA(VLOOKUP(B38,'S 3 H BRUT + NET'!$B$6:$AO$88,40,FALSE)),"",VLOOKUP(B38,'S 3 H BRUT + NET'!$B$6:$AO$88,40,FALSE))</f>
        <v/>
      </c>
      <c r="H38" s="72"/>
      <c r="I38" s="72"/>
      <c r="J38" s="72"/>
      <c r="K38" s="80"/>
      <c r="L38" s="69"/>
      <c r="Q38" s="169"/>
    </row>
    <row r="39" spans="1:17" s="73" customFormat="1" ht="13.8" customHeight="1">
      <c r="A39" s="81"/>
      <c r="B39" s="97" t="s">
        <v>306</v>
      </c>
      <c r="C39" s="33"/>
      <c r="D39" s="38" t="s">
        <v>33</v>
      </c>
      <c r="E39" s="75">
        <f>IF(ISNA(VLOOKUP(B39,'S 2 H BRUT+NET'!$B$6:$AO$165,40,FALSE)),"",VLOOKUP(B39,'S 2 H BRUT+NET'!$B$6:$AO$165,40,FALSE))</f>
        <v>203</v>
      </c>
      <c r="F39" s="76" t="str">
        <f>IF(ISNA(VLOOKUP(B39,'DAMES BRUT+ NET'!$B$6:$AO$85,40,FALSE)),"",VLOOKUP(B39,'DAMES BRUT+ NET'!$B$6:$AO$85,40,FALSE))</f>
        <v/>
      </c>
      <c r="G39" s="77" t="str">
        <f>IF(ISNA(VLOOKUP(B39,'S 3 H BRUT + NET'!$B$6:$AO$88,40,FALSE)),"",VLOOKUP(B39,'S 3 H BRUT + NET'!$B$6:$AO$88,40,FALSE))</f>
        <v/>
      </c>
      <c r="H39" s="72"/>
      <c r="I39" s="72"/>
      <c r="J39" s="72"/>
      <c r="K39" s="80"/>
      <c r="L39" s="69"/>
      <c r="Q39" s="169"/>
    </row>
    <row r="40" spans="1:17" s="73" customFormat="1" ht="13.8" customHeight="1">
      <c r="A40" s="81"/>
      <c r="B40" s="97" t="s">
        <v>115</v>
      </c>
      <c r="C40" s="112"/>
      <c r="D40" s="107" t="s">
        <v>5</v>
      </c>
      <c r="E40" s="75">
        <f>IF(ISNA(VLOOKUP(B40,'S 2 H BRUT+NET'!$B$6:$AO$165,40,FALSE)),"",VLOOKUP(B40,'S 2 H BRUT+NET'!$B$6:$AO$165,40,FALSE))</f>
        <v>256</v>
      </c>
      <c r="F40" s="76" t="str">
        <f>IF(ISNA(VLOOKUP(B40,'DAMES BRUT+ NET'!$B$6:$AO$85,40,FALSE)),"",VLOOKUP(B40,'DAMES BRUT+ NET'!$B$6:$AO$85,40,FALSE))</f>
        <v/>
      </c>
      <c r="G40" s="77" t="str">
        <f>IF(ISNA(VLOOKUP(B40,'S 3 H BRUT + NET'!$B$6:$AO$88,40,FALSE)),"",VLOOKUP(B40,'S 3 H BRUT + NET'!$B$6:$AO$88,40,FALSE))</f>
        <v/>
      </c>
      <c r="H40" s="72"/>
      <c r="I40" s="72"/>
      <c r="J40" s="72"/>
      <c r="K40" s="80"/>
      <c r="L40" s="69"/>
      <c r="Q40" s="169"/>
    </row>
    <row r="41" spans="1:17" s="73" customFormat="1" ht="13.8" customHeight="1">
      <c r="A41" s="81"/>
      <c r="B41" s="98" t="s">
        <v>2</v>
      </c>
      <c r="C41" s="112"/>
      <c r="D41" s="107" t="s">
        <v>5</v>
      </c>
      <c r="E41" s="75" t="str">
        <f>IF(ISNA(VLOOKUP(B41,'S 2 H BRUT+NET'!$B$6:$AO$165,40,FALSE)),"",VLOOKUP(B41,'S 2 H BRUT+NET'!$B$6:$AO$165,40,FALSE))</f>
        <v/>
      </c>
      <c r="F41" s="76" t="str">
        <f>IF(ISNA(VLOOKUP(B41,'DAMES BRUT+ NET'!$B$6:$AO$85,40,FALSE)),"",VLOOKUP(B41,'DAMES BRUT+ NET'!$B$6:$AO$85,40,FALSE))</f>
        <v/>
      </c>
      <c r="G41" s="77">
        <f>IF(ISNA(VLOOKUP(B41,'S 3 H BRUT + NET'!$B$6:$AO$88,40,FALSE)),"",VLOOKUP(B41,'S 3 H BRUT + NET'!$B$6:$AO$88,40,FALSE))</f>
        <v>145</v>
      </c>
      <c r="H41" s="75">
        <f>SUM(LARGE(E20:E57,1)+(LARGE(E20:E57,2)+(LARGE(E20:E57,3))))</f>
        <v>847</v>
      </c>
      <c r="I41" s="76">
        <f>SUM(LARGE(F20:F57,1))</f>
        <v>261</v>
      </c>
      <c r="J41" s="77">
        <f>SUM(LARGE(G20:G57,1))</f>
        <v>254</v>
      </c>
      <c r="K41" s="78">
        <f>H41+I41+J41</f>
        <v>1362</v>
      </c>
      <c r="L41" s="69">
        <f>RANK(K41,$K$20:$K$333,0)</f>
        <v>1</v>
      </c>
      <c r="N41" s="165"/>
      <c r="O41" s="165"/>
      <c r="P41" s="166"/>
      <c r="Q41" s="169"/>
    </row>
    <row r="42" spans="1:17" s="73" customFormat="1" ht="13.8" customHeight="1">
      <c r="A42" s="71"/>
      <c r="B42" s="98" t="s">
        <v>3</v>
      </c>
      <c r="C42" s="112"/>
      <c r="D42" s="107" t="s">
        <v>5</v>
      </c>
      <c r="E42" s="75" t="str">
        <f>IF(ISNA(VLOOKUP(B42,'S 2 H BRUT+NET'!$B$6:$AO$165,40,FALSE)),"",VLOOKUP(B42,'S 2 H BRUT+NET'!$B$6:$AO$165,40,FALSE))</f>
        <v/>
      </c>
      <c r="F42" s="76" t="str">
        <f>IF(ISNA(VLOOKUP(B42,'DAMES BRUT+ NET'!$B$6:$AO$85,40,FALSE)),"",VLOOKUP(B42,'DAMES BRUT+ NET'!$B$6:$AO$85,40,FALSE))</f>
        <v/>
      </c>
      <c r="G42" s="77">
        <f>IF(ISNA(VLOOKUP(B42,'S 3 H BRUT + NET'!$B$6:$AO$88,40,FALSE)),"",VLOOKUP(B42,'S 3 H BRUT + NET'!$B$6:$AO$88,40,FALSE))</f>
        <v>72</v>
      </c>
      <c r="H42" s="72"/>
      <c r="I42" s="72"/>
      <c r="J42" s="72"/>
      <c r="K42" s="80"/>
      <c r="L42" s="69"/>
      <c r="N42" s="165"/>
      <c r="O42" s="165"/>
      <c r="P42" s="166"/>
      <c r="Q42" s="169"/>
    </row>
    <row r="43" spans="1:17" s="73" customFormat="1" ht="13.8" customHeight="1">
      <c r="A43" s="71"/>
      <c r="B43" s="98" t="s">
        <v>124</v>
      </c>
      <c r="C43" s="112"/>
      <c r="D43" s="107" t="s">
        <v>5</v>
      </c>
      <c r="E43" s="75" t="str">
        <f>IF(ISNA(VLOOKUP(B43,'S 2 H BRUT+NET'!$B$6:$AO$165,40,FALSE)),"",VLOOKUP(B43,'S 2 H BRUT+NET'!$B$6:$AO$165,40,FALSE))</f>
        <v/>
      </c>
      <c r="F43" s="76" t="str">
        <f>IF(ISNA(VLOOKUP(B43,'DAMES BRUT+ NET'!$B$6:$AO$85,40,FALSE)),"",VLOOKUP(B43,'DAMES BRUT+ NET'!$B$6:$AO$85,40,FALSE))</f>
        <v/>
      </c>
      <c r="G43" s="77">
        <f>IF(ISNA(VLOOKUP(B43,'S 3 H BRUT + NET'!$B$6:$AO$88,40,FALSE)),"",VLOOKUP(B43,'S 3 H BRUT + NET'!$B$6:$AO$88,40,FALSE))</f>
        <v>101</v>
      </c>
      <c r="H43" s="72"/>
      <c r="I43" s="72"/>
      <c r="J43" s="72"/>
      <c r="K43" s="80"/>
      <c r="L43" s="69"/>
      <c r="N43" s="165"/>
      <c r="O43" s="165"/>
      <c r="P43" s="166"/>
      <c r="Q43" s="169"/>
    </row>
    <row r="44" spans="1:17" s="73" customFormat="1" ht="13.8" customHeight="1">
      <c r="A44" s="71"/>
      <c r="B44" s="98" t="s">
        <v>4</v>
      </c>
      <c r="C44" s="112"/>
      <c r="D44" s="107" t="s">
        <v>5</v>
      </c>
      <c r="E44" s="75" t="str">
        <f>IF(ISNA(VLOOKUP(B44,'S 2 H BRUT+NET'!$B$6:$AO$165,40,FALSE)),"",VLOOKUP(B44,'S 2 H BRUT+NET'!$B$6:$AO$165,40,FALSE))</f>
        <v/>
      </c>
      <c r="F44" s="76" t="str">
        <f>IF(ISNA(VLOOKUP(B44,'DAMES BRUT+ NET'!$B$6:$AO$85,40,FALSE)),"",VLOOKUP(B44,'DAMES BRUT+ NET'!$B$6:$AO$85,40,FALSE))</f>
        <v/>
      </c>
      <c r="G44" s="77">
        <f>IF(ISNA(VLOOKUP(B44,'S 3 H BRUT + NET'!$B$6:$AO$88,40,FALSE)),"",VLOOKUP(B44,'S 3 H BRUT + NET'!$B$6:$AO$88,40,FALSE))</f>
        <v>243</v>
      </c>
      <c r="H44" s="72"/>
      <c r="I44" s="72"/>
      <c r="J44" s="72"/>
      <c r="K44" s="80"/>
      <c r="L44" s="69"/>
      <c r="N44" s="129">
        <v>21</v>
      </c>
      <c r="O44" s="130">
        <v>7</v>
      </c>
      <c r="P44" s="164">
        <v>10</v>
      </c>
      <c r="Q44" s="169">
        <v>38</v>
      </c>
    </row>
    <row r="45" spans="1:17" s="73" customFormat="1" ht="13.8" customHeight="1">
      <c r="A45" s="71"/>
      <c r="B45" s="98" t="s">
        <v>172</v>
      </c>
      <c r="C45" s="112"/>
      <c r="D45" s="107" t="s">
        <v>5</v>
      </c>
      <c r="E45" s="75" t="str">
        <f>IF(ISNA(VLOOKUP(B45,'S 2 H BRUT+NET'!$B$6:$AO$165,40,FALSE)),"",VLOOKUP(B45,'S 2 H BRUT+NET'!$B$6:$AO$165,40,FALSE))</f>
        <v/>
      </c>
      <c r="F45" s="76" t="str">
        <f>IF(ISNA(VLOOKUP(B45,'DAMES BRUT+ NET'!$B$6:$AO$85,40,FALSE)),"",VLOOKUP(B45,'DAMES BRUT+ NET'!$B$6:$AO$85,40,FALSE))</f>
        <v/>
      </c>
      <c r="G45" s="77">
        <f>IF(ISNA(VLOOKUP(B45,'S 3 H BRUT + NET'!$B$6:$AO$88,40,FALSE)),"",VLOOKUP(B45,'S 3 H BRUT + NET'!$B$6:$AO$88,40,FALSE))</f>
        <v>189</v>
      </c>
      <c r="H45" s="72"/>
      <c r="I45" s="72"/>
      <c r="J45" s="72"/>
      <c r="K45" s="80"/>
      <c r="L45" s="69"/>
      <c r="Q45" s="169"/>
    </row>
    <row r="46" spans="1:17" s="73" customFormat="1" ht="13.8" customHeight="1">
      <c r="A46" s="81"/>
      <c r="B46" s="99" t="s">
        <v>52</v>
      </c>
      <c r="C46" s="112"/>
      <c r="D46" s="107" t="s">
        <v>5</v>
      </c>
      <c r="E46" s="75" t="str">
        <f>IF(ISNA(VLOOKUP(B46,'S 2 H BRUT+NET'!$B$6:$AO$165,40,FALSE)),"",VLOOKUP(B46,'S 2 H BRUT+NET'!$B$6:$AO$165,40,FALSE))</f>
        <v/>
      </c>
      <c r="F46" s="76" t="str">
        <f>IF(ISNA(VLOOKUP(B46,'DAMES BRUT+ NET'!$B$6:$AO$85,40,FALSE)),"",VLOOKUP(B46,'DAMES BRUT+ NET'!$B$6:$AO$85,40,FALSE))</f>
        <v/>
      </c>
      <c r="G46" s="77">
        <f>IF(ISNA(VLOOKUP(B46,'S 3 H BRUT + NET'!$B$6:$AO$88,40,FALSE)),"",VLOOKUP(B46,'S 3 H BRUT + NET'!$B$6:$AO$88,40,FALSE))</f>
        <v>216</v>
      </c>
      <c r="H46" s="79"/>
      <c r="I46" s="72"/>
      <c r="J46" s="72"/>
      <c r="K46" s="80"/>
      <c r="L46" s="69"/>
      <c r="Q46" s="169"/>
    </row>
    <row r="47" spans="1:17" s="73" customFormat="1" ht="13.8" customHeight="1">
      <c r="A47" s="81"/>
      <c r="B47" s="99" t="s">
        <v>122</v>
      </c>
      <c r="C47" s="112"/>
      <c r="D47" s="107" t="s">
        <v>5</v>
      </c>
      <c r="E47" s="75" t="str">
        <f>IF(ISNA(VLOOKUP(B47,'S 2 H BRUT+NET'!$B$6:$AO$165,40,FALSE)),"",VLOOKUP(B47,'S 2 H BRUT+NET'!$B$6:$AO$165,40,FALSE))</f>
        <v/>
      </c>
      <c r="F47" s="76" t="str">
        <f>IF(ISNA(VLOOKUP(B47,'DAMES BRUT+ NET'!$B$6:$AO$85,40,FALSE)),"",VLOOKUP(B47,'DAMES BRUT+ NET'!$B$6:$AO$85,40,FALSE))</f>
        <v/>
      </c>
      <c r="G47" s="77">
        <f>IF(ISNA(VLOOKUP(B47,'S 3 H BRUT + NET'!$B$6:$AO$88,40,FALSE)),"",VLOOKUP(B47,'S 3 H BRUT + NET'!$B$6:$AO$88,40,FALSE))</f>
        <v>254</v>
      </c>
      <c r="H47" s="79"/>
      <c r="I47" s="72"/>
      <c r="J47" s="72"/>
      <c r="K47" s="80"/>
      <c r="L47" s="69"/>
      <c r="Q47" s="169"/>
    </row>
    <row r="48" spans="1:17" s="73" customFormat="1" ht="13.8" customHeight="1">
      <c r="A48" s="81"/>
      <c r="B48" s="100" t="s">
        <v>314</v>
      </c>
      <c r="C48" s="33"/>
      <c r="D48" s="38" t="s">
        <v>5</v>
      </c>
      <c r="E48" s="75" t="str">
        <f>IF(ISNA(VLOOKUP(B48,'S 2 H BRUT+NET'!$B$6:$AO$165,40,FALSE)),"",VLOOKUP(B48,'S 2 H BRUT+NET'!$B$6:$AO$165,40,FALSE))</f>
        <v/>
      </c>
      <c r="F48" s="76">
        <f>IF(ISNA(VLOOKUP(B48,'DAMES BRUT+ NET'!$B$6:$AO$85,40,FALSE)),"",VLOOKUP(B48,'DAMES BRUT+ NET'!$B$6:$AO$85,40,FALSE))</f>
        <v>40</v>
      </c>
      <c r="G48" s="77" t="str">
        <f>IF(ISNA(VLOOKUP(B48,'S 3 H BRUT + NET'!$B$6:$AO$88,40,FALSE)),"",VLOOKUP(B48,'S 3 H BRUT + NET'!$B$6:$AO$88,40,FALSE))</f>
        <v/>
      </c>
      <c r="H48" s="79"/>
      <c r="I48" s="72"/>
      <c r="J48" s="72"/>
      <c r="K48" s="80"/>
      <c r="L48" s="69"/>
      <c r="Q48" s="169"/>
    </row>
    <row r="49" spans="1:17" s="73" customFormat="1" ht="13.8" customHeight="1">
      <c r="A49" s="81"/>
      <c r="B49" s="100" t="s">
        <v>22</v>
      </c>
      <c r="C49" s="112"/>
      <c r="D49" s="107" t="s">
        <v>5</v>
      </c>
      <c r="E49" s="75" t="str">
        <f>IF(ISNA(VLOOKUP(B49,'S 2 H BRUT+NET'!$B$6:$AO$165,40,FALSE)),"",VLOOKUP(B49,'S 2 H BRUT+NET'!$B$6:$AO$165,40,FALSE))</f>
        <v/>
      </c>
      <c r="F49" s="76">
        <f>IF(ISNA(VLOOKUP(B49,'DAMES BRUT+ NET'!$B$6:$AO$85,40,FALSE)),"",VLOOKUP(B49,'DAMES BRUT+ NET'!$B$6:$AO$85,40,FALSE))</f>
        <v>15</v>
      </c>
      <c r="G49" s="77" t="str">
        <f>IF(ISNA(VLOOKUP(B49,'S 3 H BRUT + NET'!$B$6:$AO$88,40,FALSE)),"",VLOOKUP(B49,'S 3 H BRUT + NET'!$B$6:$AO$88,40,FALSE))</f>
        <v/>
      </c>
      <c r="H49" s="79"/>
      <c r="I49" s="72"/>
      <c r="J49" s="72"/>
      <c r="K49" s="80"/>
      <c r="L49" s="69"/>
      <c r="Q49" s="169"/>
    </row>
    <row r="50" spans="1:17" s="73" customFormat="1" ht="13.8" customHeight="1">
      <c r="A50" s="81"/>
      <c r="B50" s="100" t="s">
        <v>91</v>
      </c>
      <c r="C50" s="112"/>
      <c r="D50" s="107" t="s">
        <v>5</v>
      </c>
      <c r="E50" s="75" t="str">
        <f>IF(ISNA(VLOOKUP(B50,'S 2 H BRUT+NET'!$B$6:$AO$165,40,FALSE)),"",VLOOKUP(B50,'S 2 H BRUT+NET'!$B$6:$AO$165,40,FALSE))</f>
        <v/>
      </c>
      <c r="F50" s="76">
        <f>IF(ISNA(VLOOKUP(B50,'DAMES BRUT+ NET'!$B$6:$AO$85,40,FALSE)),"",VLOOKUP(B50,'DAMES BRUT+ NET'!$B$6:$AO$85,40,FALSE))</f>
        <v>261</v>
      </c>
      <c r="G50" s="77" t="str">
        <f>IF(ISNA(VLOOKUP(B50,'S 3 H BRUT + NET'!$B$6:$AO$88,40,FALSE)),"",VLOOKUP(B50,'S 3 H BRUT + NET'!$B$6:$AO$88,40,FALSE))</f>
        <v/>
      </c>
      <c r="H50" s="79"/>
      <c r="I50" s="72"/>
      <c r="J50" s="72"/>
      <c r="K50" s="80"/>
      <c r="L50" s="69"/>
      <c r="Q50" s="169"/>
    </row>
    <row r="51" spans="1:17" s="73" customFormat="1" ht="13.8" customHeight="1">
      <c r="A51" s="81"/>
      <c r="B51" s="100" t="s">
        <v>180</v>
      </c>
      <c r="C51" s="33"/>
      <c r="D51" s="38" t="s">
        <v>5</v>
      </c>
      <c r="E51" s="75" t="str">
        <f>IF(ISNA(VLOOKUP(B51,'S 2 H BRUT+NET'!$B$6:$AO$165,40,FALSE)),"",VLOOKUP(B51,'S 2 H BRUT+NET'!$B$6:$AO$165,40,FALSE))</f>
        <v/>
      </c>
      <c r="F51" s="76">
        <f>IF(ISNA(VLOOKUP(B51,'DAMES BRUT+ NET'!$B$6:$AO$85,40,FALSE)),"",VLOOKUP(B51,'DAMES BRUT+ NET'!$B$6:$AO$85,40,FALSE))</f>
        <v>134</v>
      </c>
      <c r="G51" s="77" t="str">
        <f>IF(ISNA(VLOOKUP(B51,'S 3 H BRUT + NET'!$B$6:$AO$88,40,FALSE)),"",VLOOKUP(B51,'S 3 H BRUT + NET'!$B$6:$AO$88,40,FALSE))</f>
        <v/>
      </c>
      <c r="H51" s="79"/>
      <c r="I51" s="72"/>
      <c r="J51" s="72"/>
      <c r="K51" s="80"/>
      <c r="L51" s="69"/>
      <c r="Q51" s="169"/>
    </row>
    <row r="52" spans="1:17" s="73" customFormat="1" ht="13.8" customHeight="1">
      <c r="A52" s="81"/>
      <c r="B52" s="100" t="s">
        <v>416</v>
      </c>
      <c r="C52" s="112"/>
      <c r="D52" s="107" t="s">
        <v>5</v>
      </c>
      <c r="E52" s="75" t="str">
        <f>IF(ISNA(VLOOKUP(B52,'S 2 H BRUT+NET'!$B$6:$AO$165,40,FALSE)),"",VLOOKUP(B52,'S 2 H BRUT+NET'!$B$6:$AO$165,40,FALSE))</f>
        <v/>
      </c>
      <c r="F52" s="76">
        <f>IF(ISNA(VLOOKUP(B52,'DAMES BRUT+ NET'!$B$6:$AO$85,40,FALSE)),"",VLOOKUP(B52,'DAMES BRUT+ NET'!$B$6:$AO$85,40,FALSE))</f>
        <v>42</v>
      </c>
      <c r="G52" s="77" t="str">
        <f>IF(ISNA(VLOOKUP(B52,'S 3 H BRUT + NET'!$B$6:$AO$88,40,FALSE)),"",VLOOKUP(B52,'S 3 H BRUT + NET'!$B$6:$AO$88,40,FALSE))</f>
        <v/>
      </c>
      <c r="H52" s="79"/>
      <c r="I52" s="72"/>
      <c r="J52" s="72"/>
      <c r="K52" s="80"/>
      <c r="L52" s="69"/>
      <c r="Q52" s="169"/>
    </row>
    <row r="53" spans="1:17" s="73" customFormat="1" ht="13.8" customHeight="1">
      <c r="A53" s="81"/>
      <c r="B53" s="100" t="s">
        <v>400</v>
      </c>
      <c r="C53" s="33"/>
      <c r="D53" s="38" t="s">
        <v>5</v>
      </c>
      <c r="E53" s="75" t="str">
        <f>IF(ISNA(VLOOKUP(B53,'S 2 H BRUT+NET'!$B$6:$AO$165,40,FALSE)),"",VLOOKUP(B53,'S 2 H BRUT+NET'!$B$6:$AO$165,40,FALSE))</f>
        <v/>
      </c>
      <c r="F53" s="76">
        <f>IF(ISNA(VLOOKUP(B53,'DAMES BRUT+ NET'!$B$6:$AO$85,40,FALSE)),"",VLOOKUP(B53,'DAMES BRUT+ NET'!$B$6:$AO$85,40,FALSE))</f>
        <v>197</v>
      </c>
      <c r="G53" s="77" t="str">
        <f>IF(ISNA(VLOOKUP(B53,'S 3 H BRUT + NET'!$B$6:$AO$88,40,FALSE)),"",VLOOKUP(B53,'S 3 H BRUT + NET'!$B$6:$AO$88,40,FALSE))</f>
        <v/>
      </c>
      <c r="H53" s="79"/>
      <c r="I53" s="72"/>
      <c r="J53" s="72"/>
      <c r="K53" s="80"/>
      <c r="L53" s="69"/>
      <c r="Q53" s="169"/>
    </row>
    <row r="54" spans="1:17" s="73" customFormat="1" ht="13.8" customHeight="1">
      <c r="A54" s="81"/>
      <c r="B54" s="100" t="s">
        <v>243</v>
      </c>
      <c r="C54" s="33"/>
      <c r="D54" s="38" t="s">
        <v>5</v>
      </c>
      <c r="E54" s="75" t="str">
        <f>IF(ISNA(VLOOKUP(B54,'S 2 H BRUT+NET'!$B$6:$AO$165,40,FALSE)),"",VLOOKUP(B54,'S 2 H BRUT+NET'!$B$6:$AO$165,40,FALSE))</f>
        <v/>
      </c>
      <c r="F54" s="76">
        <f>IF(ISNA(VLOOKUP(B54,'DAMES BRUT+ NET'!$B$6:$AO$85,40,FALSE)),"",VLOOKUP(B54,'DAMES BRUT+ NET'!$B$6:$AO$85,40,FALSE))</f>
        <v>246</v>
      </c>
      <c r="G54" s="77" t="str">
        <f>IF(ISNA(VLOOKUP(B54,'S 3 H BRUT + NET'!$B$6:$AO$88,40,FALSE)),"",VLOOKUP(B54,'S 3 H BRUT + NET'!$B$6:$AO$88,40,FALSE))</f>
        <v/>
      </c>
      <c r="H54" s="79"/>
      <c r="I54" s="72"/>
      <c r="J54" s="72"/>
      <c r="K54" s="80"/>
      <c r="L54" s="69"/>
      <c r="Q54" s="169"/>
    </row>
    <row r="55" spans="1:17" s="73" customFormat="1" ht="13.8" customHeight="1">
      <c r="A55" s="81"/>
      <c r="B55" s="100" t="s">
        <v>188</v>
      </c>
      <c r="C55" s="33"/>
      <c r="D55" s="38" t="s">
        <v>5</v>
      </c>
      <c r="E55" s="75" t="str">
        <f>IF(ISNA(VLOOKUP(B55,'S 2 H BRUT+NET'!$B$6:$AO$165,40,FALSE)),"",VLOOKUP(B55,'S 2 H BRUT+NET'!$B$6:$AO$165,40,FALSE))</f>
        <v/>
      </c>
      <c r="F55" s="76">
        <f>IF(ISNA(VLOOKUP(B55,'DAMES BRUT+ NET'!$B$6:$AO$85,40,FALSE)),"",VLOOKUP(B55,'DAMES BRUT+ NET'!$B$6:$AO$85,40,FALSE))</f>
        <v>205</v>
      </c>
      <c r="G55" s="77" t="str">
        <f>IF(ISNA(VLOOKUP(B55,'S 3 H BRUT + NET'!$B$6:$AO$88,40,FALSE)),"",VLOOKUP(B55,'S 3 H BRUT + NET'!$B$6:$AO$88,40,FALSE))</f>
        <v/>
      </c>
      <c r="H55" s="79"/>
      <c r="I55" s="72"/>
      <c r="J55" s="72"/>
      <c r="K55" s="80"/>
      <c r="L55" s="69"/>
      <c r="Q55" s="169"/>
    </row>
    <row r="56" spans="1:17" s="73" customFormat="1" ht="13.8" customHeight="1">
      <c r="A56" s="81"/>
      <c r="B56" s="100" t="s">
        <v>206</v>
      </c>
      <c r="C56" s="33"/>
      <c r="D56" s="38" t="s">
        <v>5</v>
      </c>
      <c r="E56" s="75" t="str">
        <f>IF(ISNA(VLOOKUP(B56,'S 2 H BRUT+NET'!$B$6:$AO$165,40,FALSE)),"",VLOOKUP(B56,'S 2 H BRUT+NET'!$B$6:$AO$165,40,FALSE))</f>
        <v/>
      </c>
      <c r="F56" s="76">
        <f>IF(ISNA(VLOOKUP(B56,'DAMES BRUT+ NET'!$B$6:$AO$85,40,FALSE)),"",VLOOKUP(B56,'DAMES BRUT+ NET'!$B$6:$AO$85,40,FALSE))</f>
        <v>205</v>
      </c>
      <c r="G56" s="77" t="str">
        <f>IF(ISNA(VLOOKUP(B56,'S 3 H BRUT + NET'!$B$6:$AO$88,40,FALSE)),"",VLOOKUP(B56,'S 3 H BRUT + NET'!$B$6:$AO$88,40,FALSE))</f>
        <v/>
      </c>
      <c r="H56" s="79"/>
      <c r="I56" s="72"/>
      <c r="J56" s="72"/>
      <c r="K56" s="80"/>
      <c r="L56" s="69"/>
      <c r="Q56" s="169"/>
    </row>
    <row r="57" spans="1:17" s="73" customFormat="1" ht="13.8" customHeight="1">
      <c r="A57" s="81"/>
      <c r="B57" s="100" t="s">
        <v>313</v>
      </c>
      <c r="C57" s="33"/>
      <c r="D57" s="38" t="s">
        <v>5</v>
      </c>
      <c r="E57" s="75" t="str">
        <f>IF(ISNA(VLOOKUP(B57,'S 2 H BRUT+NET'!$B$6:$AO$165,40,FALSE)),"",VLOOKUP(B57,'S 2 H BRUT+NET'!$B$6:$AO$165,40,FALSE))</f>
        <v/>
      </c>
      <c r="F57" s="76">
        <f>IF(ISNA(VLOOKUP(B57,'DAMES BRUT+ NET'!$B$6:$AO$85,40,FALSE)),"",VLOOKUP(B57,'DAMES BRUT+ NET'!$B$6:$AO$85,40,FALSE))</f>
        <v>53</v>
      </c>
      <c r="G57" s="77" t="str">
        <f>IF(ISNA(VLOOKUP(B57,'S 3 H BRUT + NET'!$B$6:$AO$88,40,FALSE)),"",VLOOKUP(B57,'S 3 H BRUT + NET'!$B$6:$AO$88,40,FALSE))</f>
        <v/>
      </c>
      <c r="H57" s="79"/>
      <c r="I57" s="72"/>
      <c r="J57" s="72"/>
      <c r="K57" s="80"/>
      <c r="L57" s="69"/>
      <c r="Q57" s="169"/>
    </row>
    <row r="58" spans="1:17" s="73" customFormat="1" ht="13.8" customHeight="1">
      <c r="A58" s="71"/>
      <c r="B58" s="97" t="s">
        <v>230</v>
      </c>
      <c r="C58" s="33"/>
      <c r="D58" s="61" t="s">
        <v>81</v>
      </c>
      <c r="E58" s="75">
        <f>IF(ISNA(VLOOKUP(B58,'S 2 H BRUT+NET'!$B$6:$AO$165,40,FALSE)),"",VLOOKUP(B58,'S 2 H BRUT+NET'!$B$6:$AO$165,40,FALSE))</f>
        <v>109</v>
      </c>
      <c r="F58" s="76" t="str">
        <f>IF(ISNA(VLOOKUP(B58,'DAMES BRUT+ NET'!$B$6:$AO$85,40,FALSE)),"",VLOOKUP(B58,'DAMES BRUT+ NET'!$B$6:$AO$85,40,FALSE))</f>
        <v/>
      </c>
      <c r="G58" s="77" t="str">
        <f>IF(ISNA(VLOOKUP(B58,'S 3 H BRUT + NET'!$B$6:$AO$88,40,FALSE)),"",VLOOKUP(B58,'S 3 H BRUT + NET'!$B$6:$AO$88,40,FALSE))</f>
        <v/>
      </c>
      <c r="H58" s="79"/>
      <c r="I58" s="72"/>
      <c r="J58" s="72"/>
      <c r="K58" s="80"/>
      <c r="L58" s="69"/>
      <c r="Q58" s="169"/>
    </row>
    <row r="59" spans="1:17" s="73" customFormat="1" ht="13.8" customHeight="1">
      <c r="A59" s="71"/>
      <c r="B59" s="97" t="s">
        <v>155</v>
      </c>
      <c r="C59" s="33"/>
      <c r="D59" s="61" t="s">
        <v>81</v>
      </c>
      <c r="E59" s="75">
        <f>IF(ISNA(VLOOKUP(B59,'S 2 H BRUT+NET'!$B$6:$AO$165,40,FALSE)),"",VLOOKUP(B59,'S 2 H BRUT+NET'!$B$6:$AO$165,40,FALSE))</f>
        <v>171</v>
      </c>
      <c r="F59" s="76" t="str">
        <f>IF(ISNA(VLOOKUP(B59,'DAMES BRUT+ NET'!$B$6:$AO$85,40,FALSE)),"",VLOOKUP(B59,'DAMES BRUT+ NET'!$B$6:$AO$85,40,FALSE))</f>
        <v/>
      </c>
      <c r="G59" s="77" t="str">
        <f>IF(ISNA(VLOOKUP(B59,'S 3 H BRUT + NET'!$B$6:$AO$88,40,FALSE)),"",VLOOKUP(B59,'S 3 H BRUT + NET'!$B$6:$AO$88,40,FALSE))</f>
        <v/>
      </c>
      <c r="H59" s="79"/>
      <c r="I59" s="72"/>
      <c r="J59" s="72"/>
      <c r="K59" s="80"/>
      <c r="L59" s="69"/>
      <c r="Q59" s="169"/>
    </row>
    <row r="60" spans="1:17" s="73" customFormat="1" ht="13.8" customHeight="1">
      <c r="A60" s="71"/>
      <c r="B60" s="97" t="s">
        <v>292</v>
      </c>
      <c r="C60" s="43"/>
      <c r="D60" s="61" t="s">
        <v>81</v>
      </c>
      <c r="E60" s="75">
        <f>IF(ISNA(VLOOKUP(B60,'S 2 H BRUT+NET'!$B$6:$AO$165,40,FALSE)),"",VLOOKUP(B60,'S 2 H BRUT+NET'!$B$6:$AO$165,40,FALSE))</f>
        <v>133</v>
      </c>
      <c r="F60" s="76" t="str">
        <f>IF(ISNA(VLOOKUP(B60,'DAMES BRUT+ NET'!$B$6:$AO$85,40,FALSE)),"",VLOOKUP(B60,'DAMES BRUT+ NET'!$B$6:$AO$85,40,FALSE))</f>
        <v/>
      </c>
      <c r="G60" s="77" t="str">
        <f>IF(ISNA(VLOOKUP(B60,'S 3 H BRUT + NET'!$B$6:$AO$88,40,FALSE)),"",VLOOKUP(B60,'S 3 H BRUT + NET'!$B$6:$AO$88,40,FALSE))</f>
        <v/>
      </c>
      <c r="H60" s="79"/>
      <c r="I60" s="72"/>
      <c r="J60" s="72"/>
      <c r="K60" s="80"/>
      <c r="L60" s="69"/>
      <c r="Q60" s="169"/>
    </row>
    <row r="61" spans="1:17" s="73" customFormat="1" ht="13.8" customHeight="1">
      <c r="A61" s="71"/>
      <c r="B61" s="97" t="s">
        <v>383</v>
      </c>
      <c r="C61" s="43"/>
      <c r="D61" s="61" t="s">
        <v>81</v>
      </c>
      <c r="E61" s="75">
        <f>IF(ISNA(VLOOKUP(B61,'S 2 H BRUT+NET'!$B$6:$AO$165,40,FALSE)),"",VLOOKUP(B61,'S 2 H BRUT+NET'!$B$6:$AO$165,40,FALSE))</f>
        <v>28</v>
      </c>
      <c r="F61" s="76" t="str">
        <f>IF(ISNA(VLOOKUP(B61,'DAMES BRUT+ NET'!$B$6:$AO$85,40,FALSE)),"",VLOOKUP(B61,'DAMES BRUT+ NET'!$B$6:$AO$85,40,FALSE))</f>
        <v/>
      </c>
      <c r="G61" s="77" t="str">
        <f>IF(ISNA(VLOOKUP(B61,'S 3 H BRUT + NET'!$B$6:$AO$88,40,FALSE)),"",VLOOKUP(B61,'S 3 H BRUT + NET'!$B$6:$AO$88,40,FALSE))</f>
        <v/>
      </c>
      <c r="H61" s="79"/>
      <c r="I61" s="72"/>
      <c r="J61" s="72"/>
      <c r="K61" s="80"/>
      <c r="L61" s="69"/>
      <c r="Q61" s="169"/>
    </row>
    <row r="62" spans="1:17" s="73" customFormat="1" ht="13.8" customHeight="1">
      <c r="A62" s="71"/>
      <c r="B62" s="97" t="s">
        <v>295</v>
      </c>
      <c r="C62" s="43"/>
      <c r="D62" s="61" t="s">
        <v>81</v>
      </c>
      <c r="E62" s="75">
        <f>IF(ISNA(VLOOKUP(B62,'S 2 H BRUT+NET'!$B$6:$AO$165,40,FALSE)),"",VLOOKUP(B62,'S 2 H BRUT+NET'!$B$6:$AO$165,40,FALSE))</f>
        <v>33</v>
      </c>
      <c r="F62" s="76" t="str">
        <f>IF(ISNA(VLOOKUP(B62,'DAMES BRUT+ NET'!$B$6:$AO$85,40,FALSE)),"",VLOOKUP(B62,'DAMES BRUT+ NET'!$B$6:$AO$85,40,FALSE))</f>
        <v/>
      </c>
      <c r="G62" s="77" t="str">
        <f>IF(ISNA(VLOOKUP(B62,'S 3 H BRUT + NET'!$B$6:$AO$88,40,FALSE)),"",VLOOKUP(B62,'S 3 H BRUT + NET'!$B$6:$AO$88,40,FALSE))</f>
        <v/>
      </c>
      <c r="H62" s="79"/>
      <c r="I62" s="72"/>
      <c r="J62" s="72"/>
      <c r="K62" s="80"/>
      <c r="L62" s="69"/>
      <c r="Q62" s="169"/>
    </row>
    <row r="63" spans="1:17" s="73" customFormat="1" ht="13.8" customHeight="1">
      <c r="A63" s="71"/>
      <c r="B63" s="97" t="s">
        <v>226</v>
      </c>
      <c r="C63" s="43"/>
      <c r="D63" s="61" t="s">
        <v>81</v>
      </c>
      <c r="E63" s="75">
        <f>IF(ISNA(VLOOKUP(B63,'S 2 H BRUT+NET'!$B$6:$AO$165,40,FALSE)),"",VLOOKUP(B63,'S 2 H BRUT+NET'!$B$6:$AO$165,40,FALSE))</f>
        <v>112</v>
      </c>
      <c r="F63" s="76" t="str">
        <f>IF(ISNA(VLOOKUP(B63,'DAMES BRUT+ NET'!$B$6:$AO$85,40,FALSE)),"",VLOOKUP(B63,'DAMES BRUT+ NET'!$B$6:$AO$85,40,FALSE))</f>
        <v/>
      </c>
      <c r="G63" s="77" t="str">
        <f>IF(ISNA(VLOOKUP(B63,'S 3 H BRUT + NET'!$B$6:$AO$88,40,FALSE)),"",VLOOKUP(B63,'S 3 H BRUT + NET'!$B$6:$AO$88,40,FALSE))</f>
        <v/>
      </c>
      <c r="H63" s="79"/>
      <c r="I63" s="72"/>
      <c r="J63" s="72"/>
      <c r="K63" s="80"/>
      <c r="L63" s="69"/>
      <c r="Q63" s="169"/>
    </row>
    <row r="64" spans="1:17" s="73" customFormat="1" ht="13.8" customHeight="1">
      <c r="A64" s="71"/>
      <c r="B64" s="97" t="s">
        <v>300</v>
      </c>
      <c r="C64" s="43"/>
      <c r="D64" s="61" t="s">
        <v>81</v>
      </c>
      <c r="E64" s="75">
        <f>IF(ISNA(VLOOKUP(B64,'S 2 H BRUT+NET'!$B$6:$AO$165,40,FALSE)),"",VLOOKUP(B64,'S 2 H BRUT+NET'!$B$6:$AO$165,40,FALSE))</f>
        <v>133</v>
      </c>
      <c r="F64" s="76" t="str">
        <f>IF(ISNA(VLOOKUP(B64,'DAMES BRUT+ NET'!$B$6:$AO$85,40,FALSE)),"",VLOOKUP(B64,'DAMES BRUT+ NET'!$B$6:$AO$85,40,FALSE))</f>
        <v/>
      </c>
      <c r="G64" s="77" t="str">
        <f>IF(ISNA(VLOOKUP(B64,'S 3 H BRUT + NET'!$B$6:$AO$88,40,FALSE)),"",VLOOKUP(B64,'S 3 H BRUT + NET'!$B$6:$AO$88,40,FALSE))</f>
        <v/>
      </c>
      <c r="H64" s="79"/>
      <c r="I64" s="72"/>
      <c r="J64" s="72"/>
      <c r="K64" s="80"/>
      <c r="L64" s="69"/>
      <c r="Q64" s="169"/>
    </row>
    <row r="65" spans="1:17" s="73" customFormat="1" ht="13.8" customHeight="1">
      <c r="A65" s="71"/>
      <c r="B65" s="97" t="s">
        <v>265</v>
      </c>
      <c r="C65" s="43"/>
      <c r="D65" s="61" t="s">
        <v>81</v>
      </c>
      <c r="E65" s="75">
        <f>IF(ISNA(VLOOKUP(B65,'S 2 H BRUT+NET'!$B$6:$AO$165,40,FALSE)),"",VLOOKUP(B65,'S 2 H BRUT+NET'!$B$6:$AO$165,40,FALSE))</f>
        <v>110</v>
      </c>
      <c r="F65" s="76" t="str">
        <f>IF(ISNA(VLOOKUP(B65,'DAMES BRUT+ NET'!$B$6:$AO$85,40,FALSE)),"",VLOOKUP(B65,'DAMES BRUT+ NET'!$B$6:$AO$85,40,FALSE))</f>
        <v/>
      </c>
      <c r="G65" s="77" t="str">
        <f>IF(ISNA(VLOOKUP(B65,'S 3 H BRUT + NET'!$B$6:$AO$88,40,FALSE)),"",VLOOKUP(B65,'S 3 H BRUT + NET'!$B$6:$AO$88,40,FALSE))</f>
        <v/>
      </c>
      <c r="H65" s="79"/>
      <c r="I65" s="72"/>
      <c r="J65" s="72"/>
      <c r="K65" s="80"/>
      <c r="L65" s="69"/>
      <c r="Q65" s="169"/>
    </row>
    <row r="66" spans="1:17" s="73" customFormat="1" ht="13.8" customHeight="1">
      <c r="A66" s="71"/>
      <c r="B66" s="97" t="s">
        <v>187</v>
      </c>
      <c r="C66" s="112"/>
      <c r="D66" s="61" t="s">
        <v>81</v>
      </c>
      <c r="E66" s="75">
        <f>IF(ISNA(VLOOKUP(B66,'S 2 H BRUT+NET'!$B$6:$AO$165,40,FALSE)),"",VLOOKUP(B66,'S 2 H BRUT+NET'!$B$6:$AO$165,40,FALSE))</f>
        <v>67</v>
      </c>
      <c r="F66" s="76" t="str">
        <f>IF(ISNA(VLOOKUP(B66,'DAMES BRUT+ NET'!$B$6:$AO$85,40,FALSE)),"",VLOOKUP(B66,'DAMES BRUT+ NET'!$B$6:$AO$85,40,FALSE))</f>
        <v/>
      </c>
      <c r="G66" s="77" t="str">
        <f>IF(ISNA(VLOOKUP(B66,'S 3 H BRUT + NET'!$B$6:$AO$88,40,FALSE)),"",VLOOKUP(B66,'S 3 H BRUT + NET'!$B$6:$AO$88,40,FALSE))</f>
        <v/>
      </c>
      <c r="H66" s="79"/>
      <c r="I66" s="72"/>
      <c r="J66" s="72"/>
      <c r="K66" s="80"/>
      <c r="L66" s="69"/>
      <c r="Q66" s="169"/>
    </row>
    <row r="67" spans="1:17" s="73" customFormat="1" ht="13.8" customHeight="1">
      <c r="A67" s="71"/>
      <c r="B67" s="97" t="s">
        <v>293</v>
      </c>
      <c r="C67" s="43"/>
      <c r="D67" s="61" t="s">
        <v>81</v>
      </c>
      <c r="E67" s="75">
        <f>IF(ISNA(VLOOKUP(B67,'S 2 H BRUT+NET'!$B$6:$AO$165,40,FALSE)),"",VLOOKUP(B67,'S 2 H BRUT+NET'!$B$6:$AO$165,40,FALSE))</f>
        <v>253</v>
      </c>
      <c r="F67" s="76" t="str">
        <f>IF(ISNA(VLOOKUP(B67,'DAMES BRUT+ NET'!$B$6:$AO$85,40,FALSE)),"",VLOOKUP(B67,'DAMES BRUT+ NET'!$B$6:$AO$85,40,FALSE))</f>
        <v/>
      </c>
      <c r="G67" s="77" t="str">
        <f>IF(ISNA(VLOOKUP(B67,'S 3 H BRUT + NET'!$B$6:$AO$88,40,FALSE)),"",VLOOKUP(B67,'S 3 H BRUT + NET'!$B$6:$AO$88,40,FALSE))</f>
        <v/>
      </c>
      <c r="H67" s="79"/>
      <c r="I67" s="72"/>
      <c r="J67" s="72"/>
      <c r="K67" s="80"/>
      <c r="L67" s="69"/>
      <c r="Q67" s="169"/>
    </row>
    <row r="68" spans="1:17" s="73" customFormat="1" ht="13.8" customHeight="1">
      <c r="A68" s="71"/>
      <c r="B68" s="97" t="s">
        <v>24</v>
      </c>
      <c r="C68" s="112"/>
      <c r="D68" s="61" t="s">
        <v>81</v>
      </c>
      <c r="E68" s="75">
        <f>IF(ISNA(VLOOKUP(B68,'S 2 H BRUT+NET'!$B$6:$AO$165,40,FALSE)),"",VLOOKUP(B68,'S 2 H BRUT+NET'!$B$6:$AO$165,40,FALSE))</f>
        <v>110</v>
      </c>
      <c r="F68" s="76" t="str">
        <f>IF(ISNA(VLOOKUP(B68,'DAMES BRUT+ NET'!$B$6:$AO$85,40,FALSE)),"",VLOOKUP(B68,'DAMES BRUT+ NET'!$B$6:$AO$85,40,FALSE))</f>
        <v/>
      </c>
      <c r="G68" s="77" t="str">
        <f>IF(ISNA(VLOOKUP(B68,'S 3 H BRUT + NET'!$B$6:$AO$88,40,FALSE)),"",VLOOKUP(B68,'S 3 H BRUT + NET'!$B$6:$AO$88,40,FALSE))</f>
        <v/>
      </c>
      <c r="H68" s="75">
        <f>SUM(LARGE(E58:E95,1)+(LARGE(E58:E95,2)+(LARGE(E58:E95,3))))</f>
        <v>731</v>
      </c>
      <c r="I68" s="76">
        <f>SUM(LARGE(F58:F95,1))</f>
        <v>216</v>
      </c>
      <c r="J68" s="77">
        <f>SUM(LARGE(G58:G95,1))</f>
        <v>272</v>
      </c>
      <c r="K68" s="78">
        <f>H68+I68+J68</f>
        <v>1219</v>
      </c>
      <c r="L68" s="69">
        <f>RANK(K68,$K$20:$K$333,0)</f>
        <v>4</v>
      </c>
      <c r="N68" s="129">
        <v>26</v>
      </c>
      <c r="O68" s="130">
        <v>7</v>
      </c>
      <c r="P68" s="131">
        <v>5</v>
      </c>
      <c r="Q68" s="169">
        <v>38</v>
      </c>
    </row>
    <row r="69" spans="1:17" s="73" customFormat="1" ht="13.8" customHeight="1">
      <c r="A69" s="71"/>
      <c r="B69" s="97" t="s">
        <v>229</v>
      </c>
      <c r="C69" s="43"/>
      <c r="D69" s="61" t="s">
        <v>81</v>
      </c>
      <c r="E69" s="75">
        <f>IF(ISNA(VLOOKUP(B69,'S 2 H BRUT+NET'!$B$6:$AO$165,40,FALSE)),"",VLOOKUP(B69,'S 2 H BRUT+NET'!$B$6:$AO$165,40,FALSE))</f>
        <v>83</v>
      </c>
      <c r="F69" s="76" t="str">
        <f>IF(ISNA(VLOOKUP(B69,'DAMES BRUT+ NET'!$B$6:$AO$85,40,FALSE)),"",VLOOKUP(B69,'DAMES BRUT+ NET'!$B$6:$AO$85,40,FALSE))</f>
        <v/>
      </c>
      <c r="G69" s="77" t="str">
        <f>IF(ISNA(VLOOKUP(B69,'S 3 H BRUT + NET'!$B$6:$AO$88,40,FALSE)),"",VLOOKUP(B69,'S 3 H BRUT + NET'!$B$6:$AO$88,40,FALSE))</f>
        <v/>
      </c>
      <c r="H69" s="79"/>
      <c r="I69" s="72"/>
      <c r="J69" s="72"/>
      <c r="K69" s="80"/>
      <c r="L69" s="69"/>
      <c r="Q69" s="169"/>
    </row>
    <row r="70" spans="1:17" s="73" customFormat="1" ht="13.8" customHeight="1">
      <c r="A70" s="71"/>
      <c r="B70" s="97" t="s">
        <v>231</v>
      </c>
      <c r="C70" s="43"/>
      <c r="D70" s="61" t="s">
        <v>81</v>
      </c>
      <c r="E70" s="75">
        <f>IF(ISNA(VLOOKUP(B70,'S 2 H BRUT+NET'!$B$6:$AO$165,40,FALSE)),"",VLOOKUP(B70,'S 2 H BRUT+NET'!$B$6:$AO$165,40,FALSE))</f>
        <v>109</v>
      </c>
      <c r="F70" s="76" t="str">
        <f>IF(ISNA(VLOOKUP(B70,'DAMES BRUT+ NET'!$B$6:$AO$85,40,FALSE)),"",VLOOKUP(B70,'DAMES BRUT+ NET'!$B$6:$AO$85,40,FALSE))</f>
        <v/>
      </c>
      <c r="G70" s="77" t="str">
        <f>IF(ISNA(VLOOKUP(B70,'S 3 H BRUT + NET'!$B$6:$AO$88,40,FALSE)),"",VLOOKUP(B70,'S 3 H BRUT + NET'!$B$6:$AO$88,40,FALSE))</f>
        <v/>
      </c>
      <c r="H70" s="79"/>
      <c r="I70" s="72"/>
      <c r="J70" s="72"/>
      <c r="K70" s="80"/>
      <c r="L70" s="69"/>
      <c r="Q70" s="169"/>
    </row>
    <row r="71" spans="1:17" s="73" customFormat="1" ht="13.8" customHeight="1">
      <c r="A71" s="71"/>
      <c r="B71" s="97" t="s">
        <v>357</v>
      </c>
      <c r="C71" s="43"/>
      <c r="D71" s="61" t="s">
        <v>81</v>
      </c>
      <c r="E71" s="75">
        <f>IF(ISNA(VLOOKUP(B71,'S 2 H BRUT+NET'!$B$6:$AO$165,40,FALSE)),"",VLOOKUP(B71,'S 2 H BRUT+NET'!$B$6:$AO$165,40,FALSE))</f>
        <v>191</v>
      </c>
      <c r="F71" s="76" t="str">
        <f>IF(ISNA(VLOOKUP(B71,'DAMES BRUT+ NET'!$B$6:$AO$85,40,FALSE)),"",VLOOKUP(B71,'DAMES BRUT+ NET'!$B$6:$AO$85,40,FALSE))</f>
        <v/>
      </c>
      <c r="G71" s="77" t="str">
        <f>IF(ISNA(VLOOKUP(B71,'S 3 H BRUT + NET'!$B$6:$AO$88,40,FALSE)),"",VLOOKUP(B71,'S 3 H BRUT + NET'!$B$6:$AO$88,40,FALSE))</f>
        <v/>
      </c>
      <c r="H71" s="79"/>
      <c r="I71" s="72"/>
      <c r="J71" s="72"/>
      <c r="K71" s="80"/>
      <c r="L71" s="69"/>
      <c r="Q71" s="169"/>
    </row>
    <row r="72" spans="1:17" s="73" customFormat="1" ht="13.8" customHeight="1">
      <c r="A72" s="71"/>
      <c r="B72" s="101" t="s">
        <v>254</v>
      </c>
      <c r="C72" s="33"/>
      <c r="D72" s="61" t="s">
        <v>81</v>
      </c>
      <c r="E72" s="75">
        <f>IF(ISNA(VLOOKUP(B72,'S 2 H BRUT+NET'!$B$6:$AO$165,40,FALSE)),"",VLOOKUP(B72,'S 2 H BRUT+NET'!$B$6:$AO$165,40,FALSE))</f>
        <v>87</v>
      </c>
      <c r="F72" s="76" t="str">
        <f>IF(ISNA(VLOOKUP(B72,'DAMES BRUT+ NET'!$B$6:$AO$85,40,FALSE)),"",VLOOKUP(B72,'DAMES BRUT+ NET'!$B$6:$AO$85,40,FALSE))</f>
        <v/>
      </c>
      <c r="G72" s="77" t="str">
        <f>IF(ISNA(VLOOKUP(B72,'S 3 H BRUT + NET'!$B$6:$AO$88,40,FALSE)),"",VLOOKUP(B72,'S 3 H BRUT + NET'!$B$6:$AO$88,40,FALSE))</f>
        <v/>
      </c>
      <c r="H72" s="79"/>
      <c r="I72" s="72"/>
      <c r="J72" s="72"/>
      <c r="K72" s="80"/>
      <c r="L72" s="69"/>
      <c r="Q72" s="169"/>
    </row>
    <row r="73" spans="1:17" s="73" customFormat="1" ht="13.8" customHeight="1">
      <c r="A73" s="71"/>
      <c r="B73" s="101" t="s">
        <v>246</v>
      </c>
      <c r="C73" s="33"/>
      <c r="D73" s="61" t="s">
        <v>81</v>
      </c>
      <c r="E73" s="75">
        <f>IF(ISNA(VLOOKUP(B73,'S 2 H BRUT+NET'!$B$6:$AO$165,40,FALSE)),"",VLOOKUP(B73,'S 2 H BRUT+NET'!$B$6:$AO$165,40,FALSE))</f>
        <v>183</v>
      </c>
      <c r="F73" s="76" t="str">
        <f>IF(ISNA(VLOOKUP(B73,'DAMES BRUT+ NET'!$B$6:$AO$85,40,FALSE)),"",VLOOKUP(B73,'DAMES BRUT+ NET'!$B$6:$AO$85,40,FALSE))</f>
        <v/>
      </c>
      <c r="G73" s="77" t="str">
        <f>IF(ISNA(VLOOKUP(B73,'S 3 H BRUT + NET'!$B$6:$AO$88,40,FALSE)),"",VLOOKUP(B73,'S 3 H BRUT + NET'!$B$6:$AO$88,40,FALSE))</f>
        <v/>
      </c>
      <c r="H73" s="79"/>
      <c r="I73" s="72"/>
      <c r="J73" s="72"/>
      <c r="K73" s="80"/>
      <c r="L73" s="69"/>
      <c r="Q73" s="169"/>
    </row>
    <row r="74" spans="1:17" s="73" customFormat="1" ht="13.8" customHeight="1">
      <c r="A74" s="71"/>
      <c r="B74" s="97" t="s">
        <v>349</v>
      </c>
      <c r="C74" s="43"/>
      <c r="D74" s="61" t="s">
        <v>81</v>
      </c>
      <c r="E74" s="75">
        <f>IF(ISNA(VLOOKUP(B74,'S 2 H BRUT+NET'!$B$6:$AO$165,40,FALSE)),"",VLOOKUP(B74,'S 2 H BRUT+NET'!$B$6:$AO$165,40,FALSE))</f>
        <v>168</v>
      </c>
      <c r="F74" s="76" t="str">
        <f>IF(ISNA(VLOOKUP(B74,'DAMES BRUT+ NET'!$B$6:$AO$85,40,FALSE)),"",VLOOKUP(B74,'DAMES BRUT+ NET'!$B$6:$AO$85,40,FALSE))</f>
        <v/>
      </c>
      <c r="G74" s="77" t="str">
        <f>IF(ISNA(VLOOKUP(B74,'S 3 H BRUT + NET'!$B$6:$AO$88,40,FALSE)),"",VLOOKUP(B74,'S 3 H BRUT + NET'!$B$6:$AO$88,40,FALSE))</f>
        <v/>
      </c>
      <c r="H74" s="72"/>
      <c r="I74" s="72"/>
      <c r="J74" s="72"/>
      <c r="K74" s="80"/>
      <c r="L74" s="69"/>
      <c r="Q74" s="169"/>
    </row>
    <row r="75" spans="1:17" s="73" customFormat="1" ht="13.8" customHeight="1">
      <c r="A75" s="71"/>
      <c r="B75" s="101" t="s">
        <v>294</v>
      </c>
      <c r="C75" s="43"/>
      <c r="D75" s="61" t="s">
        <v>81</v>
      </c>
      <c r="E75" s="75">
        <f>IF(ISNA(VLOOKUP(B75,'S 2 H BRUT+NET'!$B$6:$AO$165,40,FALSE)),"",VLOOKUP(B75,'S 2 H BRUT+NET'!$B$6:$AO$165,40,FALSE))</f>
        <v>170</v>
      </c>
      <c r="F75" s="76" t="str">
        <f>IF(ISNA(VLOOKUP(B75,'DAMES BRUT+ NET'!$B$6:$AO$85,40,FALSE)),"",VLOOKUP(B75,'DAMES BRUT+ NET'!$B$6:$AO$85,40,FALSE))</f>
        <v/>
      </c>
      <c r="G75" s="77" t="str">
        <f>IF(ISNA(VLOOKUP(B75,'S 3 H BRUT + NET'!$B$6:$AO$88,40,FALSE)),"",VLOOKUP(B75,'S 3 H BRUT + NET'!$B$6:$AO$88,40,FALSE))</f>
        <v/>
      </c>
      <c r="H75" s="79"/>
      <c r="I75" s="72"/>
      <c r="J75" s="72"/>
      <c r="K75" s="80"/>
      <c r="L75" s="69"/>
      <c r="Q75" s="169"/>
    </row>
    <row r="76" spans="1:17" s="73" customFormat="1" ht="13.8" customHeight="1">
      <c r="A76" s="71"/>
      <c r="B76" s="101" t="s">
        <v>245</v>
      </c>
      <c r="C76" s="43"/>
      <c r="D76" s="61" t="s">
        <v>81</v>
      </c>
      <c r="E76" s="75">
        <f>IF(ISNA(VLOOKUP(B76,'S 2 H BRUT+NET'!$B$6:$AO$165,40,FALSE)),"",VLOOKUP(B76,'S 2 H BRUT+NET'!$B$6:$AO$165,40,FALSE))</f>
        <v>122</v>
      </c>
      <c r="F76" s="76" t="str">
        <f>IF(ISNA(VLOOKUP(B76,'DAMES BRUT+ NET'!$B$6:$AO$85,40,FALSE)),"",VLOOKUP(B76,'DAMES BRUT+ NET'!$B$6:$AO$85,40,FALSE))</f>
        <v/>
      </c>
      <c r="G76" s="77" t="str">
        <f>IF(ISNA(VLOOKUP(B76,'S 3 H BRUT + NET'!$B$6:$AO$88,40,FALSE)),"",VLOOKUP(B76,'S 3 H BRUT + NET'!$B$6:$AO$88,40,FALSE))</f>
        <v/>
      </c>
      <c r="H76" s="79"/>
      <c r="I76" s="72"/>
      <c r="J76" s="72"/>
      <c r="K76" s="80"/>
      <c r="L76" s="69"/>
      <c r="Q76" s="169"/>
    </row>
    <row r="77" spans="1:17" s="73" customFormat="1" ht="13.8" customHeight="1">
      <c r="A77" s="71"/>
      <c r="B77" s="101" t="s">
        <v>296</v>
      </c>
      <c r="C77" s="43"/>
      <c r="D77" s="61" t="s">
        <v>81</v>
      </c>
      <c r="E77" s="75">
        <f>IF(ISNA(VLOOKUP(B77,'S 2 H BRUT+NET'!$B$6:$AO$165,40,FALSE)),"",VLOOKUP(B77,'S 2 H BRUT+NET'!$B$6:$AO$165,40,FALSE))</f>
        <v>31</v>
      </c>
      <c r="F77" s="76" t="str">
        <f>IF(ISNA(VLOOKUP(B77,'DAMES BRUT+ NET'!$B$6:$AO$85,40,FALSE)),"",VLOOKUP(B77,'DAMES BRUT+ NET'!$B$6:$AO$85,40,FALSE))</f>
        <v/>
      </c>
      <c r="G77" s="77" t="str">
        <f>IF(ISNA(VLOOKUP(B77,'S 3 H BRUT + NET'!$B$6:$AO$88,40,FALSE)),"",VLOOKUP(B77,'S 3 H BRUT + NET'!$B$6:$AO$88,40,FALSE))</f>
        <v/>
      </c>
      <c r="H77" s="79"/>
      <c r="I77" s="72"/>
      <c r="J77" s="72"/>
      <c r="K77" s="80"/>
      <c r="L77" s="69"/>
      <c r="Q77" s="169"/>
    </row>
    <row r="78" spans="1:17" s="73" customFormat="1" ht="13.8" customHeight="1">
      <c r="A78" s="71"/>
      <c r="B78" s="101" t="s">
        <v>259</v>
      </c>
      <c r="C78" s="43"/>
      <c r="D78" s="61" t="s">
        <v>81</v>
      </c>
      <c r="E78" s="75">
        <f>IF(ISNA(VLOOKUP(B78,'S 2 H BRUT+NET'!$B$6:$AO$165,40,FALSE)),"",VLOOKUP(B78,'S 2 H BRUT+NET'!$B$6:$AO$165,40,FALSE))</f>
        <v>245</v>
      </c>
      <c r="F78" s="76" t="str">
        <f>IF(ISNA(VLOOKUP(B78,'DAMES BRUT+ NET'!$B$6:$AO$85,40,FALSE)),"",VLOOKUP(B78,'DAMES BRUT+ NET'!$B$6:$AO$85,40,FALSE))</f>
        <v/>
      </c>
      <c r="G78" s="77" t="str">
        <f>IF(ISNA(VLOOKUP(B78,'S 3 H BRUT + NET'!$B$6:$AO$88,40,FALSE)),"",VLOOKUP(B78,'S 3 H BRUT + NET'!$B$6:$AO$88,40,FALSE))</f>
        <v/>
      </c>
      <c r="H78" s="79"/>
      <c r="I78" s="72"/>
      <c r="J78" s="72"/>
      <c r="K78" s="80"/>
      <c r="L78" s="69"/>
      <c r="Q78" s="169"/>
    </row>
    <row r="79" spans="1:17" s="73" customFormat="1" ht="13.8" customHeight="1">
      <c r="A79" s="71"/>
      <c r="B79" s="97" t="s">
        <v>350</v>
      </c>
      <c r="C79" s="43"/>
      <c r="D79" s="61" t="s">
        <v>81</v>
      </c>
      <c r="E79" s="75">
        <f>IF(ISNA(VLOOKUP(B79,'S 2 H BRUT+NET'!$B$6:$AO$165,40,FALSE)),"",VLOOKUP(B79,'S 2 H BRUT+NET'!$B$6:$AO$165,40,FALSE))</f>
        <v>192</v>
      </c>
      <c r="F79" s="76" t="str">
        <f>IF(ISNA(VLOOKUP(B79,'DAMES BRUT+ NET'!$B$6:$AO$85,40,FALSE)),"",VLOOKUP(B79,'DAMES BRUT+ NET'!$B$6:$AO$85,40,FALSE))</f>
        <v/>
      </c>
      <c r="G79" s="77" t="str">
        <f>IF(ISNA(VLOOKUP(B79,'S 3 H BRUT + NET'!$B$6:$AO$88,40,FALSE)),"",VLOOKUP(B79,'S 3 H BRUT + NET'!$B$6:$AO$88,40,FALSE))</f>
        <v/>
      </c>
      <c r="H79" s="72"/>
      <c r="I79" s="72"/>
      <c r="J79" s="72"/>
      <c r="K79" s="80"/>
      <c r="L79" s="69"/>
      <c r="Q79" s="169"/>
    </row>
    <row r="80" spans="1:17" s="73" customFormat="1" ht="13.8" customHeight="1">
      <c r="A80" s="71"/>
      <c r="B80" s="97" t="s">
        <v>225</v>
      </c>
      <c r="C80" s="33"/>
      <c r="D80" s="61" t="s">
        <v>81</v>
      </c>
      <c r="E80" s="75">
        <f>IF(ISNA(VLOOKUP(B80,'S 2 H BRUT+NET'!$B$6:$AO$165,40,FALSE)),"",VLOOKUP(B80,'S 2 H BRUT+NET'!$B$6:$AO$165,40,FALSE))</f>
        <v>52</v>
      </c>
      <c r="F80" s="76" t="str">
        <f>IF(ISNA(VLOOKUP(B80,'DAMES BRUT+ NET'!$B$6:$AO$85,40,FALSE)),"",VLOOKUP(B80,'DAMES BRUT+ NET'!$B$6:$AO$85,40,FALSE))</f>
        <v/>
      </c>
      <c r="G80" s="77" t="str">
        <f>IF(ISNA(VLOOKUP(B80,'S 3 H BRUT + NET'!$B$6:$AO$88,40,FALSE)),"",VLOOKUP(B80,'S 3 H BRUT + NET'!$B$6:$AO$88,40,FALSE))</f>
        <v/>
      </c>
      <c r="H80" s="79"/>
      <c r="I80" s="72"/>
      <c r="J80" s="72"/>
      <c r="K80" s="80"/>
      <c r="L80" s="69"/>
      <c r="Q80" s="169"/>
    </row>
    <row r="81" spans="1:17" s="73" customFormat="1" ht="13.8" customHeight="1">
      <c r="A81" s="71"/>
      <c r="B81" s="97" t="s">
        <v>228</v>
      </c>
      <c r="C81" s="43"/>
      <c r="D81" s="61" t="s">
        <v>81</v>
      </c>
      <c r="E81" s="75">
        <f>IF(ISNA(VLOOKUP(B81,'S 2 H BRUT+NET'!$B$6:$AO$165,40,FALSE)),"",VLOOKUP(B81,'S 2 H BRUT+NET'!$B$6:$AO$165,40,FALSE))</f>
        <v>233</v>
      </c>
      <c r="F81" s="76" t="str">
        <f>IF(ISNA(VLOOKUP(B81,'DAMES BRUT+ NET'!$B$6:$AO$85,40,FALSE)),"",VLOOKUP(B81,'DAMES BRUT+ NET'!$B$6:$AO$85,40,FALSE))</f>
        <v/>
      </c>
      <c r="G81" s="77" t="str">
        <f>IF(ISNA(VLOOKUP(B81,'S 3 H BRUT + NET'!$B$6:$AO$88,40,FALSE)),"",VLOOKUP(B81,'S 3 H BRUT + NET'!$B$6:$AO$88,40,FALSE))</f>
        <v/>
      </c>
      <c r="H81" s="72"/>
      <c r="I81" s="72"/>
      <c r="J81" s="72"/>
      <c r="K81" s="80"/>
      <c r="L81" s="69"/>
      <c r="Q81" s="169"/>
    </row>
    <row r="82" spans="1:17" s="73" customFormat="1" ht="13.8" customHeight="1">
      <c r="A82" s="71"/>
      <c r="B82" s="97" t="s">
        <v>110</v>
      </c>
      <c r="C82" s="33"/>
      <c r="D82" s="108" t="s">
        <v>81</v>
      </c>
      <c r="E82" s="75">
        <f>IF(ISNA(VLOOKUP(B82,'S 2 H BRUT+NET'!$B$6:$AO$165,40,FALSE)),"",VLOOKUP(B82,'S 2 H BRUT+NET'!$B$6:$AO$165,40,FALSE))</f>
        <v>66</v>
      </c>
      <c r="F82" s="76" t="str">
        <f>IF(ISNA(VLOOKUP(B82,'DAMES BRUT+ NET'!$B$6:$AO$85,40,FALSE)),"",VLOOKUP(B82,'DAMES BRUT+ NET'!$B$6:$AO$85,40,FALSE))</f>
        <v/>
      </c>
      <c r="G82" s="77" t="str">
        <f>IF(ISNA(VLOOKUP(B82,'S 3 H BRUT + NET'!$B$6:$AO$88,40,FALSE)),"",VLOOKUP(B82,'S 3 H BRUT + NET'!$B$6:$AO$88,40,FALSE))</f>
        <v/>
      </c>
      <c r="H82" s="72"/>
      <c r="I82" s="72"/>
      <c r="J82" s="72"/>
      <c r="K82" s="80"/>
      <c r="L82" s="69"/>
      <c r="Q82" s="169"/>
    </row>
    <row r="83" spans="1:17" s="73" customFormat="1" ht="13.8" customHeight="1">
      <c r="A83" s="71"/>
      <c r="B83" s="97" t="s">
        <v>227</v>
      </c>
      <c r="C83" s="43"/>
      <c r="D83" s="61" t="s">
        <v>81</v>
      </c>
      <c r="E83" s="75">
        <f>IF(ISNA(VLOOKUP(B83,'S 2 H BRUT+NET'!$B$6:$AO$165,40,FALSE)),"",VLOOKUP(B83,'S 2 H BRUT+NET'!$B$6:$AO$165,40,FALSE))</f>
        <v>2</v>
      </c>
      <c r="F83" s="76" t="str">
        <f>IF(ISNA(VLOOKUP(B83,'DAMES BRUT+ NET'!$B$6:$AO$85,40,FALSE)),"",VLOOKUP(B83,'DAMES BRUT+ NET'!$B$6:$AO$85,40,FALSE))</f>
        <v/>
      </c>
      <c r="G83" s="77" t="str">
        <f>IF(ISNA(VLOOKUP(B83,'S 3 H BRUT + NET'!$B$6:$AO$88,40,FALSE)),"",VLOOKUP(B83,'S 3 H BRUT + NET'!$B$6:$AO$88,40,FALSE))</f>
        <v/>
      </c>
      <c r="H83" s="72"/>
      <c r="I83" s="72"/>
      <c r="J83" s="72"/>
      <c r="K83" s="80"/>
      <c r="L83" s="69"/>
      <c r="Q83" s="169"/>
    </row>
    <row r="84" spans="1:17" s="73" customFormat="1" ht="13.8" customHeight="1">
      <c r="A84" s="71"/>
      <c r="B84" s="98" t="s">
        <v>330</v>
      </c>
      <c r="C84" s="43"/>
      <c r="D84" s="61" t="s">
        <v>81</v>
      </c>
      <c r="E84" s="75" t="str">
        <f>IF(ISNA(VLOOKUP(B84,'S 2 H BRUT+NET'!$B$6:$AO$165,40,FALSE)),"",VLOOKUP(B84,'S 2 H BRUT+NET'!$B$6:$AO$165,40,FALSE))</f>
        <v/>
      </c>
      <c r="F84" s="76" t="str">
        <f>IF(ISNA(VLOOKUP(B84,'DAMES BRUT+ NET'!$B$6:$AO$85,40,FALSE)),"",VLOOKUP(B84,'DAMES BRUT+ NET'!$B$6:$AO$85,40,FALSE))</f>
        <v/>
      </c>
      <c r="G84" s="77">
        <f>IF(ISNA(VLOOKUP(B84,'S 3 H BRUT + NET'!$B$6:$AO$88,40,FALSE)),"",VLOOKUP(B84,'S 3 H BRUT + NET'!$B$6:$AO$88,40,FALSE))</f>
        <v>195</v>
      </c>
      <c r="H84" s="72"/>
      <c r="I84" s="72"/>
      <c r="J84" s="72"/>
      <c r="K84" s="80"/>
      <c r="L84" s="69"/>
      <c r="Q84" s="169"/>
    </row>
    <row r="85" spans="1:17" s="73" customFormat="1" ht="13.8" customHeight="1">
      <c r="A85" s="71"/>
      <c r="B85" s="98" t="s">
        <v>108</v>
      </c>
      <c r="C85" s="112"/>
      <c r="D85" s="61" t="s">
        <v>81</v>
      </c>
      <c r="E85" s="75" t="str">
        <f>IF(ISNA(VLOOKUP(B85,'S 2 H BRUT+NET'!$B$6:$AO$165,40,FALSE)),"",VLOOKUP(B85,'S 2 H BRUT+NET'!$B$6:$AO$165,40,FALSE))</f>
        <v/>
      </c>
      <c r="F85" s="76" t="str">
        <f>IF(ISNA(VLOOKUP(B85,'DAMES BRUT+ NET'!$B$6:$AO$85,40,FALSE)),"",VLOOKUP(B85,'DAMES BRUT+ NET'!$B$6:$AO$85,40,FALSE))</f>
        <v/>
      </c>
      <c r="G85" s="77">
        <f>IF(ISNA(VLOOKUP(B85,'S 3 H BRUT + NET'!$B$6:$AO$88,40,FALSE)),"",VLOOKUP(B85,'S 3 H BRUT + NET'!$B$6:$AO$88,40,FALSE))</f>
        <v>23</v>
      </c>
      <c r="H85" s="79"/>
      <c r="I85" s="72"/>
      <c r="J85" s="72"/>
      <c r="K85" s="80"/>
      <c r="L85" s="69"/>
      <c r="Q85" s="169"/>
    </row>
    <row r="86" spans="1:17" s="73" customFormat="1" ht="13.8" customHeight="1">
      <c r="A86" s="71"/>
      <c r="B86" s="98" t="s">
        <v>25</v>
      </c>
      <c r="C86" s="112"/>
      <c r="D86" s="108" t="s">
        <v>81</v>
      </c>
      <c r="E86" s="75" t="str">
        <f>IF(ISNA(VLOOKUP(B86,'S 2 H BRUT+NET'!$B$6:$AO$165,40,FALSE)),"",VLOOKUP(B86,'S 2 H BRUT+NET'!$B$6:$AO$165,40,FALSE))</f>
        <v/>
      </c>
      <c r="F86" s="76" t="str">
        <f>IF(ISNA(VLOOKUP(B86,'DAMES BRUT+ NET'!$B$6:$AO$85,40,FALSE)),"",VLOOKUP(B86,'DAMES BRUT+ NET'!$B$6:$AO$85,40,FALSE))</f>
        <v/>
      </c>
      <c r="G86" s="77">
        <f>IF(ISNA(VLOOKUP(B86,'S 3 H BRUT + NET'!$B$6:$AO$88,40,FALSE)),"",VLOOKUP(B86,'S 3 H BRUT + NET'!$B$6:$AO$88,40,FALSE))</f>
        <v>262</v>
      </c>
      <c r="H86" s="72"/>
      <c r="I86" s="72"/>
      <c r="J86" s="72"/>
      <c r="K86" s="80"/>
      <c r="L86" s="69"/>
      <c r="Q86" s="169"/>
    </row>
    <row r="87" spans="1:17" s="73" customFormat="1" ht="13.8" customHeight="1">
      <c r="A87" s="71"/>
      <c r="B87" s="98" t="s">
        <v>403</v>
      </c>
      <c r="C87" s="33"/>
      <c r="D87" s="61" t="s">
        <v>81</v>
      </c>
      <c r="E87" s="75" t="str">
        <f>IF(ISNA(VLOOKUP(B87,'S 2 H BRUT+NET'!$B$6:$AO$165,40,FALSE)),"",VLOOKUP(B87,'S 2 H BRUT+NET'!$B$6:$AO$165,40,FALSE))</f>
        <v/>
      </c>
      <c r="F87" s="76" t="str">
        <f>IF(ISNA(VLOOKUP(B87,'DAMES BRUT+ NET'!$B$6:$AO$85,40,FALSE)),"",VLOOKUP(B87,'DAMES BRUT+ NET'!$B$6:$AO$85,40,FALSE))</f>
        <v/>
      </c>
      <c r="G87" s="77">
        <f>IF(ISNA(VLOOKUP(B87,'S 3 H BRUT + NET'!$B$6:$AO$88,40,FALSE)),"",VLOOKUP(B87,'S 3 H BRUT + NET'!$B$6:$AO$88,40,FALSE))</f>
        <v>76</v>
      </c>
      <c r="H87" s="72"/>
      <c r="I87" s="72"/>
      <c r="J87" s="72"/>
      <c r="K87" s="80"/>
      <c r="L87" s="69"/>
      <c r="Q87" s="169"/>
    </row>
    <row r="88" spans="1:17" s="73" customFormat="1" ht="13.8" customHeight="1">
      <c r="A88" s="71"/>
      <c r="B88" s="99" t="s">
        <v>183</v>
      </c>
      <c r="C88" s="112"/>
      <c r="D88" s="61" t="s">
        <v>81</v>
      </c>
      <c r="E88" s="75" t="str">
        <f>IF(ISNA(VLOOKUP(B88,'S 2 H BRUT+NET'!$B$6:$AO$165,40,FALSE)),"",VLOOKUP(B88,'S 2 H BRUT+NET'!$B$6:$AO$165,40,FALSE))</f>
        <v/>
      </c>
      <c r="F88" s="76" t="str">
        <f>IF(ISNA(VLOOKUP(B88,'DAMES BRUT+ NET'!$B$6:$AO$85,40,FALSE)),"",VLOOKUP(B88,'DAMES BRUT+ NET'!$B$6:$AO$85,40,FALSE))</f>
        <v/>
      </c>
      <c r="G88" s="77">
        <f>IF(ISNA(VLOOKUP(B88,'S 3 H BRUT + NET'!$B$6:$AO$88,40,FALSE)),"",VLOOKUP(B88,'S 3 H BRUT + NET'!$B$6:$AO$88,40,FALSE))</f>
        <v>235</v>
      </c>
      <c r="H88" s="79"/>
      <c r="I88" s="72"/>
      <c r="J88" s="72"/>
      <c r="K88" s="80"/>
      <c r="L88" s="69"/>
      <c r="Q88" s="169"/>
    </row>
    <row r="89" spans="1:17" s="73" customFormat="1" ht="13.8" customHeight="1">
      <c r="A89" s="71"/>
      <c r="B89" s="99" t="s">
        <v>21</v>
      </c>
      <c r="C89" s="112"/>
      <c r="D89" s="108" t="s">
        <v>81</v>
      </c>
      <c r="E89" s="75" t="str">
        <f>IF(ISNA(VLOOKUP(B89,'S 2 H BRUT+NET'!$B$6:$AO$165,40,FALSE)),"",VLOOKUP(B89,'S 2 H BRUT+NET'!$B$6:$AO$165,40,FALSE))</f>
        <v/>
      </c>
      <c r="F89" s="76" t="str">
        <f>IF(ISNA(VLOOKUP(B89,'DAMES BRUT+ NET'!$B$6:$AO$85,40,FALSE)),"",VLOOKUP(B89,'DAMES BRUT+ NET'!$B$6:$AO$85,40,FALSE))</f>
        <v/>
      </c>
      <c r="G89" s="77">
        <f>IF(ISNA(VLOOKUP(B89,'S 3 H BRUT + NET'!$B$6:$AO$88,40,FALSE)),"",VLOOKUP(B89,'S 3 H BRUT + NET'!$B$6:$AO$88,40,FALSE))</f>
        <v>198</v>
      </c>
      <c r="H89" s="72"/>
      <c r="I89" s="72"/>
      <c r="J89" s="72"/>
      <c r="K89" s="80"/>
      <c r="L89" s="69"/>
      <c r="Q89" s="169"/>
    </row>
    <row r="90" spans="1:17" s="73" customFormat="1" ht="13.8" customHeight="1">
      <c r="A90" s="71"/>
      <c r="B90" s="98" t="s">
        <v>127</v>
      </c>
      <c r="C90" s="112"/>
      <c r="D90" s="61" t="s">
        <v>81</v>
      </c>
      <c r="E90" s="75" t="str">
        <f>IF(ISNA(VLOOKUP(B90,'S 2 H BRUT+NET'!$B$6:$AO$165,40,FALSE)),"",VLOOKUP(B90,'S 2 H BRUT+NET'!$B$6:$AO$165,40,FALSE))</f>
        <v/>
      </c>
      <c r="F90" s="76" t="str">
        <f>IF(ISNA(VLOOKUP(B90,'DAMES BRUT+ NET'!$B$6:$AO$85,40,FALSE)),"",VLOOKUP(B90,'DAMES BRUT+ NET'!$B$6:$AO$85,40,FALSE))</f>
        <v/>
      </c>
      <c r="G90" s="77">
        <f>IF(ISNA(VLOOKUP(B90,'S 3 H BRUT + NET'!$B$6:$AO$88,40,FALSE)),"",VLOOKUP(B90,'S 3 H BRUT + NET'!$B$6:$AO$88,40,FALSE))</f>
        <v>272</v>
      </c>
      <c r="H90" s="79"/>
      <c r="I90" s="72"/>
      <c r="J90" s="72"/>
      <c r="K90" s="80"/>
      <c r="L90" s="69"/>
      <c r="Q90" s="169"/>
    </row>
    <row r="91" spans="1:17" s="73" customFormat="1" ht="13.8" customHeight="1">
      <c r="A91" s="71"/>
      <c r="B91" s="100" t="s">
        <v>388</v>
      </c>
      <c r="C91" s="33"/>
      <c r="D91" s="61" t="s">
        <v>81</v>
      </c>
      <c r="E91" s="75" t="str">
        <f>IF(ISNA(VLOOKUP(B91,'S 2 H BRUT+NET'!$B$6:$AO$165,40,FALSE)),"",VLOOKUP(B91,'S 2 H BRUT+NET'!$B$6:$AO$165,40,FALSE))</f>
        <v/>
      </c>
      <c r="F91" s="76">
        <f>IF(ISNA(VLOOKUP(B91,'DAMES BRUT+ NET'!$B$6:$AO$85,40,FALSE)),"",VLOOKUP(B91,'DAMES BRUT+ NET'!$B$6:$AO$85,40,FALSE))</f>
        <v>66</v>
      </c>
      <c r="G91" s="77" t="str">
        <f>IF(ISNA(VLOOKUP(B91,'S 3 H BRUT + NET'!$B$6:$AO$88,40,FALSE)),"",VLOOKUP(B91,'S 3 H BRUT + NET'!$B$6:$AO$88,40,FALSE))</f>
        <v/>
      </c>
      <c r="H91" s="79"/>
      <c r="I91" s="72"/>
      <c r="J91" s="72"/>
      <c r="K91" s="80"/>
      <c r="L91" s="69"/>
      <c r="Q91" s="169"/>
    </row>
    <row r="92" spans="1:17" s="73" customFormat="1" ht="13.8" customHeight="1">
      <c r="A92" s="71"/>
      <c r="B92" s="100" t="s">
        <v>283</v>
      </c>
      <c r="C92" s="33"/>
      <c r="D92" s="61" t="s">
        <v>81</v>
      </c>
      <c r="E92" s="75" t="str">
        <f>IF(ISNA(VLOOKUP(B92,'S 2 H BRUT+NET'!$B$6:$AO$165,40,FALSE)),"",VLOOKUP(B92,'S 2 H BRUT+NET'!$B$6:$AO$165,40,FALSE))</f>
        <v/>
      </c>
      <c r="F92" s="76">
        <f>IF(ISNA(VLOOKUP(B92,'DAMES BRUT+ NET'!$B$6:$AO$85,40,FALSE)),"",VLOOKUP(B92,'DAMES BRUT+ NET'!$B$6:$AO$85,40,FALSE))</f>
        <v>171</v>
      </c>
      <c r="G92" s="77" t="str">
        <f>IF(ISNA(VLOOKUP(B92,'S 3 H BRUT + NET'!$B$6:$AO$88,40,FALSE)),"",VLOOKUP(B92,'S 3 H BRUT + NET'!$B$6:$AO$88,40,FALSE))</f>
        <v/>
      </c>
      <c r="H92" s="79"/>
      <c r="I92" s="72"/>
      <c r="J92" s="72"/>
      <c r="K92" s="80"/>
      <c r="L92" s="69"/>
      <c r="Q92" s="169"/>
    </row>
    <row r="93" spans="1:17" s="73" customFormat="1" ht="13.8" customHeight="1">
      <c r="A93" s="71"/>
      <c r="B93" s="100" t="s">
        <v>323</v>
      </c>
      <c r="C93" s="33"/>
      <c r="D93" s="61" t="s">
        <v>81</v>
      </c>
      <c r="E93" s="75" t="str">
        <f>IF(ISNA(VLOOKUP(B93,'S 2 H BRUT+NET'!$B$6:$AO$165,40,FALSE)),"",VLOOKUP(B93,'S 2 H BRUT+NET'!$B$6:$AO$165,40,FALSE))</f>
        <v/>
      </c>
      <c r="F93" s="76">
        <f>IF(ISNA(VLOOKUP(B93,'DAMES BRUT+ NET'!$B$6:$AO$85,40,FALSE)),"",VLOOKUP(B93,'DAMES BRUT+ NET'!$B$6:$AO$85,40,FALSE))</f>
        <v>106</v>
      </c>
      <c r="G93" s="77" t="str">
        <f>IF(ISNA(VLOOKUP(B93,'S 3 H BRUT + NET'!$B$6:$AO$88,40,FALSE)),"",VLOOKUP(B93,'S 3 H BRUT + NET'!$B$6:$AO$88,40,FALSE))</f>
        <v/>
      </c>
      <c r="H93" s="79"/>
      <c r="I93" s="72"/>
      <c r="J93" s="72"/>
      <c r="K93" s="80"/>
      <c r="L93" s="69"/>
      <c r="Q93" s="169"/>
    </row>
    <row r="94" spans="1:17" s="73" customFormat="1" ht="13.8" customHeight="1">
      <c r="A94" s="71"/>
      <c r="B94" s="100" t="s">
        <v>143</v>
      </c>
      <c r="C94" s="33"/>
      <c r="D94" s="61" t="s">
        <v>81</v>
      </c>
      <c r="E94" s="75" t="str">
        <f>IF(ISNA(VLOOKUP(B94,'S 2 H BRUT+NET'!$B$6:$AO$165,40,FALSE)),"",VLOOKUP(B94,'S 2 H BRUT+NET'!$B$6:$AO$165,40,FALSE))</f>
        <v/>
      </c>
      <c r="F94" s="76">
        <f>IF(ISNA(VLOOKUP(B94,'DAMES BRUT+ NET'!$B$6:$AO$85,40,FALSE)),"",VLOOKUP(B94,'DAMES BRUT+ NET'!$B$6:$AO$85,40,FALSE))</f>
        <v>155</v>
      </c>
      <c r="G94" s="77" t="str">
        <f>IF(ISNA(VLOOKUP(B94,'S 3 H BRUT + NET'!$B$6:$AO$88,40,FALSE)),"",VLOOKUP(B94,'S 3 H BRUT + NET'!$B$6:$AO$88,40,FALSE))</f>
        <v/>
      </c>
      <c r="H94" s="79"/>
      <c r="I94" s="72"/>
      <c r="J94" s="72"/>
      <c r="K94" s="80"/>
      <c r="L94" s="69"/>
      <c r="Q94" s="169"/>
    </row>
    <row r="95" spans="1:17" s="73" customFormat="1" ht="13.8" customHeight="1">
      <c r="A95" s="71"/>
      <c r="B95" s="100" t="s">
        <v>166</v>
      </c>
      <c r="C95" s="33"/>
      <c r="D95" s="61" t="s">
        <v>81</v>
      </c>
      <c r="E95" s="75" t="str">
        <f>IF(ISNA(VLOOKUP(B95,'S 2 H BRUT+NET'!$B$6:$AO$165,40,FALSE)),"",VLOOKUP(B95,'S 2 H BRUT+NET'!$B$6:$AO$165,40,FALSE))</f>
        <v/>
      </c>
      <c r="F95" s="76">
        <f>IF(ISNA(VLOOKUP(B95,'DAMES BRUT+ NET'!$B$6:$AO$85,40,FALSE)),"",VLOOKUP(B95,'DAMES BRUT+ NET'!$B$6:$AO$85,40,FALSE))</f>
        <v>216</v>
      </c>
      <c r="G95" s="77" t="str">
        <f>IF(ISNA(VLOOKUP(B95,'S 3 H BRUT + NET'!$B$6:$AO$88,40,FALSE)),"",VLOOKUP(B95,'S 3 H BRUT + NET'!$B$6:$AO$88,40,FALSE))</f>
        <v/>
      </c>
      <c r="H95" s="79"/>
      <c r="I95" s="72"/>
      <c r="J95" s="72"/>
      <c r="K95" s="80"/>
      <c r="L95" s="69"/>
      <c r="Q95" s="169"/>
    </row>
    <row r="96" spans="1:17" s="73" customFormat="1" ht="13.8" customHeight="1">
      <c r="A96" s="71"/>
      <c r="B96" s="97" t="s">
        <v>261</v>
      </c>
      <c r="C96" s="33"/>
      <c r="D96" s="62" t="s">
        <v>14</v>
      </c>
      <c r="E96" s="75">
        <f>IF(ISNA(VLOOKUP(B96,'S 2 H BRUT+NET'!$B$6:$AO$165,40,FALSE)),"",VLOOKUP(B96,'S 2 H BRUT+NET'!$B$6:$AO$165,40,FALSE))</f>
        <v>50</v>
      </c>
      <c r="F96" s="76" t="str">
        <f>IF(ISNA(VLOOKUP(B96,'DAMES BRUT+ NET'!$B$6:$AO$85,40,FALSE)),"",VLOOKUP(B96,'DAMES BRUT+ NET'!$B$6:$AO$85,40,FALSE))</f>
        <v/>
      </c>
      <c r="G96" s="77" t="str">
        <f>IF(ISNA(VLOOKUP(B96,'S 3 H BRUT + NET'!$B$6:$AO$88,40,FALSE)),"",VLOOKUP(B96,'S 3 H BRUT + NET'!$B$6:$AO$88,40,FALSE))</f>
        <v/>
      </c>
      <c r="H96" s="79"/>
      <c r="I96" s="72"/>
      <c r="J96" s="72"/>
      <c r="K96" s="80"/>
      <c r="L96" s="69"/>
      <c r="Q96" s="169"/>
    </row>
    <row r="97" spans="1:17" s="73" customFormat="1" ht="13.8" customHeight="1">
      <c r="A97" s="71"/>
      <c r="B97" s="97" t="s">
        <v>384</v>
      </c>
      <c r="C97" s="33"/>
      <c r="D97" s="62" t="s">
        <v>14</v>
      </c>
      <c r="E97" s="75">
        <f>IF(ISNA(VLOOKUP(B97,'S 2 H BRUT+NET'!$B$6:$AO$165,40,FALSE)),"",VLOOKUP(B97,'S 2 H BRUT+NET'!$B$6:$AO$165,40,FALSE))</f>
        <v>42</v>
      </c>
      <c r="F97" s="76" t="str">
        <f>IF(ISNA(VLOOKUP(B97,'DAMES BRUT+ NET'!$B$6:$AO$85,40,FALSE)),"",VLOOKUP(B97,'DAMES BRUT+ NET'!$B$6:$AO$85,40,FALSE))</f>
        <v/>
      </c>
      <c r="G97" s="77" t="str">
        <f>IF(ISNA(VLOOKUP(B97,'S 3 H BRUT + NET'!$B$6:$AO$88,40,FALSE)),"",VLOOKUP(B97,'S 3 H BRUT + NET'!$B$6:$AO$88,40,FALSE))</f>
        <v/>
      </c>
      <c r="H97" s="79"/>
      <c r="I97" s="72"/>
      <c r="J97" s="72"/>
      <c r="K97" s="80"/>
      <c r="L97" s="69"/>
      <c r="Q97" s="169"/>
    </row>
    <row r="98" spans="1:17" s="73" customFormat="1" ht="13.8" customHeight="1">
      <c r="A98" s="71"/>
      <c r="B98" s="101" t="s">
        <v>352</v>
      </c>
      <c r="C98" s="33"/>
      <c r="D98" s="62" t="s">
        <v>14</v>
      </c>
      <c r="E98" s="75">
        <f>IF(ISNA(VLOOKUP(B98,'S 2 H BRUT+NET'!$B$6:$AO$165,40,FALSE)),"",VLOOKUP(B98,'S 2 H BRUT+NET'!$B$6:$AO$165,40,FALSE))</f>
        <v>35</v>
      </c>
      <c r="F98" s="76" t="str">
        <f>IF(ISNA(VLOOKUP(B98,'DAMES BRUT+ NET'!$B$6:$AO$85,40,FALSE)),"",VLOOKUP(B98,'DAMES BRUT+ NET'!$B$6:$AO$85,40,FALSE))</f>
        <v/>
      </c>
      <c r="G98" s="77" t="str">
        <f>IF(ISNA(VLOOKUP(B98,'S 3 H BRUT + NET'!$B$6:$AO$88,40,FALSE)),"",VLOOKUP(B98,'S 3 H BRUT + NET'!$B$6:$AO$88,40,FALSE))</f>
        <v/>
      </c>
      <c r="H98" s="72"/>
      <c r="I98" s="72"/>
      <c r="J98" s="72"/>
      <c r="K98" s="80"/>
      <c r="L98" s="69"/>
      <c r="Q98" s="169"/>
    </row>
    <row r="99" spans="1:17" s="73" customFormat="1" ht="13.8" customHeight="1">
      <c r="A99" s="71"/>
      <c r="B99" s="101" t="s">
        <v>351</v>
      </c>
      <c r="C99" s="33"/>
      <c r="D99" s="62" t="s">
        <v>14</v>
      </c>
      <c r="E99" s="75">
        <f>IF(ISNA(VLOOKUP(B99,'S 2 H BRUT+NET'!$B$6:$AO$165,40,FALSE)),"",VLOOKUP(B99,'S 2 H BRUT+NET'!$B$6:$AO$165,40,FALSE))</f>
        <v>77</v>
      </c>
      <c r="F99" s="76" t="str">
        <f>IF(ISNA(VLOOKUP(B99,'DAMES BRUT+ NET'!$B$6:$AO$85,40,FALSE)),"",VLOOKUP(B99,'DAMES BRUT+ NET'!$B$6:$AO$85,40,FALSE))</f>
        <v/>
      </c>
      <c r="G99" s="77" t="str">
        <f>IF(ISNA(VLOOKUP(B99,'S 3 H BRUT + NET'!$B$6:$AO$88,40,FALSE)),"",VLOOKUP(B99,'S 3 H BRUT + NET'!$B$6:$AO$88,40,FALSE))</f>
        <v/>
      </c>
      <c r="H99" s="72"/>
      <c r="I99" s="72"/>
      <c r="J99" s="72"/>
      <c r="K99" s="80"/>
      <c r="L99" s="69"/>
      <c r="Q99" s="169"/>
    </row>
    <row r="100" spans="1:17" s="73" customFormat="1" ht="13.8" customHeight="1">
      <c r="A100" s="71"/>
      <c r="B100" s="97" t="s">
        <v>241</v>
      </c>
      <c r="C100" s="33"/>
      <c r="D100" s="62" t="s">
        <v>14</v>
      </c>
      <c r="E100" s="75">
        <f>IF(ISNA(VLOOKUP(B100,'S 2 H BRUT+NET'!$B$6:$AO$165,40,FALSE)),"",VLOOKUP(B100,'S 2 H BRUT+NET'!$B$6:$AO$165,40,FALSE))</f>
        <v>122</v>
      </c>
      <c r="F100" s="76" t="str">
        <f>IF(ISNA(VLOOKUP(B100,'DAMES BRUT+ NET'!$B$6:$AO$85,40,FALSE)),"",VLOOKUP(B100,'DAMES BRUT+ NET'!$B$6:$AO$85,40,FALSE))</f>
        <v/>
      </c>
      <c r="G100" s="77" t="str">
        <f>IF(ISNA(VLOOKUP(B100,'S 3 H BRUT + NET'!$B$6:$AO$88,40,FALSE)),"",VLOOKUP(B100,'S 3 H BRUT + NET'!$B$6:$AO$88,40,FALSE))</f>
        <v/>
      </c>
      <c r="H100" s="72"/>
      <c r="I100" s="72"/>
      <c r="J100" s="72"/>
      <c r="K100" s="80"/>
      <c r="L100" s="69"/>
      <c r="Q100" s="169"/>
    </row>
    <row r="101" spans="1:17" s="73" customFormat="1" ht="13.8" customHeight="1">
      <c r="A101" s="71"/>
      <c r="B101" s="97" t="s">
        <v>262</v>
      </c>
      <c r="C101" s="33"/>
      <c r="D101" s="62" t="s">
        <v>14</v>
      </c>
      <c r="E101" s="75">
        <f>IF(ISNA(VLOOKUP(B101,'S 2 H BRUT+NET'!$B$6:$AO$165,40,FALSE)),"",VLOOKUP(B101,'S 2 H BRUT+NET'!$B$6:$AO$165,40,FALSE))</f>
        <v>17</v>
      </c>
      <c r="F101" s="76" t="str">
        <f>IF(ISNA(VLOOKUP(B101,'DAMES BRUT+ NET'!$B$6:$AO$85,40,FALSE)),"",VLOOKUP(B101,'DAMES BRUT+ NET'!$B$6:$AO$85,40,FALSE))</f>
        <v/>
      </c>
      <c r="G101" s="77" t="str">
        <f>IF(ISNA(VLOOKUP(B101,'S 3 H BRUT + NET'!$B$6:$AO$88,40,FALSE)),"",VLOOKUP(B101,'S 3 H BRUT + NET'!$B$6:$AO$88,40,FALSE))</f>
        <v/>
      </c>
      <c r="H101" s="72"/>
      <c r="I101" s="72"/>
      <c r="J101" s="72"/>
      <c r="K101" s="80"/>
      <c r="L101" s="69"/>
      <c r="Q101" s="169"/>
    </row>
    <row r="102" spans="1:17" s="73" customFormat="1" ht="13.8" customHeight="1">
      <c r="A102" s="71"/>
      <c r="B102" s="97" t="s">
        <v>167</v>
      </c>
      <c r="C102" s="117"/>
      <c r="D102" s="109" t="s">
        <v>14</v>
      </c>
      <c r="E102" s="75">
        <f>IF(ISNA(VLOOKUP(B102,'S 2 H BRUT+NET'!$B$6:$AO$165,40,FALSE)),"",VLOOKUP(B102,'S 2 H BRUT+NET'!$B$6:$AO$165,40,FALSE))</f>
        <v>263</v>
      </c>
      <c r="F102" s="76" t="str">
        <f>IF(ISNA(VLOOKUP(B102,'DAMES BRUT+ NET'!$B$6:$AO$85,40,FALSE)),"",VLOOKUP(B102,'DAMES BRUT+ NET'!$B$6:$AO$85,40,FALSE))</f>
        <v/>
      </c>
      <c r="G102" s="77" t="str">
        <f>IF(ISNA(VLOOKUP(B102,'S 3 H BRUT + NET'!$B$6:$AO$88,40,FALSE)),"",VLOOKUP(B102,'S 3 H BRUT + NET'!$B$6:$AO$88,40,FALSE))</f>
        <v/>
      </c>
      <c r="H102" s="72"/>
      <c r="I102" s="72"/>
      <c r="J102" s="72"/>
      <c r="K102" s="80"/>
      <c r="L102" s="69"/>
      <c r="Q102" s="169"/>
    </row>
    <row r="103" spans="1:17" s="73" customFormat="1" ht="13.8" customHeight="1">
      <c r="A103" s="71"/>
      <c r="B103" s="101" t="s">
        <v>354</v>
      </c>
      <c r="C103" s="33"/>
      <c r="D103" s="62" t="s">
        <v>14</v>
      </c>
      <c r="E103" s="75">
        <f>IF(ISNA(VLOOKUP(B103,'S 2 H BRUT+NET'!$B$6:$AO$165,40,FALSE)),"",VLOOKUP(B103,'S 2 H BRUT+NET'!$B$6:$AO$165,40,FALSE))</f>
        <v>197</v>
      </c>
      <c r="F103" s="76" t="str">
        <f>IF(ISNA(VLOOKUP(B103,'DAMES BRUT+ NET'!$B$6:$AO$85,40,FALSE)),"",VLOOKUP(B103,'DAMES BRUT+ NET'!$B$6:$AO$85,40,FALSE))</f>
        <v/>
      </c>
      <c r="G103" s="77" t="str">
        <f>IF(ISNA(VLOOKUP(B103,'S 3 H BRUT + NET'!$B$6:$AO$88,40,FALSE)),"",VLOOKUP(B103,'S 3 H BRUT + NET'!$B$6:$AO$88,40,FALSE))</f>
        <v/>
      </c>
      <c r="H103" s="72"/>
      <c r="I103" s="72"/>
      <c r="J103" s="72"/>
      <c r="K103" s="80"/>
      <c r="L103" s="69"/>
      <c r="Q103" s="169"/>
    </row>
    <row r="104" spans="1:17" s="73" customFormat="1" ht="13.8" customHeight="1">
      <c r="A104" s="71"/>
      <c r="B104" s="101" t="s">
        <v>355</v>
      </c>
      <c r="C104" s="33"/>
      <c r="D104" s="62" t="s">
        <v>14</v>
      </c>
      <c r="E104" s="75">
        <f>IF(ISNA(VLOOKUP(B104,'S 2 H BRUT+NET'!$B$6:$AO$165,40,FALSE)),"",VLOOKUP(B104,'S 2 H BRUT+NET'!$B$6:$AO$165,40,FALSE))</f>
        <v>188</v>
      </c>
      <c r="F104" s="76" t="str">
        <f>IF(ISNA(VLOOKUP(B104,'DAMES BRUT+ NET'!$B$6:$AO$85,40,FALSE)),"",VLOOKUP(B104,'DAMES BRUT+ NET'!$B$6:$AO$85,40,FALSE))</f>
        <v/>
      </c>
      <c r="G104" s="77" t="str">
        <f>IF(ISNA(VLOOKUP(B104,'S 3 H BRUT + NET'!$B$6:$AO$88,40,FALSE)),"",VLOOKUP(B104,'S 3 H BRUT + NET'!$B$6:$AO$88,40,FALSE))</f>
        <v/>
      </c>
      <c r="H104" s="72"/>
      <c r="I104" s="72"/>
      <c r="J104" s="72"/>
      <c r="K104" s="80"/>
      <c r="L104" s="69"/>
      <c r="Q104" s="169"/>
    </row>
    <row r="105" spans="1:17" s="73" customFormat="1" ht="13.8" customHeight="1">
      <c r="A105" s="71"/>
      <c r="B105" s="101" t="s">
        <v>353</v>
      </c>
      <c r="C105" s="33"/>
      <c r="D105" s="62" t="s">
        <v>14</v>
      </c>
      <c r="E105" s="75">
        <f>IF(ISNA(VLOOKUP(B105,'S 2 H BRUT+NET'!$B$6:$AO$165,40,FALSE)),"",VLOOKUP(B105,'S 2 H BRUT+NET'!$B$6:$AO$165,40,FALSE))</f>
        <v>78</v>
      </c>
      <c r="F105" s="76" t="str">
        <f>IF(ISNA(VLOOKUP(B105,'DAMES BRUT+ NET'!$B$6:$AO$85,40,FALSE)),"",VLOOKUP(B105,'DAMES BRUT+ NET'!$B$6:$AO$85,40,FALSE))</f>
        <v/>
      </c>
      <c r="G105" s="77" t="str">
        <f>IF(ISNA(VLOOKUP(B105,'S 3 H BRUT + NET'!$B$6:$AO$88,40,FALSE)),"",VLOOKUP(B105,'S 3 H BRUT + NET'!$B$6:$AO$88,40,FALSE))</f>
        <v/>
      </c>
      <c r="H105" s="72"/>
      <c r="I105" s="72"/>
      <c r="J105" s="72"/>
      <c r="K105" s="80"/>
      <c r="L105" s="69"/>
      <c r="Q105" s="169"/>
    </row>
    <row r="106" spans="1:17" s="73" customFormat="1" ht="13.8" customHeight="1">
      <c r="A106" s="71"/>
      <c r="B106" s="97" t="s">
        <v>417</v>
      </c>
      <c r="C106" s="117"/>
      <c r="D106" s="109" t="s">
        <v>14</v>
      </c>
      <c r="E106" s="75">
        <f>IF(ISNA(VLOOKUP(B106,'S 2 H BRUT+NET'!$B$6:$AO$165,40,FALSE)),"",VLOOKUP(B106,'S 2 H BRUT+NET'!$B$6:$AO$165,40,FALSE))</f>
        <v>43</v>
      </c>
      <c r="F106" s="76" t="str">
        <f>IF(ISNA(VLOOKUP(B106,'DAMES BRUT+ NET'!$B$6:$AO$85,40,FALSE)),"",VLOOKUP(B106,'DAMES BRUT+ NET'!$B$6:$AO$85,40,FALSE))</f>
        <v/>
      </c>
      <c r="G106" s="77" t="str">
        <f>IF(ISNA(VLOOKUP(B106,'S 3 H BRUT + NET'!$B$6:$AO$88,40,FALSE)),"",VLOOKUP(B106,'S 3 H BRUT + NET'!$B$6:$AO$88,40,FALSE))</f>
        <v/>
      </c>
      <c r="H106" s="72"/>
      <c r="I106" s="72"/>
      <c r="J106" s="72"/>
      <c r="K106" s="80"/>
      <c r="L106" s="69"/>
      <c r="Q106" s="169"/>
    </row>
    <row r="107" spans="1:17" s="73" customFormat="1" ht="13.8" customHeight="1">
      <c r="A107" s="71"/>
      <c r="B107" s="101" t="s">
        <v>412</v>
      </c>
      <c r="C107" s="33"/>
      <c r="D107" s="62" t="s">
        <v>14</v>
      </c>
      <c r="E107" s="75">
        <f>IF(ISNA(VLOOKUP(B107,'S 2 H BRUT+NET'!$B$6:$AO$165,40,FALSE)),"",VLOOKUP(B107,'S 2 H BRUT+NET'!$B$6:$AO$165,40,FALSE))</f>
        <v>44</v>
      </c>
      <c r="F107" s="76" t="str">
        <f>IF(ISNA(VLOOKUP(B107,'DAMES BRUT+ NET'!$B$6:$AO$85,40,FALSE)),"",VLOOKUP(B107,'DAMES BRUT+ NET'!$B$6:$AO$85,40,FALSE))</f>
        <v/>
      </c>
      <c r="G107" s="77" t="str">
        <f>IF(ISNA(VLOOKUP(B107,'S 3 H BRUT + NET'!$B$6:$AO$88,40,FALSE)),"",VLOOKUP(B107,'S 3 H BRUT + NET'!$B$6:$AO$88,40,FALSE))</f>
        <v/>
      </c>
      <c r="H107" s="72"/>
      <c r="I107" s="72"/>
      <c r="J107" s="72"/>
      <c r="K107" s="80"/>
      <c r="L107" s="69"/>
      <c r="Q107" s="169"/>
    </row>
    <row r="108" spans="1:17" s="73" customFormat="1" ht="13.8" customHeight="1">
      <c r="A108" s="71"/>
      <c r="B108" s="101" t="s">
        <v>411</v>
      </c>
      <c r="C108" s="33"/>
      <c r="D108" s="62" t="s">
        <v>14</v>
      </c>
      <c r="E108" s="75">
        <f>IF(ISNA(VLOOKUP(B108,'S 2 H BRUT+NET'!$B$6:$AO$165,40,FALSE)),"",VLOOKUP(B108,'S 2 H BRUT+NET'!$B$6:$AO$165,40,FALSE))</f>
        <v>54</v>
      </c>
      <c r="F108" s="76" t="str">
        <f>IF(ISNA(VLOOKUP(B108,'DAMES BRUT+ NET'!$B$6:$AO$85,40,FALSE)),"",VLOOKUP(B108,'DAMES BRUT+ NET'!$B$6:$AO$85,40,FALSE))</f>
        <v/>
      </c>
      <c r="G108" s="77" t="str">
        <f>IF(ISNA(VLOOKUP(B108,'S 3 H BRUT + NET'!$B$6:$AO$88,40,FALSE)),"",VLOOKUP(B108,'S 3 H BRUT + NET'!$B$6:$AO$88,40,FALSE))</f>
        <v/>
      </c>
      <c r="H108" s="72"/>
      <c r="I108" s="72"/>
      <c r="J108" s="72"/>
      <c r="K108" s="80"/>
      <c r="L108" s="69"/>
      <c r="Q108" s="169"/>
    </row>
    <row r="109" spans="1:17" s="73" customFormat="1" ht="13.8" customHeight="1">
      <c r="A109" s="71"/>
      <c r="B109" s="97" t="s">
        <v>119</v>
      </c>
      <c r="C109" s="117"/>
      <c r="D109" s="109" t="s">
        <v>14</v>
      </c>
      <c r="E109" s="75">
        <f>IF(ISNA(VLOOKUP(B109,'S 2 H BRUT+NET'!$B$6:$AO$165,40,FALSE)),"",VLOOKUP(B109,'S 2 H BRUT+NET'!$B$6:$AO$165,40,FALSE))</f>
        <v>81</v>
      </c>
      <c r="F109" s="76" t="str">
        <f>IF(ISNA(VLOOKUP(B109,'DAMES BRUT+ NET'!$B$6:$AO$85,40,FALSE)),"",VLOOKUP(B109,'DAMES BRUT+ NET'!$B$6:$AO$85,40,FALSE))</f>
        <v/>
      </c>
      <c r="G109" s="77" t="str">
        <f>IF(ISNA(VLOOKUP(B109,'S 3 H BRUT + NET'!$B$6:$AO$88,40,FALSE)),"",VLOOKUP(B109,'S 3 H BRUT + NET'!$B$6:$AO$88,40,FALSE))</f>
        <v/>
      </c>
      <c r="H109" s="72"/>
      <c r="I109" s="72"/>
      <c r="J109" s="72"/>
      <c r="K109" s="80"/>
      <c r="L109" s="69"/>
      <c r="Q109" s="169"/>
    </row>
    <row r="110" spans="1:17" s="73" customFormat="1" ht="13.8" customHeight="1">
      <c r="A110" s="71"/>
      <c r="B110" s="101" t="s">
        <v>413</v>
      </c>
      <c r="C110" s="33"/>
      <c r="D110" s="62" t="s">
        <v>14</v>
      </c>
      <c r="E110" s="75">
        <f>IF(ISNA(VLOOKUP(B110,'S 2 H BRUT+NET'!$B$6:$AO$165,40,FALSE)),"",VLOOKUP(B110,'S 2 H BRUT+NET'!$B$6:$AO$165,40,FALSE))</f>
        <v>78</v>
      </c>
      <c r="F110" s="76" t="str">
        <f>IF(ISNA(VLOOKUP(B110,'DAMES BRUT+ NET'!$B$6:$AO$85,40,FALSE)),"",VLOOKUP(B110,'DAMES BRUT+ NET'!$B$6:$AO$85,40,FALSE))</f>
        <v/>
      </c>
      <c r="G110" s="77" t="str">
        <f>IF(ISNA(VLOOKUP(B110,'S 3 H BRUT + NET'!$B$6:$AO$88,40,FALSE)),"",VLOOKUP(B110,'S 3 H BRUT + NET'!$B$6:$AO$88,40,FALSE))</f>
        <v/>
      </c>
      <c r="H110" s="72"/>
      <c r="I110" s="72"/>
      <c r="J110" s="72"/>
      <c r="K110" s="80"/>
      <c r="L110" s="69"/>
      <c r="Q110" s="169"/>
    </row>
    <row r="111" spans="1:17" s="73" customFormat="1" ht="13.8" customHeight="1">
      <c r="A111" s="71"/>
      <c r="B111" s="98" t="s">
        <v>331</v>
      </c>
      <c r="C111" s="33"/>
      <c r="D111" s="62" t="s">
        <v>14</v>
      </c>
      <c r="E111" s="75" t="str">
        <f>IF(ISNA(VLOOKUP(B111,'S 2 H BRUT+NET'!$B$6:$AO$165,40,FALSE)),"",VLOOKUP(B111,'S 2 H BRUT+NET'!$B$6:$AO$165,40,FALSE))</f>
        <v/>
      </c>
      <c r="F111" s="76" t="str">
        <f>IF(ISNA(VLOOKUP(B111,'DAMES BRUT+ NET'!$B$6:$AO$85,40,FALSE)),"",VLOOKUP(B111,'DAMES BRUT+ NET'!$B$6:$AO$85,40,FALSE))</f>
        <v/>
      </c>
      <c r="G111" s="77">
        <f>IF(ISNA(VLOOKUP(B111,'S 3 H BRUT + NET'!$B$6:$AO$88,40,FALSE)),"",VLOOKUP(B111,'S 3 H BRUT + NET'!$B$6:$AO$88,40,FALSE))</f>
        <v>139</v>
      </c>
      <c r="H111" s="72"/>
      <c r="I111" s="72"/>
      <c r="J111" s="72"/>
      <c r="K111" s="70"/>
      <c r="L111" s="69"/>
      <c r="Q111" s="169"/>
    </row>
    <row r="112" spans="1:17" s="73" customFormat="1" ht="13.8" customHeight="1">
      <c r="A112" s="71"/>
      <c r="B112" s="98" t="s">
        <v>99</v>
      </c>
      <c r="C112" s="112"/>
      <c r="D112" s="109" t="s">
        <v>14</v>
      </c>
      <c r="E112" s="75" t="str">
        <f>IF(ISNA(VLOOKUP(B112,'S 2 H BRUT+NET'!$B$6:$AO$165,40,FALSE)),"",VLOOKUP(B112,'S 2 H BRUT+NET'!$B$6:$AO$165,40,FALSE))</f>
        <v/>
      </c>
      <c r="F112" s="76" t="str">
        <f>IF(ISNA(VLOOKUP(B112,'DAMES BRUT+ NET'!$B$6:$AO$85,40,FALSE)),"",VLOOKUP(B112,'DAMES BRUT+ NET'!$B$6:$AO$85,40,FALSE))</f>
        <v/>
      </c>
      <c r="G112" s="77">
        <f>IF(ISNA(VLOOKUP(B112,'S 3 H BRUT + NET'!$B$6:$AO$88,40,FALSE)),"",VLOOKUP(B112,'S 3 H BRUT + NET'!$B$6:$AO$88,40,FALSE))</f>
        <v>143</v>
      </c>
      <c r="H112" s="75">
        <f>SUM(LARGE(E96:E124,1)+(LARGE(E96:E124,2)+(LARGE(E96:E124,3))))</f>
        <v>648</v>
      </c>
      <c r="I112" s="76">
        <f>SUM(LARGE(F96:F124,1))</f>
        <v>214</v>
      </c>
      <c r="J112" s="77">
        <f>SUM(LARGE(G96:G124,1))</f>
        <v>143</v>
      </c>
      <c r="K112" s="78">
        <f>H112+I112+J112</f>
        <v>1005</v>
      </c>
      <c r="L112" s="69">
        <f>RANK(K112,$K$20:$K$333,0)</f>
        <v>10</v>
      </c>
      <c r="N112" s="129">
        <v>15</v>
      </c>
      <c r="O112" s="130">
        <v>6</v>
      </c>
      <c r="P112" s="164">
        <v>8</v>
      </c>
      <c r="Q112" s="169">
        <v>29</v>
      </c>
    </row>
    <row r="113" spans="1:17" s="73" customFormat="1" ht="13.8" customHeight="1">
      <c r="A113" s="71"/>
      <c r="B113" s="98" t="s">
        <v>240</v>
      </c>
      <c r="C113" s="33"/>
      <c r="D113" s="62" t="s">
        <v>14</v>
      </c>
      <c r="E113" s="75" t="str">
        <f>IF(ISNA(VLOOKUP(B113,'S 2 H BRUT+NET'!$B$6:$AO$165,40,FALSE)),"",VLOOKUP(B113,'S 2 H BRUT+NET'!$B$6:$AO$165,40,FALSE))</f>
        <v/>
      </c>
      <c r="F113" s="76" t="str">
        <f>IF(ISNA(VLOOKUP(B113,'DAMES BRUT+ NET'!$B$6:$AO$85,40,FALSE)),"",VLOOKUP(B113,'DAMES BRUT+ NET'!$B$6:$AO$85,40,FALSE))</f>
        <v/>
      </c>
      <c r="G113" s="77">
        <f>IF(ISNA(VLOOKUP(B113,'S 3 H BRUT + NET'!$B$6:$AO$88,40,FALSE)),"",VLOOKUP(B113,'S 3 H BRUT + NET'!$B$6:$AO$88,40,FALSE))</f>
        <v>42</v>
      </c>
      <c r="H113" s="72"/>
      <c r="I113" s="72"/>
      <c r="J113" s="72"/>
      <c r="K113" s="80"/>
      <c r="L113" s="69"/>
      <c r="Q113" s="169"/>
    </row>
    <row r="114" spans="1:17" s="73" customFormat="1" ht="13.8" customHeight="1">
      <c r="A114" s="71"/>
      <c r="B114" s="98" t="s">
        <v>128</v>
      </c>
      <c r="C114" s="117"/>
      <c r="D114" s="62" t="s">
        <v>14</v>
      </c>
      <c r="E114" s="75" t="str">
        <f>IF(ISNA(VLOOKUP(B114,'S 2 H BRUT+NET'!$B$6:$AO$165,40,FALSE)),"",VLOOKUP(B114,'S 2 H BRUT+NET'!$B$6:$AO$165,40,FALSE))</f>
        <v/>
      </c>
      <c r="F114" s="76" t="str">
        <f>IF(ISNA(VLOOKUP(B114,'DAMES BRUT+ NET'!$B$6:$AO$85,40,FALSE)),"",VLOOKUP(B114,'DAMES BRUT+ NET'!$B$6:$AO$85,40,FALSE))</f>
        <v/>
      </c>
      <c r="G114" s="77">
        <f>IF(ISNA(VLOOKUP(B114,'S 3 H BRUT + NET'!$B$6:$AO$88,40,FALSE)),"",VLOOKUP(B114,'S 3 H BRUT + NET'!$B$6:$AO$88,40,FALSE))</f>
        <v>38</v>
      </c>
      <c r="H114" s="72"/>
      <c r="I114" s="72"/>
      <c r="J114" s="72"/>
      <c r="K114" s="70"/>
      <c r="L114" s="69"/>
      <c r="Q114" s="169"/>
    </row>
    <row r="115" spans="1:17" s="73" customFormat="1" ht="13.8" customHeight="1">
      <c r="A115" s="71"/>
      <c r="B115" s="98" t="s">
        <v>332</v>
      </c>
      <c r="C115" s="33"/>
      <c r="D115" s="62" t="s">
        <v>14</v>
      </c>
      <c r="E115" s="75" t="str">
        <f>IF(ISNA(VLOOKUP(B115,'S 2 H BRUT+NET'!$B$6:$AO$165,40,FALSE)),"",VLOOKUP(B115,'S 2 H BRUT+NET'!$B$6:$AO$165,40,FALSE))</f>
        <v/>
      </c>
      <c r="F115" s="76" t="str">
        <f>IF(ISNA(VLOOKUP(B115,'DAMES BRUT+ NET'!$B$6:$AO$85,40,FALSE)),"",VLOOKUP(B115,'DAMES BRUT+ NET'!$B$6:$AO$85,40,FALSE))</f>
        <v/>
      </c>
      <c r="G115" s="77">
        <f>IF(ISNA(VLOOKUP(B115,'S 3 H BRUT + NET'!$B$6:$AO$88,40,FALSE)),"",VLOOKUP(B115,'S 3 H BRUT + NET'!$B$6:$AO$88,40,FALSE))</f>
        <v>71</v>
      </c>
      <c r="H115" s="72"/>
      <c r="I115" s="72"/>
      <c r="J115" s="72"/>
      <c r="K115" s="70"/>
      <c r="L115" s="69"/>
      <c r="Q115" s="169"/>
    </row>
    <row r="116" spans="1:17" s="73" customFormat="1" ht="13.8" customHeight="1">
      <c r="A116" s="71"/>
      <c r="B116" s="98" t="s">
        <v>407</v>
      </c>
      <c r="C116" s="33"/>
      <c r="D116" s="62" t="s">
        <v>14</v>
      </c>
      <c r="E116" s="75" t="str">
        <f>IF(ISNA(VLOOKUP(B116,'S 2 H BRUT+NET'!$B$6:$AO$165,40,FALSE)),"",VLOOKUP(B116,'S 2 H BRUT+NET'!$B$6:$AO$165,40,FALSE))</f>
        <v/>
      </c>
      <c r="F116" s="76" t="str">
        <f>IF(ISNA(VLOOKUP(B116,'DAMES BRUT+ NET'!$B$6:$AO$85,40,FALSE)),"",VLOOKUP(B116,'DAMES BRUT+ NET'!$B$6:$AO$85,40,FALSE))</f>
        <v/>
      </c>
      <c r="G116" s="77">
        <f>IF(ISNA(VLOOKUP(B116,'S 3 H BRUT + NET'!$B$6:$AO$88,40,FALSE)),"",VLOOKUP(B116,'S 3 H BRUT + NET'!$B$6:$AO$88,40,FALSE))</f>
        <v>36</v>
      </c>
      <c r="H116" s="72"/>
      <c r="I116" s="72"/>
      <c r="J116" s="72"/>
      <c r="K116" s="70"/>
      <c r="L116" s="69"/>
      <c r="Q116" s="169"/>
    </row>
    <row r="117" spans="1:17" s="73" customFormat="1" ht="13.8" customHeight="1">
      <c r="A117" s="71"/>
      <c r="B117" s="100" t="s">
        <v>381</v>
      </c>
      <c r="C117" s="33"/>
      <c r="D117" s="62" t="s">
        <v>14</v>
      </c>
      <c r="E117" s="75" t="str">
        <f>IF(ISNA(VLOOKUP(B117,'S 2 H BRUT+NET'!$B$6:$AO$165,40,FALSE)),"",VLOOKUP(B117,'S 2 H BRUT+NET'!$B$6:$AO$165,40,FALSE))</f>
        <v/>
      </c>
      <c r="F117" s="76">
        <f>IF(ISNA(VLOOKUP(B117,'DAMES BRUT+ NET'!$B$6:$AO$85,40,FALSE)),"",VLOOKUP(B117,'DAMES BRUT+ NET'!$B$6:$AO$85,40,FALSE))</f>
        <v>183</v>
      </c>
      <c r="G117" s="77" t="str">
        <f>IF(ISNA(VLOOKUP(B117,'S 3 H BRUT + NET'!$B$6:$AO$88,40,FALSE)),"",VLOOKUP(B117,'S 3 H BRUT + NET'!$B$6:$AO$88,40,FALSE))</f>
        <v/>
      </c>
      <c r="H117" s="72"/>
      <c r="I117" s="72"/>
      <c r="J117" s="72"/>
      <c r="K117" s="70"/>
      <c r="L117" s="69"/>
      <c r="Q117" s="169"/>
    </row>
    <row r="118" spans="1:17" s="73" customFormat="1" ht="13.8" customHeight="1">
      <c r="A118" s="71"/>
      <c r="B118" s="100" t="s">
        <v>389</v>
      </c>
      <c r="C118" s="33"/>
      <c r="D118" s="62" t="s">
        <v>14</v>
      </c>
      <c r="E118" s="75" t="str">
        <f>IF(ISNA(VLOOKUP(B118,'S 2 H BRUT+NET'!$B$6:$AO$165,40,FALSE)),"",VLOOKUP(B118,'S 2 H BRUT+NET'!$B$6:$AO$165,40,FALSE))</f>
        <v/>
      </c>
      <c r="F118" s="76">
        <f>IF(ISNA(VLOOKUP(B118,'DAMES BRUT+ NET'!$B$6:$AO$85,40,FALSE)),"",VLOOKUP(B118,'DAMES BRUT+ NET'!$B$6:$AO$85,40,FALSE))</f>
        <v>29</v>
      </c>
      <c r="G118" s="77" t="str">
        <f>IF(ISNA(VLOOKUP(B118,'S 3 H BRUT + NET'!$B$6:$AO$88,40,FALSE)),"",VLOOKUP(B118,'S 3 H BRUT + NET'!$B$6:$AO$88,40,FALSE))</f>
        <v/>
      </c>
      <c r="H118" s="72"/>
      <c r="I118" s="72"/>
      <c r="J118" s="72"/>
      <c r="K118" s="70"/>
      <c r="L118" s="69"/>
      <c r="Q118" s="169"/>
    </row>
    <row r="119" spans="1:17" s="73" customFormat="1" ht="13.8" customHeight="1">
      <c r="A119" s="71"/>
      <c r="B119" s="100" t="s">
        <v>31</v>
      </c>
      <c r="C119" s="112"/>
      <c r="D119" s="109" t="s">
        <v>14</v>
      </c>
      <c r="E119" s="75" t="str">
        <f>IF(ISNA(VLOOKUP(B119,'S 2 H BRUT+NET'!$B$6:$AO$165,40,FALSE)),"",VLOOKUP(B119,'S 2 H BRUT+NET'!$B$6:$AO$165,40,FALSE))</f>
        <v/>
      </c>
      <c r="F119" s="76">
        <f>IF(ISNA(VLOOKUP(B119,'DAMES BRUT+ NET'!$B$6:$AO$85,40,FALSE)),"",VLOOKUP(B119,'DAMES BRUT+ NET'!$B$6:$AO$85,40,FALSE))</f>
        <v>214</v>
      </c>
      <c r="G119" s="77" t="str">
        <f>IF(ISNA(VLOOKUP(B119,'S 3 H BRUT + NET'!$B$6:$AO$88,40,FALSE)),"",VLOOKUP(B119,'S 3 H BRUT + NET'!$B$6:$AO$88,40,FALSE))</f>
        <v/>
      </c>
      <c r="H119" s="72"/>
      <c r="I119" s="72"/>
      <c r="J119" s="72"/>
      <c r="K119" s="70"/>
      <c r="L119" s="69"/>
      <c r="Q119" s="169"/>
    </row>
    <row r="120" spans="1:17" s="73" customFormat="1" ht="13.8" customHeight="1">
      <c r="A120" s="71"/>
      <c r="B120" s="100" t="s">
        <v>390</v>
      </c>
      <c r="C120" s="33"/>
      <c r="D120" s="62" t="s">
        <v>14</v>
      </c>
      <c r="E120" s="75" t="str">
        <f>IF(ISNA(VLOOKUP(B120,'S 2 H BRUT+NET'!$B$6:$AO$165,40,FALSE)),"",VLOOKUP(B120,'S 2 H BRUT+NET'!$B$6:$AO$165,40,FALSE))</f>
        <v/>
      </c>
      <c r="F120" s="76">
        <f>IF(ISNA(VLOOKUP(B120,'DAMES BRUT+ NET'!$B$6:$AO$85,40,FALSE)),"",VLOOKUP(B120,'DAMES BRUT+ NET'!$B$6:$AO$85,40,FALSE))</f>
        <v>183</v>
      </c>
      <c r="G120" s="77" t="str">
        <f>IF(ISNA(VLOOKUP(B120,'S 3 H BRUT + NET'!$B$6:$AO$88,40,FALSE)),"",VLOOKUP(B120,'S 3 H BRUT + NET'!$B$6:$AO$88,40,FALSE))</f>
        <v/>
      </c>
      <c r="H120" s="72"/>
      <c r="I120" s="72"/>
      <c r="J120" s="72"/>
      <c r="K120" s="70"/>
      <c r="L120" s="69"/>
      <c r="Q120" s="169"/>
    </row>
    <row r="121" spans="1:17" s="73" customFormat="1" ht="13.8" customHeight="1">
      <c r="A121" s="71"/>
      <c r="B121" s="100" t="s">
        <v>408</v>
      </c>
      <c r="C121" s="33"/>
      <c r="D121" s="62" t="s">
        <v>14</v>
      </c>
      <c r="E121" s="75" t="str">
        <f>IF(ISNA(VLOOKUP(B121,'S 2 H BRUT+NET'!$B$6:$AO$165,40,FALSE)),"",VLOOKUP(B121,'S 2 H BRUT+NET'!$B$6:$AO$165,40,FALSE))</f>
        <v/>
      </c>
      <c r="F121" s="76">
        <f>IF(ISNA(VLOOKUP(B121,'DAMES BRUT+ NET'!$B$6:$AO$85,40,FALSE)),"",VLOOKUP(B121,'DAMES BRUT+ NET'!$B$6:$AO$85,40,FALSE))</f>
        <v>47</v>
      </c>
      <c r="G121" s="77" t="str">
        <f>IF(ISNA(VLOOKUP(B121,'S 3 H BRUT + NET'!$B$6:$AO$88,40,FALSE)),"",VLOOKUP(B121,'S 3 H BRUT + NET'!$B$6:$AO$88,40,FALSE))</f>
        <v/>
      </c>
      <c r="H121" s="72"/>
      <c r="I121" s="72"/>
      <c r="J121" s="72"/>
      <c r="K121" s="70"/>
      <c r="L121" s="69"/>
      <c r="Q121" s="169"/>
    </row>
    <row r="122" spans="1:17" s="73" customFormat="1" ht="13.8" customHeight="1">
      <c r="A122" s="71"/>
      <c r="B122" s="100" t="s">
        <v>382</v>
      </c>
      <c r="C122" s="33"/>
      <c r="D122" s="62" t="s">
        <v>14</v>
      </c>
      <c r="E122" s="75" t="str">
        <f>IF(ISNA(VLOOKUP(B122,'S 2 H BRUT+NET'!$B$6:$AO$165,40,FALSE)),"",VLOOKUP(B122,'S 2 H BRUT+NET'!$B$6:$AO$165,40,FALSE))</f>
        <v/>
      </c>
      <c r="F122" s="76">
        <f>IF(ISNA(VLOOKUP(B122,'DAMES BRUT+ NET'!$B$6:$AO$85,40,FALSE)),"",VLOOKUP(B122,'DAMES BRUT+ NET'!$B$6:$AO$85,40,FALSE))</f>
        <v>55</v>
      </c>
      <c r="G122" s="77" t="str">
        <f>IF(ISNA(VLOOKUP(B122,'S 3 H BRUT + NET'!$B$6:$AO$88,40,FALSE)),"",VLOOKUP(B122,'S 3 H BRUT + NET'!$B$6:$AO$88,40,FALSE))</f>
        <v/>
      </c>
      <c r="H122" s="72"/>
      <c r="I122" s="72"/>
      <c r="J122" s="72"/>
      <c r="K122" s="70"/>
      <c r="L122" s="69"/>
      <c r="Q122" s="169"/>
    </row>
    <row r="123" spans="1:17" s="73" customFormat="1" ht="13.8" customHeight="1">
      <c r="A123" s="71"/>
      <c r="B123" s="100" t="s">
        <v>364</v>
      </c>
      <c r="C123" s="33"/>
      <c r="D123" s="62" t="s">
        <v>14</v>
      </c>
      <c r="E123" s="75" t="str">
        <f>IF(ISNA(VLOOKUP(B123,'S 2 H BRUT+NET'!$B$6:$AO$165,40,FALSE)),"",VLOOKUP(B123,'S 2 H BRUT+NET'!$B$6:$AO$165,40,FALSE))</f>
        <v/>
      </c>
      <c r="F123" s="76">
        <f>IF(ISNA(VLOOKUP(B123,'DAMES BRUT+ NET'!$B$6:$AO$85,40,FALSE)),"",VLOOKUP(B123,'DAMES BRUT+ NET'!$B$6:$AO$85,40,FALSE))</f>
        <v>121</v>
      </c>
      <c r="G123" s="77" t="str">
        <f>IF(ISNA(VLOOKUP(B123,'S 3 H BRUT + NET'!$B$6:$AO$88,40,FALSE)),"",VLOOKUP(B123,'S 3 H BRUT + NET'!$B$6:$AO$88,40,FALSE))</f>
        <v/>
      </c>
      <c r="H123" s="72"/>
      <c r="I123" s="72"/>
      <c r="J123" s="72"/>
      <c r="K123" s="70"/>
      <c r="L123" s="69"/>
      <c r="Q123" s="169"/>
    </row>
    <row r="124" spans="1:17" s="73" customFormat="1" ht="13.8" customHeight="1">
      <c r="A124" s="71"/>
      <c r="B124" s="100" t="s">
        <v>113</v>
      </c>
      <c r="C124" s="112"/>
      <c r="D124" s="109" t="s">
        <v>14</v>
      </c>
      <c r="E124" s="75" t="str">
        <f>IF(ISNA(VLOOKUP(B124,'S 2 H BRUT+NET'!$B$6:$AO$165,40,FALSE)),"",VLOOKUP(B124,'S 2 H BRUT+NET'!$B$6:$AO$165,40,FALSE))</f>
        <v/>
      </c>
      <c r="F124" s="76">
        <f>IF(ISNA(VLOOKUP(B124,'DAMES BRUT+ NET'!$B$6:$AO$85,40,FALSE)),"",VLOOKUP(B124,'DAMES BRUT+ NET'!$B$6:$AO$85,40,FALSE))</f>
        <v>80</v>
      </c>
      <c r="G124" s="77" t="str">
        <f>IF(ISNA(VLOOKUP(B124,'S 3 H BRUT + NET'!$B$6:$AO$88,40,FALSE)),"",VLOOKUP(B124,'S 3 H BRUT + NET'!$B$6:$AO$88,40,FALSE))</f>
        <v/>
      </c>
      <c r="H124" s="72"/>
      <c r="I124" s="72"/>
      <c r="J124" s="72"/>
      <c r="K124" s="70"/>
      <c r="L124" s="69"/>
      <c r="Q124" s="169"/>
    </row>
    <row r="125" spans="1:17" s="73" customFormat="1" ht="13.8" customHeight="1">
      <c r="A125" s="71"/>
      <c r="B125" s="97" t="s">
        <v>153</v>
      </c>
      <c r="C125" s="112"/>
      <c r="D125" s="113" t="s">
        <v>18</v>
      </c>
      <c r="E125" s="75">
        <f>IF(ISNA(VLOOKUP(B125,'S 2 H BRUT+NET'!$B$6:$AO$165,40,FALSE)),"",VLOOKUP(B125,'S 2 H BRUT+NET'!$B$6:$AO$165,40,FALSE))</f>
        <v>246</v>
      </c>
      <c r="F125" s="76" t="str">
        <f>IF(ISNA(VLOOKUP(B125,'DAMES BRUT+ NET'!$B$6:$AO$85,40,FALSE)),"",VLOOKUP(B125,'DAMES BRUT+ NET'!$B$6:$AO$85,40,FALSE))</f>
        <v/>
      </c>
      <c r="G125" s="77" t="str">
        <f>IF(ISNA(VLOOKUP(B125,'S 3 H BRUT + NET'!$B$6:$AO$88,40,FALSE)),"",VLOOKUP(B125,'S 3 H BRUT + NET'!$B$6:$AO$88,40,FALSE))</f>
        <v/>
      </c>
      <c r="H125" s="72"/>
      <c r="I125" s="72"/>
      <c r="J125" s="72"/>
      <c r="K125" s="70"/>
      <c r="L125" s="69"/>
      <c r="Q125" s="169"/>
    </row>
    <row r="126" spans="1:17" s="73" customFormat="1" ht="13.8" customHeight="1">
      <c r="A126" s="71"/>
      <c r="B126" s="101" t="s">
        <v>219</v>
      </c>
      <c r="C126" s="33"/>
      <c r="D126" s="40" t="s">
        <v>18</v>
      </c>
      <c r="E126" s="75">
        <f>IF(ISNA(VLOOKUP(B126,'S 2 H BRUT+NET'!$B$6:$AO$165,40,FALSE)),"",VLOOKUP(B126,'S 2 H BRUT+NET'!$B$6:$AO$165,40,FALSE))</f>
        <v>230</v>
      </c>
      <c r="F126" s="76" t="str">
        <f>IF(ISNA(VLOOKUP(B126,'DAMES BRUT+ NET'!$B$6:$AO$85,40,FALSE)),"",VLOOKUP(B126,'DAMES BRUT+ NET'!$B$6:$AO$85,40,FALSE))</f>
        <v/>
      </c>
      <c r="G126" s="77" t="str">
        <f>IF(ISNA(VLOOKUP(B126,'S 3 H BRUT + NET'!$B$6:$AO$88,40,FALSE)),"",VLOOKUP(B126,'S 3 H BRUT + NET'!$B$6:$AO$88,40,FALSE))</f>
        <v/>
      </c>
      <c r="H126" s="72"/>
      <c r="I126" s="72"/>
      <c r="J126" s="72"/>
      <c r="K126" s="70"/>
      <c r="L126" s="69"/>
      <c r="Q126" s="169"/>
    </row>
    <row r="127" spans="1:17" s="73" customFormat="1" ht="13.8" customHeight="1">
      <c r="A127" s="71"/>
      <c r="B127" s="101" t="s">
        <v>220</v>
      </c>
      <c r="C127" s="33"/>
      <c r="D127" s="40" t="s">
        <v>18</v>
      </c>
      <c r="E127" s="75">
        <f>IF(ISNA(VLOOKUP(B127,'S 2 H BRUT+NET'!$B$6:$AO$165,40,FALSE)),"",VLOOKUP(B127,'S 2 H BRUT+NET'!$B$6:$AO$165,40,FALSE))</f>
        <v>132</v>
      </c>
      <c r="F127" s="76" t="str">
        <f>IF(ISNA(VLOOKUP(B127,'DAMES BRUT+ NET'!$B$6:$AO$85,40,FALSE)),"",VLOOKUP(B127,'DAMES BRUT+ NET'!$B$6:$AO$85,40,FALSE))</f>
        <v/>
      </c>
      <c r="G127" s="77" t="str">
        <f>IF(ISNA(VLOOKUP(B127,'S 3 H BRUT + NET'!$B$6:$AO$88,40,FALSE)),"",VLOOKUP(B127,'S 3 H BRUT + NET'!$B$6:$AO$88,40,FALSE))</f>
        <v/>
      </c>
      <c r="H127" s="72"/>
      <c r="I127" s="72"/>
      <c r="J127" s="72"/>
      <c r="K127" s="70"/>
      <c r="L127" s="69"/>
      <c r="Q127" s="169"/>
    </row>
    <row r="128" spans="1:17" s="73" customFormat="1" ht="13.8" customHeight="1">
      <c r="A128" s="71"/>
      <c r="B128" s="97" t="s">
        <v>26</v>
      </c>
      <c r="C128" s="112"/>
      <c r="D128" s="113" t="s">
        <v>18</v>
      </c>
      <c r="E128" s="75">
        <f>IF(ISNA(VLOOKUP(B128,'S 2 H BRUT+NET'!$B$6:$AO$165,40,FALSE)),"",VLOOKUP(B128,'S 2 H BRUT+NET'!$B$6:$AO$165,40,FALSE))</f>
        <v>43</v>
      </c>
      <c r="F128" s="76" t="str">
        <f>IF(ISNA(VLOOKUP(B128,'DAMES BRUT+ NET'!$B$6:$AO$85,40,FALSE)),"",VLOOKUP(B128,'DAMES BRUT+ NET'!$B$6:$AO$85,40,FALSE))</f>
        <v/>
      </c>
      <c r="G128" s="77" t="str">
        <f>IF(ISNA(VLOOKUP(B128,'S 3 H BRUT + NET'!$B$6:$AO$88,40,FALSE)),"",VLOOKUP(B128,'S 3 H BRUT + NET'!$B$6:$AO$88,40,FALSE))</f>
        <v/>
      </c>
      <c r="H128" s="72"/>
      <c r="I128" s="72"/>
      <c r="J128" s="72"/>
      <c r="K128" s="70"/>
      <c r="L128" s="69"/>
      <c r="Q128" s="169"/>
    </row>
    <row r="129" spans="1:17" s="73" customFormat="1" ht="13.8" customHeight="1">
      <c r="A129" s="71"/>
      <c r="B129" s="97" t="s">
        <v>116</v>
      </c>
      <c r="C129" s="112"/>
      <c r="D129" s="113" t="s">
        <v>18</v>
      </c>
      <c r="E129" s="75">
        <f>IF(ISNA(VLOOKUP(B129,'S 2 H BRUT+NET'!$B$6:$AO$165,40,FALSE)),"",VLOOKUP(B129,'S 2 H BRUT+NET'!$B$6:$AO$165,40,FALSE))</f>
        <v>126</v>
      </c>
      <c r="F129" s="76" t="str">
        <f>IF(ISNA(VLOOKUP(B129,'DAMES BRUT+ NET'!$B$6:$AO$85,40,FALSE)),"",VLOOKUP(B129,'DAMES BRUT+ NET'!$B$6:$AO$85,40,FALSE))</f>
        <v/>
      </c>
      <c r="G129" s="77" t="str">
        <f>IF(ISNA(VLOOKUP(B129,'S 3 H BRUT + NET'!$B$6:$AO$88,40,FALSE)),"",VLOOKUP(B129,'S 3 H BRUT + NET'!$B$6:$AO$88,40,FALSE))</f>
        <v/>
      </c>
      <c r="H129" s="72"/>
      <c r="I129" s="72"/>
      <c r="J129" s="72"/>
      <c r="K129" s="70"/>
      <c r="L129" s="69"/>
      <c r="Q129" s="169"/>
    </row>
    <row r="130" spans="1:17" s="73" customFormat="1" ht="13.8" customHeight="1">
      <c r="A130" s="71"/>
      <c r="B130" s="97" t="s">
        <v>289</v>
      </c>
      <c r="C130" s="33"/>
      <c r="D130" s="40" t="s">
        <v>18</v>
      </c>
      <c r="E130" s="75">
        <f>IF(ISNA(VLOOKUP(B130,'S 2 H BRUT+NET'!$B$6:$AO$165,40,FALSE)),"",VLOOKUP(B130,'S 2 H BRUT+NET'!$B$6:$AO$165,40,FALSE))</f>
        <v>101</v>
      </c>
      <c r="F130" s="76" t="str">
        <f>IF(ISNA(VLOOKUP(B130,'DAMES BRUT+ NET'!$B$6:$AO$85,40,FALSE)),"",VLOOKUP(B130,'DAMES BRUT+ NET'!$B$6:$AO$85,40,FALSE))</f>
        <v/>
      </c>
      <c r="G130" s="77" t="str">
        <f>IF(ISNA(VLOOKUP(B130,'S 3 H BRUT + NET'!$B$6:$AO$88,40,FALSE)),"",VLOOKUP(B130,'S 3 H BRUT + NET'!$B$6:$AO$88,40,FALSE))</f>
        <v/>
      </c>
      <c r="H130" s="72"/>
      <c r="I130" s="72"/>
      <c r="J130" s="72"/>
      <c r="K130" s="70"/>
      <c r="L130" s="69"/>
      <c r="Q130" s="169"/>
    </row>
    <row r="131" spans="1:17" s="73" customFormat="1" ht="13.8" customHeight="1">
      <c r="A131" s="71"/>
      <c r="B131" s="97" t="s">
        <v>98</v>
      </c>
      <c r="C131" s="112"/>
      <c r="D131" s="113" t="s">
        <v>18</v>
      </c>
      <c r="E131" s="75">
        <f>IF(ISNA(VLOOKUP(B131,'S 2 H BRUT+NET'!$B$6:$AO$165,40,FALSE)),"",VLOOKUP(B131,'S 2 H BRUT+NET'!$B$6:$AO$165,40,FALSE))</f>
        <v>110</v>
      </c>
      <c r="F131" s="76" t="str">
        <f>IF(ISNA(VLOOKUP(B131,'DAMES BRUT+ NET'!$B$6:$AO$85,40,FALSE)),"",VLOOKUP(B131,'DAMES BRUT+ NET'!$B$6:$AO$85,40,FALSE))</f>
        <v/>
      </c>
      <c r="G131" s="77" t="str">
        <f>IF(ISNA(VLOOKUP(B131,'S 3 H BRUT + NET'!$B$6:$AO$88,40,FALSE)),"",VLOOKUP(B131,'S 3 H BRUT + NET'!$B$6:$AO$88,40,FALSE))</f>
        <v/>
      </c>
      <c r="H131" s="72"/>
      <c r="I131" s="72"/>
      <c r="J131" s="72"/>
      <c r="K131" s="70"/>
      <c r="L131" s="69"/>
      <c r="Q131" s="169"/>
    </row>
    <row r="132" spans="1:17" s="73" customFormat="1" ht="13.8" customHeight="1">
      <c r="A132" s="71"/>
      <c r="B132" s="97" t="s">
        <v>73</v>
      </c>
      <c r="C132" s="112"/>
      <c r="D132" s="113" t="s">
        <v>18</v>
      </c>
      <c r="E132" s="75">
        <f>IF(ISNA(VLOOKUP(B132,'S 2 H BRUT+NET'!$B$6:$AO$165,40,FALSE)),"",VLOOKUP(B132,'S 2 H BRUT+NET'!$B$6:$AO$165,40,FALSE))</f>
        <v>148</v>
      </c>
      <c r="F132" s="76" t="str">
        <f>IF(ISNA(VLOOKUP(B132,'DAMES BRUT+ NET'!$B$6:$AO$85,40,FALSE)),"",VLOOKUP(B132,'DAMES BRUT+ NET'!$B$6:$AO$85,40,FALSE))</f>
        <v/>
      </c>
      <c r="G132" s="77" t="str">
        <f>IF(ISNA(VLOOKUP(B132,'S 3 H BRUT + NET'!$B$6:$AO$88,40,FALSE)),"",VLOOKUP(B132,'S 3 H BRUT + NET'!$B$6:$AO$88,40,FALSE))</f>
        <v/>
      </c>
      <c r="H132" s="72"/>
      <c r="I132" s="72"/>
      <c r="J132" s="72"/>
      <c r="K132" s="70"/>
      <c r="L132" s="69"/>
      <c r="Q132" s="169"/>
    </row>
    <row r="133" spans="1:17" s="73" customFormat="1" ht="13.8" customHeight="1">
      <c r="A133" s="71"/>
      <c r="B133" s="97" t="s">
        <v>118</v>
      </c>
      <c r="C133" s="112"/>
      <c r="D133" s="113" t="s">
        <v>18</v>
      </c>
      <c r="E133" s="75">
        <f>IF(ISNA(VLOOKUP(B133,'S 2 H BRUT+NET'!$B$6:$AO$165,40,FALSE)),"",VLOOKUP(B133,'S 2 H BRUT+NET'!$B$6:$AO$165,40,FALSE))</f>
        <v>162</v>
      </c>
      <c r="F133" s="76" t="str">
        <f>IF(ISNA(VLOOKUP(B133,'DAMES BRUT+ NET'!$B$6:$AO$85,40,FALSE)),"",VLOOKUP(B133,'DAMES BRUT+ NET'!$B$6:$AO$85,40,FALSE))</f>
        <v/>
      </c>
      <c r="G133" s="77" t="str">
        <f>IF(ISNA(VLOOKUP(B133,'S 3 H BRUT + NET'!$B$6:$AO$88,40,FALSE)),"",VLOOKUP(B133,'S 3 H BRUT + NET'!$B$6:$AO$88,40,FALSE))</f>
        <v/>
      </c>
      <c r="H133" s="72"/>
      <c r="I133" s="72"/>
      <c r="J133" s="72"/>
      <c r="K133" s="70"/>
      <c r="L133" s="69"/>
      <c r="Q133" s="169"/>
    </row>
    <row r="134" spans="1:17" s="73" customFormat="1" ht="13.8" customHeight="1">
      <c r="A134" s="71"/>
      <c r="B134" s="101" t="s">
        <v>221</v>
      </c>
      <c r="C134" s="33"/>
      <c r="D134" s="40" t="s">
        <v>18</v>
      </c>
      <c r="E134" s="75">
        <f>IF(ISNA(VLOOKUP(B134,'S 2 H BRUT+NET'!$B$6:$AO$165,40,FALSE)),"",VLOOKUP(B134,'S 2 H BRUT+NET'!$B$6:$AO$165,40,FALSE))</f>
        <v>84</v>
      </c>
      <c r="F134" s="76" t="str">
        <f>IF(ISNA(VLOOKUP(B134,'DAMES BRUT+ NET'!$B$6:$AO$85,40,FALSE)),"",VLOOKUP(B134,'DAMES BRUT+ NET'!$B$6:$AO$85,40,FALSE))</f>
        <v/>
      </c>
      <c r="G134" s="77" t="str">
        <f>IF(ISNA(VLOOKUP(B134,'S 3 H BRUT + NET'!$B$6:$AO$88,40,FALSE)),"",VLOOKUP(B134,'S 3 H BRUT + NET'!$B$6:$AO$88,40,FALSE))</f>
        <v/>
      </c>
      <c r="H134" s="72"/>
      <c r="I134" s="72"/>
      <c r="J134" s="72"/>
      <c r="K134" s="70"/>
      <c r="L134" s="69"/>
      <c r="Q134" s="169"/>
    </row>
    <row r="135" spans="1:17" s="73" customFormat="1" ht="13.8" customHeight="1">
      <c r="A135" s="71"/>
      <c r="B135" s="97" t="s">
        <v>287</v>
      </c>
      <c r="C135" s="33"/>
      <c r="D135" s="40" t="s">
        <v>18</v>
      </c>
      <c r="E135" s="75">
        <f>IF(ISNA(VLOOKUP(B135,'S 2 H BRUT+NET'!$B$6:$AO$165,40,FALSE)),"",VLOOKUP(B135,'S 2 H BRUT+NET'!$B$6:$AO$165,40,FALSE))</f>
        <v>87</v>
      </c>
      <c r="F135" s="76" t="str">
        <f>IF(ISNA(VLOOKUP(B135,'DAMES BRUT+ NET'!$B$6:$AO$85,40,FALSE)),"",VLOOKUP(B135,'DAMES BRUT+ NET'!$B$6:$AO$85,40,FALSE))</f>
        <v/>
      </c>
      <c r="G135" s="77" t="str">
        <f>IF(ISNA(VLOOKUP(B135,'S 3 H BRUT + NET'!$B$6:$AO$88,40,FALSE)),"",VLOOKUP(B135,'S 3 H BRUT + NET'!$B$6:$AO$88,40,FALSE))</f>
        <v/>
      </c>
      <c r="H135" s="72"/>
      <c r="I135" s="72"/>
      <c r="J135" s="72"/>
      <c r="K135" s="70"/>
      <c r="L135" s="69"/>
      <c r="Q135" s="169"/>
    </row>
    <row r="136" spans="1:17" s="73" customFormat="1" ht="13.8" customHeight="1">
      <c r="A136" s="71"/>
      <c r="B136" s="101" t="s">
        <v>288</v>
      </c>
      <c r="C136" s="33"/>
      <c r="D136" s="40" t="s">
        <v>18</v>
      </c>
      <c r="E136" s="75">
        <f>IF(ISNA(VLOOKUP(B136,'S 2 H BRUT+NET'!$B$6:$AO$165,40,FALSE)),"",VLOOKUP(B136,'S 2 H BRUT+NET'!$B$6:$AO$165,40,FALSE))</f>
        <v>78</v>
      </c>
      <c r="F136" s="76" t="str">
        <f>IF(ISNA(VLOOKUP(B136,'DAMES BRUT+ NET'!$B$6:$AO$85,40,FALSE)),"",VLOOKUP(B136,'DAMES BRUT+ NET'!$B$6:$AO$85,40,FALSE))</f>
        <v/>
      </c>
      <c r="G136" s="77" t="str">
        <f>IF(ISNA(VLOOKUP(B136,'S 3 H BRUT + NET'!$B$6:$AO$88,40,FALSE)),"",VLOOKUP(B136,'S 3 H BRUT + NET'!$B$6:$AO$88,40,FALSE))</f>
        <v/>
      </c>
      <c r="H136" s="72"/>
      <c r="I136" s="72"/>
      <c r="J136" s="72"/>
      <c r="K136" s="70"/>
      <c r="L136" s="69"/>
      <c r="Q136" s="169"/>
    </row>
    <row r="137" spans="1:17" s="73" customFormat="1" ht="13.8" customHeight="1">
      <c r="A137" s="71"/>
      <c r="B137" s="97" t="s">
        <v>154</v>
      </c>
      <c r="C137" s="112"/>
      <c r="D137" s="113" t="s">
        <v>18</v>
      </c>
      <c r="E137" s="75">
        <f>IF(ISNA(VLOOKUP(B137,'S 2 H BRUT+NET'!$B$6:$AO$165,40,FALSE)),"",VLOOKUP(B137,'S 2 H BRUT+NET'!$B$6:$AO$165,40,FALSE))</f>
        <v>98</v>
      </c>
      <c r="F137" s="76" t="str">
        <f>IF(ISNA(VLOOKUP(B137,'DAMES BRUT+ NET'!$B$6:$AO$85,40,FALSE)),"",VLOOKUP(B137,'DAMES BRUT+ NET'!$B$6:$AO$85,40,FALSE))</f>
        <v/>
      </c>
      <c r="G137" s="77" t="str">
        <f>IF(ISNA(VLOOKUP(B137,'S 3 H BRUT + NET'!$B$6:$AO$88,40,FALSE)),"",VLOOKUP(B137,'S 3 H BRUT + NET'!$B$6:$AO$88,40,FALSE))</f>
        <v/>
      </c>
      <c r="H137" s="72"/>
      <c r="I137" s="72"/>
      <c r="J137" s="72"/>
      <c r="K137" s="70"/>
      <c r="L137" s="69"/>
      <c r="Q137" s="169"/>
    </row>
    <row r="138" spans="1:17" s="73" customFormat="1" ht="13.8" customHeight="1">
      <c r="A138" s="71"/>
      <c r="B138" s="101" t="s">
        <v>257</v>
      </c>
      <c r="C138" s="33"/>
      <c r="D138" s="40" t="s">
        <v>18</v>
      </c>
      <c r="E138" s="75">
        <f>IF(ISNA(VLOOKUP(B138,'S 2 H BRUT+NET'!$B$6:$AO$165,40,FALSE)),"",VLOOKUP(B138,'S 2 H BRUT+NET'!$B$6:$AO$165,40,FALSE))</f>
        <v>214</v>
      </c>
      <c r="F138" s="76" t="str">
        <f>IF(ISNA(VLOOKUP(B138,'DAMES BRUT+ NET'!$B$6:$AO$85,40,FALSE)),"",VLOOKUP(B138,'DAMES BRUT+ NET'!$B$6:$AO$85,40,FALSE))</f>
        <v/>
      </c>
      <c r="G138" s="77" t="str">
        <f>IF(ISNA(VLOOKUP(B138,'S 3 H BRUT + NET'!$B$6:$AO$88,40,FALSE)),"",VLOOKUP(B138,'S 3 H BRUT + NET'!$B$6:$AO$88,40,FALSE))</f>
        <v/>
      </c>
      <c r="H138" s="72"/>
      <c r="I138" s="72"/>
      <c r="J138" s="72"/>
      <c r="K138" s="70"/>
      <c r="L138" s="69"/>
      <c r="Q138" s="169"/>
    </row>
    <row r="139" spans="1:17" s="73" customFormat="1" ht="13.8" customHeight="1">
      <c r="A139" s="71"/>
      <c r="B139" s="101" t="s">
        <v>222</v>
      </c>
      <c r="C139" s="33"/>
      <c r="D139" s="40" t="s">
        <v>18</v>
      </c>
      <c r="E139" s="75">
        <f>IF(ISNA(VLOOKUP(B139,'S 2 H BRUT+NET'!$B$6:$AO$165,40,FALSE)),"",VLOOKUP(B139,'S 2 H BRUT+NET'!$B$6:$AO$165,40,FALSE))</f>
        <v>218</v>
      </c>
      <c r="F139" s="76" t="str">
        <f>IF(ISNA(VLOOKUP(B139,'DAMES BRUT+ NET'!$B$6:$AO$85,40,FALSE)),"",VLOOKUP(B139,'DAMES BRUT+ NET'!$B$6:$AO$85,40,FALSE))</f>
        <v/>
      </c>
      <c r="G139" s="77" t="str">
        <f>IF(ISNA(VLOOKUP(B139,'S 3 H BRUT + NET'!$B$6:$AO$88,40,FALSE)),"",VLOOKUP(B139,'S 3 H BRUT + NET'!$B$6:$AO$88,40,FALSE))</f>
        <v/>
      </c>
      <c r="H139" s="72"/>
      <c r="I139" s="72"/>
      <c r="J139" s="72"/>
      <c r="K139" s="70"/>
      <c r="L139" s="69"/>
      <c r="Q139" s="169"/>
    </row>
    <row r="140" spans="1:17" s="73" customFormat="1" ht="13.8" customHeight="1">
      <c r="A140" s="71"/>
      <c r="B140" s="97" t="s">
        <v>6</v>
      </c>
      <c r="C140" s="112"/>
      <c r="D140" s="113" t="s">
        <v>18</v>
      </c>
      <c r="E140" s="75">
        <f>IF(ISNA(VLOOKUP(B140,'S 2 H BRUT+NET'!$B$6:$AO$165,40,FALSE)),"",VLOOKUP(B140,'S 2 H BRUT+NET'!$B$6:$AO$165,40,FALSE))</f>
        <v>150</v>
      </c>
      <c r="F140" s="76" t="str">
        <f>IF(ISNA(VLOOKUP(B140,'DAMES BRUT+ NET'!$B$6:$AO$85,40,FALSE)),"",VLOOKUP(B140,'DAMES BRUT+ NET'!$B$6:$AO$85,40,FALSE))</f>
        <v/>
      </c>
      <c r="G140" s="77" t="str">
        <f>IF(ISNA(VLOOKUP(B140,'S 3 H BRUT + NET'!$B$6:$AO$88,40,FALSE)),"",VLOOKUP(B140,'S 3 H BRUT + NET'!$B$6:$AO$88,40,FALSE))</f>
        <v/>
      </c>
      <c r="H140" s="75">
        <f>SUM(LARGE(E125:E171,1)+(LARGE(E125:E171,2)+(LARGE(E125:E171,3))))</f>
        <v>694</v>
      </c>
      <c r="I140" s="76">
        <f>SUM(LARGE(F125:F171,1))</f>
        <v>244</v>
      </c>
      <c r="J140" s="77">
        <f>SUM(LARGE(G125:G171,1))</f>
        <v>252</v>
      </c>
      <c r="K140" s="78">
        <f>H140+I140+J140</f>
        <v>1190</v>
      </c>
      <c r="L140" s="69">
        <f>RANK(K140,$K$20:$K$333,0)</f>
        <v>5</v>
      </c>
      <c r="N140" s="129">
        <v>24</v>
      </c>
      <c r="O140" s="130">
        <v>15</v>
      </c>
      <c r="P140" s="131">
        <v>8</v>
      </c>
      <c r="Q140" s="169">
        <v>47</v>
      </c>
    </row>
    <row r="141" spans="1:17" s="73" customFormat="1" ht="13.8" customHeight="1">
      <c r="A141" s="71"/>
      <c r="B141" s="97" t="s">
        <v>333</v>
      </c>
      <c r="C141" s="33"/>
      <c r="D141" s="40" t="s">
        <v>18</v>
      </c>
      <c r="E141" s="75">
        <f>IF(ISNA(VLOOKUP(B141,'S 2 H BRUT+NET'!$B$6:$AO$165,40,FALSE)),"",VLOOKUP(B141,'S 2 H BRUT+NET'!$B$6:$AO$165,40,FALSE))</f>
        <v>32</v>
      </c>
      <c r="F141" s="76" t="str">
        <f>IF(ISNA(VLOOKUP(B141,'DAMES BRUT+ NET'!$B$6:$AO$85,40,FALSE)),"",VLOOKUP(B141,'DAMES BRUT+ NET'!$B$6:$AO$85,40,FALSE))</f>
        <v/>
      </c>
      <c r="G141" s="77" t="str">
        <f>IF(ISNA(VLOOKUP(B141,'S 3 H BRUT + NET'!$B$6:$AO$88,40,FALSE)),"",VLOOKUP(B141,'S 3 H BRUT + NET'!$B$6:$AO$88,40,FALSE))</f>
        <v/>
      </c>
      <c r="H141" s="72"/>
      <c r="I141" s="72"/>
      <c r="J141" s="72"/>
      <c r="K141" s="70"/>
      <c r="L141" s="69"/>
      <c r="Q141" s="169"/>
    </row>
    <row r="142" spans="1:17" s="73" customFormat="1" ht="13.8" customHeight="1">
      <c r="A142" s="71"/>
      <c r="B142" s="101" t="s">
        <v>358</v>
      </c>
      <c r="C142" s="33"/>
      <c r="D142" s="40" t="s">
        <v>18</v>
      </c>
      <c r="E142" s="75">
        <f>IF(ISNA(VLOOKUP(B142,'S 2 H BRUT+NET'!$B$6:$AO$165,40,FALSE)),"",VLOOKUP(B142,'S 2 H BRUT+NET'!$B$6:$AO$165,40,FALSE))</f>
        <v>75</v>
      </c>
      <c r="F142" s="76" t="str">
        <f>IF(ISNA(VLOOKUP(B142,'DAMES BRUT+ NET'!$B$6:$AO$85,40,FALSE)),"",VLOOKUP(B142,'DAMES BRUT+ NET'!$B$6:$AO$85,40,FALSE))</f>
        <v/>
      </c>
      <c r="G142" s="77" t="str">
        <f>IF(ISNA(VLOOKUP(B142,'S 3 H BRUT + NET'!$B$6:$AO$88,40,FALSE)),"",VLOOKUP(B142,'S 3 H BRUT + NET'!$B$6:$AO$88,40,FALSE))</f>
        <v/>
      </c>
      <c r="H142" s="72"/>
      <c r="I142" s="72"/>
      <c r="J142" s="72"/>
      <c r="K142" s="70"/>
      <c r="L142" s="69"/>
      <c r="Q142" s="169"/>
    </row>
    <row r="143" spans="1:17" s="73" customFormat="1" ht="13.8" customHeight="1">
      <c r="A143" s="71"/>
      <c r="B143" s="101" t="s">
        <v>290</v>
      </c>
      <c r="C143" s="33"/>
      <c r="D143" s="40" t="s">
        <v>18</v>
      </c>
      <c r="E143" s="75">
        <f>IF(ISNA(VLOOKUP(B143,'S 2 H BRUT+NET'!$B$6:$AO$165,40,FALSE)),"",VLOOKUP(B143,'S 2 H BRUT+NET'!$B$6:$AO$165,40,FALSE))</f>
        <v>206</v>
      </c>
      <c r="F143" s="76" t="str">
        <f>IF(ISNA(VLOOKUP(B143,'DAMES BRUT+ NET'!$B$6:$AO$85,40,FALSE)),"",VLOOKUP(B143,'DAMES BRUT+ NET'!$B$6:$AO$85,40,FALSE))</f>
        <v/>
      </c>
      <c r="G143" s="77" t="str">
        <f>IF(ISNA(VLOOKUP(B143,'S 3 H BRUT + NET'!$B$6:$AO$88,40,FALSE)),"",VLOOKUP(B143,'S 3 H BRUT + NET'!$B$6:$AO$88,40,FALSE))</f>
        <v/>
      </c>
      <c r="H143" s="72"/>
      <c r="I143" s="72"/>
      <c r="J143" s="72"/>
      <c r="K143" s="70"/>
      <c r="L143" s="69"/>
      <c r="Q143" s="169"/>
    </row>
    <row r="144" spans="1:17" s="73" customFormat="1" ht="13.8" customHeight="1">
      <c r="A144" s="71"/>
      <c r="B144" s="97" t="s">
        <v>17</v>
      </c>
      <c r="C144" s="112"/>
      <c r="D144" s="113" t="s">
        <v>18</v>
      </c>
      <c r="E144" s="75">
        <f>IF(ISNA(VLOOKUP(B144,'S 2 H BRUT+NET'!$B$6:$AO$165,40,FALSE)),"",VLOOKUP(B144,'S 2 H BRUT+NET'!$B$6:$AO$165,40,FALSE))</f>
        <v>205</v>
      </c>
      <c r="F144" s="76" t="str">
        <f>IF(ISNA(VLOOKUP(B144,'DAMES BRUT+ NET'!$B$6:$AO$85,40,FALSE)),"",VLOOKUP(B144,'DAMES BRUT+ NET'!$B$6:$AO$85,40,FALSE))</f>
        <v/>
      </c>
      <c r="G144" s="77" t="str">
        <f>IF(ISNA(VLOOKUP(B144,'S 3 H BRUT + NET'!$B$6:$AO$88,40,FALSE)),"",VLOOKUP(B144,'S 3 H BRUT + NET'!$B$6:$AO$88,40,FALSE))</f>
        <v/>
      </c>
      <c r="H144" s="72"/>
      <c r="I144" s="72"/>
      <c r="J144" s="72"/>
      <c r="K144" s="80"/>
      <c r="L144" s="69"/>
      <c r="Q144" s="169"/>
    </row>
    <row r="145" spans="1:17" s="73" customFormat="1" ht="13.8" customHeight="1">
      <c r="A145" s="71"/>
      <c r="B145" s="101" t="s">
        <v>223</v>
      </c>
      <c r="C145" s="33"/>
      <c r="D145" s="40" t="s">
        <v>18</v>
      </c>
      <c r="E145" s="75">
        <f>IF(ISNA(VLOOKUP(B145,'S 2 H BRUT+NET'!$B$6:$AO$165,40,FALSE)),"",VLOOKUP(B145,'S 2 H BRUT+NET'!$B$6:$AO$165,40,FALSE))</f>
        <v>55</v>
      </c>
      <c r="F145" s="76" t="str">
        <f>IF(ISNA(VLOOKUP(B145,'DAMES BRUT+ NET'!$B$6:$AO$85,40,FALSE)),"",VLOOKUP(B145,'DAMES BRUT+ NET'!$B$6:$AO$85,40,FALSE))</f>
        <v/>
      </c>
      <c r="G145" s="77" t="str">
        <f>IF(ISNA(VLOOKUP(B145,'S 3 H BRUT + NET'!$B$6:$AO$88,40,FALSE)),"",VLOOKUP(B145,'S 3 H BRUT + NET'!$B$6:$AO$88,40,FALSE))</f>
        <v/>
      </c>
      <c r="H145" s="72"/>
      <c r="I145" s="72"/>
      <c r="J145" s="72"/>
      <c r="K145" s="70"/>
      <c r="L145" s="69"/>
      <c r="Q145" s="169"/>
    </row>
    <row r="146" spans="1:17" s="73" customFormat="1" ht="13.8" customHeight="1">
      <c r="A146" s="71"/>
      <c r="B146" s="97" t="s">
        <v>151</v>
      </c>
      <c r="C146" s="112"/>
      <c r="D146" s="113" t="s">
        <v>18</v>
      </c>
      <c r="E146" s="75">
        <f>IF(ISNA(VLOOKUP(B146,'S 2 H BRUT+NET'!$B$6:$AO$165,40,FALSE)),"",VLOOKUP(B146,'S 2 H BRUT+NET'!$B$6:$AO$165,40,FALSE))</f>
        <v>83</v>
      </c>
      <c r="F146" s="76" t="str">
        <f>IF(ISNA(VLOOKUP(B146,'DAMES BRUT+ NET'!$B$6:$AO$85,40,FALSE)),"",VLOOKUP(B146,'DAMES BRUT+ NET'!$B$6:$AO$85,40,FALSE))</f>
        <v/>
      </c>
      <c r="G146" s="77" t="str">
        <f>IF(ISNA(VLOOKUP(B146,'S 3 H BRUT + NET'!$B$6:$AO$88,40,FALSE)),"",VLOOKUP(B146,'S 3 H BRUT + NET'!$B$6:$AO$88,40,FALSE))</f>
        <v/>
      </c>
      <c r="H146" s="72"/>
      <c r="I146" s="72"/>
      <c r="J146" s="72"/>
      <c r="K146" s="80"/>
      <c r="L146" s="69"/>
      <c r="Q146" s="169"/>
    </row>
    <row r="147" spans="1:17" s="73" customFormat="1" ht="13.8" customHeight="1">
      <c r="A147" s="71"/>
      <c r="B147" s="101" t="s">
        <v>224</v>
      </c>
      <c r="C147" s="33"/>
      <c r="D147" s="40" t="s">
        <v>18</v>
      </c>
      <c r="E147" s="75">
        <f>IF(ISNA(VLOOKUP(B147,'S 2 H BRUT+NET'!$B$6:$AO$165,40,FALSE)),"",VLOOKUP(B147,'S 2 H BRUT+NET'!$B$6:$AO$165,40,FALSE))</f>
        <v>80</v>
      </c>
      <c r="F147" s="76" t="str">
        <f>IF(ISNA(VLOOKUP(B147,'DAMES BRUT+ NET'!$B$6:$AO$85,40,FALSE)),"",VLOOKUP(B147,'DAMES BRUT+ NET'!$B$6:$AO$85,40,FALSE))</f>
        <v/>
      </c>
      <c r="G147" s="77" t="str">
        <f>IF(ISNA(VLOOKUP(B147,'S 3 H BRUT + NET'!$B$6:$AO$88,40,FALSE)),"",VLOOKUP(B147,'S 3 H BRUT + NET'!$B$6:$AO$88,40,FALSE))</f>
        <v/>
      </c>
      <c r="H147" s="72"/>
      <c r="I147" s="72"/>
      <c r="J147" s="72"/>
      <c r="K147" s="70"/>
      <c r="L147" s="69"/>
      <c r="Q147" s="169"/>
    </row>
    <row r="148" spans="1:17" s="73" customFormat="1" ht="13.8" customHeight="1">
      <c r="A148" s="71"/>
      <c r="B148" s="101" t="s">
        <v>97</v>
      </c>
      <c r="C148" s="112"/>
      <c r="D148" s="113" t="s">
        <v>18</v>
      </c>
      <c r="E148" s="75">
        <f>IF(ISNA(VLOOKUP(B148,'S 2 H BRUT+NET'!$B$6:$AO$165,40,FALSE)),"",VLOOKUP(B148,'S 2 H BRUT+NET'!$B$6:$AO$165,40,FALSE))</f>
        <v>45</v>
      </c>
      <c r="F148" s="76" t="str">
        <f>IF(ISNA(VLOOKUP(B148,'DAMES BRUT+ NET'!$B$6:$AO$85,40,FALSE)),"",VLOOKUP(B148,'DAMES BRUT+ NET'!$B$6:$AO$85,40,FALSE))</f>
        <v/>
      </c>
      <c r="G148" s="77" t="str">
        <f>IF(ISNA(VLOOKUP(B148,'S 3 H BRUT + NET'!$B$6:$AO$88,40,FALSE)),"",VLOOKUP(B148,'S 3 H BRUT + NET'!$B$6:$AO$88,40,FALSE))</f>
        <v/>
      </c>
      <c r="H148" s="72"/>
      <c r="I148" s="72"/>
      <c r="J148" s="72"/>
      <c r="K148" s="80"/>
      <c r="L148" s="69"/>
      <c r="Q148" s="169"/>
    </row>
    <row r="149" spans="1:17" s="73" customFormat="1" ht="13.8" customHeight="1">
      <c r="A149" s="71"/>
      <c r="B149" s="99" t="s">
        <v>104</v>
      </c>
      <c r="C149" s="33"/>
      <c r="D149" s="40" t="s">
        <v>18</v>
      </c>
      <c r="E149" s="75" t="str">
        <f>IF(ISNA(VLOOKUP(B149,'S 2 H BRUT+NET'!$B$6:$AO$165,40,FALSE)),"",VLOOKUP(B149,'S 2 H BRUT+NET'!$B$6:$AO$165,40,FALSE))</f>
        <v/>
      </c>
      <c r="F149" s="76" t="str">
        <f>IF(ISNA(VLOOKUP(B149,'DAMES BRUT+ NET'!$B$6:$AO$85,40,FALSE)),"",VLOOKUP(B149,'DAMES BRUT+ NET'!$B$6:$AO$85,40,FALSE))</f>
        <v/>
      </c>
      <c r="G149" s="77">
        <f>IF(ISNA(VLOOKUP(B149,'S 3 H BRUT + NET'!$B$6:$AO$88,40,FALSE)),"",VLOOKUP(B149,'S 3 H BRUT + NET'!$B$6:$AO$88,40,FALSE))</f>
        <v>75</v>
      </c>
      <c r="H149" s="72"/>
      <c r="I149" s="72"/>
      <c r="J149" s="72"/>
      <c r="K149" s="80"/>
      <c r="L149" s="69"/>
      <c r="Q149" s="169"/>
    </row>
    <row r="150" spans="1:17" s="73" customFormat="1" ht="13.8" customHeight="1">
      <c r="A150" s="71"/>
      <c r="B150" s="99" t="s">
        <v>360</v>
      </c>
      <c r="C150" s="33"/>
      <c r="D150" s="40" t="s">
        <v>18</v>
      </c>
      <c r="E150" s="75" t="str">
        <f>IF(ISNA(VLOOKUP(B150,'S 2 H BRUT+NET'!$B$6:$AO$165,40,FALSE)),"",VLOOKUP(B150,'S 2 H BRUT+NET'!$B$6:$AO$165,40,FALSE))</f>
        <v/>
      </c>
      <c r="F150" s="76" t="str">
        <f>IF(ISNA(VLOOKUP(B150,'DAMES BRUT+ NET'!$B$6:$AO$85,40,FALSE)),"",VLOOKUP(B150,'DAMES BRUT+ NET'!$B$6:$AO$85,40,FALSE))</f>
        <v/>
      </c>
      <c r="G150" s="77">
        <f>IF(ISNA(VLOOKUP(B150,'S 3 H BRUT + NET'!$B$6:$AO$88,40,FALSE)),"",VLOOKUP(B150,'S 3 H BRUT + NET'!$B$6:$AO$88,40,FALSE))</f>
        <v>80</v>
      </c>
      <c r="H150" s="72"/>
      <c r="I150" s="72"/>
      <c r="J150" s="72"/>
      <c r="K150" s="80"/>
      <c r="L150" s="69"/>
      <c r="Q150" s="169"/>
    </row>
    <row r="151" spans="1:17" s="73" customFormat="1" ht="13.8" customHeight="1">
      <c r="A151" s="71"/>
      <c r="B151" s="98" t="s">
        <v>27</v>
      </c>
      <c r="C151" s="112"/>
      <c r="D151" s="113" t="s">
        <v>18</v>
      </c>
      <c r="E151" s="75" t="str">
        <f>IF(ISNA(VLOOKUP(B151,'S 2 H BRUT+NET'!$B$6:$AO$165,40,FALSE)),"",VLOOKUP(B151,'S 2 H BRUT+NET'!$B$6:$AO$165,40,FALSE))</f>
        <v/>
      </c>
      <c r="F151" s="76" t="str">
        <f>IF(ISNA(VLOOKUP(B151,'DAMES BRUT+ NET'!$B$6:$AO$85,40,FALSE)),"",VLOOKUP(B151,'DAMES BRUT+ NET'!$B$6:$AO$85,40,FALSE))</f>
        <v/>
      </c>
      <c r="G151" s="77">
        <f>IF(ISNA(VLOOKUP(B151,'S 3 H BRUT + NET'!$B$6:$AO$88,40,FALSE)),"",VLOOKUP(B151,'S 3 H BRUT + NET'!$B$6:$AO$88,40,FALSE))</f>
        <v>167</v>
      </c>
      <c r="H151" s="72"/>
      <c r="I151" s="72"/>
      <c r="J151" s="72"/>
      <c r="K151" s="70"/>
      <c r="L151" s="69"/>
      <c r="Q151" s="169"/>
    </row>
    <row r="152" spans="1:17" s="73" customFormat="1" ht="13.8" customHeight="1">
      <c r="A152" s="71"/>
      <c r="B152" s="99" t="s">
        <v>213</v>
      </c>
      <c r="C152" s="33"/>
      <c r="D152" s="40" t="s">
        <v>18</v>
      </c>
      <c r="E152" s="75" t="str">
        <f>IF(ISNA(VLOOKUP(B152,'S 2 H BRUT+NET'!$B$6:$AO$165,40,FALSE)),"",VLOOKUP(B152,'S 2 H BRUT+NET'!$B$6:$AO$165,40,FALSE))</f>
        <v/>
      </c>
      <c r="F152" s="76" t="str">
        <f>IF(ISNA(VLOOKUP(B152,'DAMES BRUT+ NET'!$B$6:$AO$85,40,FALSE)),"",VLOOKUP(B152,'DAMES BRUT+ NET'!$B$6:$AO$85,40,FALSE))</f>
        <v/>
      </c>
      <c r="G152" s="77">
        <f>IF(ISNA(VLOOKUP(B152,'S 3 H BRUT + NET'!$B$6:$AO$88,40,FALSE)),"",VLOOKUP(B152,'S 3 H BRUT + NET'!$B$6:$AO$88,40,FALSE))</f>
        <v>218</v>
      </c>
      <c r="H152" s="72"/>
      <c r="I152" s="72"/>
      <c r="J152" s="72"/>
      <c r="K152" s="80"/>
      <c r="L152" s="69"/>
      <c r="Q152" s="169"/>
    </row>
    <row r="153" spans="1:17" s="73" customFormat="1" ht="13.8" customHeight="1">
      <c r="A153" s="71"/>
      <c r="B153" s="99" t="s">
        <v>51</v>
      </c>
      <c r="C153" s="112"/>
      <c r="D153" s="113" t="s">
        <v>18</v>
      </c>
      <c r="E153" s="75" t="str">
        <f>IF(ISNA(VLOOKUP(B153,'S 2 H BRUT+NET'!$B$6:$AO$165,40,FALSE)),"",VLOOKUP(B153,'S 2 H BRUT+NET'!$B$6:$AO$165,40,FALSE))</f>
        <v/>
      </c>
      <c r="F153" s="76" t="str">
        <f>IF(ISNA(VLOOKUP(B153,'DAMES BRUT+ NET'!$B$6:$AO$85,40,FALSE)),"",VLOOKUP(B153,'DAMES BRUT+ NET'!$B$6:$AO$85,40,FALSE))</f>
        <v/>
      </c>
      <c r="G153" s="77">
        <f>IF(ISNA(VLOOKUP(B153,'S 3 H BRUT + NET'!$B$6:$AO$88,40,FALSE)),"",VLOOKUP(B153,'S 3 H BRUT + NET'!$B$6:$AO$88,40,FALSE))</f>
        <v>208</v>
      </c>
      <c r="H153" s="72"/>
      <c r="I153" s="72"/>
      <c r="J153" s="72"/>
      <c r="K153" s="80"/>
      <c r="L153" s="69"/>
      <c r="Q153" s="169"/>
    </row>
    <row r="154" spans="1:17" s="73" customFormat="1" ht="13.8" customHeight="1">
      <c r="A154" s="71"/>
      <c r="B154" s="99" t="s">
        <v>214</v>
      </c>
      <c r="C154" s="33"/>
      <c r="D154" s="40" t="s">
        <v>18</v>
      </c>
      <c r="E154" s="75" t="str">
        <f>IF(ISNA(VLOOKUP(B154,'S 2 H BRUT+NET'!$B$6:$AO$165,40,FALSE)),"",VLOOKUP(B154,'S 2 H BRUT+NET'!$B$6:$AO$165,40,FALSE))</f>
        <v/>
      </c>
      <c r="F154" s="76" t="str">
        <f>IF(ISNA(VLOOKUP(B154,'DAMES BRUT+ NET'!$B$6:$AO$85,40,FALSE)),"",VLOOKUP(B154,'DAMES BRUT+ NET'!$B$6:$AO$85,40,FALSE))</f>
        <v/>
      </c>
      <c r="G154" s="77">
        <f>IF(ISNA(VLOOKUP(B154,'S 3 H BRUT + NET'!$B$6:$AO$88,40,FALSE)),"",VLOOKUP(B154,'S 3 H BRUT + NET'!$B$6:$AO$88,40,FALSE))</f>
        <v>39</v>
      </c>
      <c r="H154" s="72"/>
      <c r="I154" s="72"/>
      <c r="J154" s="72"/>
      <c r="K154" s="80"/>
      <c r="L154" s="69"/>
      <c r="Q154" s="169"/>
    </row>
    <row r="155" spans="1:17" s="73" customFormat="1" ht="13.8" customHeight="1">
      <c r="A155" s="71"/>
      <c r="B155" s="99" t="s">
        <v>215</v>
      </c>
      <c r="C155" s="33"/>
      <c r="D155" s="40" t="s">
        <v>18</v>
      </c>
      <c r="E155" s="75" t="str">
        <f>IF(ISNA(VLOOKUP(B155,'S 2 H BRUT+NET'!$B$6:$AO$165,40,FALSE)),"",VLOOKUP(B155,'S 2 H BRUT+NET'!$B$6:$AO$165,40,FALSE))</f>
        <v/>
      </c>
      <c r="F155" s="76" t="str">
        <f>IF(ISNA(VLOOKUP(B155,'DAMES BRUT+ NET'!$B$6:$AO$85,40,FALSE)),"",VLOOKUP(B155,'DAMES BRUT+ NET'!$B$6:$AO$85,40,FALSE))</f>
        <v/>
      </c>
      <c r="G155" s="77">
        <f>IF(ISNA(VLOOKUP(B155,'S 3 H BRUT + NET'!$B$6:$AO$88,40,FALSE)),"",VLOOKUP(B155,'S 3 H BRUT + NET'!$B$6:$AO$88,40,FALSE))</f>
        <v>35</v>
      </c>
      <c r="H155" s="72"/>
      <c r="I155" s="72"/>
      <c r="J155" s="72"/>
      <c r="K155" s="80"/>
      <c r="L155" s="69"/>
      <c r="Q155" s="169"/>
    </row>
    <row r="156" spans="1:17" s="73" customFormat="1" ht="13.8" customHeight="1">
      <c r="A156" s="71"/>
      <c r="B156" s="99" t="s">
        <v>216</v>
      </c>
      <c r="C156" s="33"/>
      <c r="D156" s="40" t="s">
        <v>18</v>
      </c>
      <c r="E156" s="75" t="str">
        <f>IF(ISNA(VLOOKUP(B156,'S 2 H BRUT+NET'!$B$6:$AO$165,40,FALSE)),"",VLOOKUP(B156,'S 2 H BRUT+NET'!$B$6:$AO$165,40,FALSE))</f>
        <v/>
      </c>
      <c r="F156" s="76" t="str">
        <f>IF(ISNA(VLOOKUP(B156,'DAMES BRUT+ NET'!$B$6:$AO$85,40,FALSE)),"",VLOOKUP(B156,'DAMES BRUT+ NET'!$B$6:$AO$85,40,FALSE))</f>
        <v/>
      </c>
      <c r="G156" s="77">
        <f>IF(ISNA(VLOOKUP(B156,'S 3 H BRUT + NET'!$B$6:$AO$88,40,FALSE)),"",VLOOKUP(B156,'S 3 H BRUT + NET'!$B$6:$AO$88,40,FALSE))</f>
        <v>30</v>
      </c>
      <c r="H156" s="72"/>
      <c r="I156" s="72"/>
      <c r="J156" s="72"/>
      <c r="K156" s="80"/>
      <c r="L156" s="69"/>
      <c r="Q156" s="169"/>
    </row>
    <row r="157" spans="1:17" s="73" customFormat="1" ht="13.8" customHeight="1">
      <c r="A157" s="71"/>
      <c r="B157" s="98" t="s">
        <v>93</v>
      </c>
      <c r="C157" s="112"/>
      <c r="D157" s="113" t="s">
        <v>18</v>
      </c>
      <c r="E157" s="75" t="str">
        <f>IF(ISNA(VLOOKUP(B157,'S 2 H BRUT+NET'!$B$6:$AO$165,40,FALSE)),"",VLOOKUP(B157,'S 2 H BRUT+NET'!$B$6:$AO$165,40,FALSE))</f>
        <v/>
      </c>
      <c r="F157" s="76" t="str">
        <f>IF(ISNA(VLOOKUP(B157,'DAMES BRUT+ NET'!$B$6:$AO$85,40,FALSE)),"",VLOOKUP(B157,'DAMES BRUT+ NET'!$B$6:$AO$85,40,FALSE))</f>
        <v/>
      </c>
      <c r="G157" s="77">
        <f>IF(ISNA(VLOOKUP(B157,'S 3 H BRUT + NET'!$B$6:$AO$88,40,FALSE)),"",VLOOKUP(B157,'S 3 H BRUT + NET'!$B$6:$AO$88,40,FALSE))</f>
        <v>190</v>
      </c>
      <c r="H157" s="72"/>
      <c r="I157" s="72"/>
      <c r="J157" s="72"/>
      <c r="K157" s="80"/>
      <c r="L157" s="69"/>
      <c r="Q157" s="169"/>
    </row>
    <row r="158" spans="1:17" s="73" customFormat="1" ht="13.8" customHeight="1">
      <c r="A158" s="71"/>
      <c r="B158" s="98" t="s">
        <v>19</v>
      </c>
      <c r="C158" s="112"/>
      <c r="D158" s="113" t="s">
        <v>18</v>
      </c>
      <c r="E158" s="75" t="str">
        <f>IF(ISNA(VLOOKUP(B158,'S 2 H BRUT+NET'!$B$6:$AO$165,40,FALSE)),"",VLOOKUP(B158,'S 2 H BRUT+NET'!$B$6:$AO$165,40,FALSE))</f>
        <v/>
      </c>
      <c r="F158" s="76" t="str">
        <f>IF(ISNA(VLOOKUP(B158,'DAMES BRUT+ NET'!$B$6:$AO$85,40,FALSE)),"",VLOOKUP(B158,'DAMES BRUT+ NET'!$B$6:$AO$85,40,FALSE))</f>
        <v/>
      </c>
      <c r="G158" s="77">
        <f>IF(ISNA(VLOOKUP(B158,'S 3 H BRUT + NET'!$B$6:$AO$88,40,FALSE)),"",VLOOKUP(B158,'S 3 H BRUT + NET'!$B$6:$AO$88,40,FALSE))</f>
        <v>231</v>
      </c>
      <c r="H158" s="72"/>
      <c r="I158" s="72"/>
      <c r="J158" s="72"/>
      <c r="K158" s="80"/>
      <c r="L158" s="69"/>
      <c r="Q158" s="169"/>
    </row>
    <row r="159" spans="1:17" s="73" customFormat="1" ht="13.8" customHeight="1">
      <c r="A159" s="71"/>
      <c r="B159" s="98" t="s">
        <v>328</v>
      </c>
      <c r="C159" s="112"/>
      <c r="D159" s="113" t="s">
        <v>18</v>
      </c>
      <c r="E159" s="75" t="str">
        <f>IF(ISNA(VLOOKUP(B159,'S 2 H BRUT+NET'!$B$6:$AO$165,40,FALSE)),"",VLOOKUP(B159,'S 2 H BRUT+NET'!$B$6:$AO$165,40,FALSE))</f>
        <v/>
      </c>
      <c r="F159" s="76" t="str">
        <f>IF(ISNA(VLOOKUP(B159,'DAMES BRUT+ NET'!$B$6:$AO$85,40,FALSE)),"",VLOOKUP(B159,'DAMES BRUT+ NET'!$B$6:$AO$85,40,FALSE))</f>
        <v/>
      </c>
      <c r="G159" s="77">
        <f>IF(ISNA(VLOOKUP(B159,'S 3 H BRUT + NET'!$B$6:$AO$88,40,FALSE)),"",VLOOKUP(B159,'S 3 H BRUT + NET'!$B$6:$AO$88,40,FALSE))</f>
        <v>75</v>
      </c>
      <c r="H159" s="72"/>
      <c r="I159" s="72"/>
      <c r="J159" s="72"/>
      <c r="K159" s="80"/>
      <c r="L159" s="69"/>
      <c r="Q159" s="169"/>
    </row>
    <row r="160" spans="1:17" s="73" customFormat="1" ht="13.8" customHeight="1">
      <c r="A160" s="71"/>
      <c r="B160" s="99" t="s">
        <v>152</v>
      </c>
      <c r="C160" s="112"/>
      <c r="D160" s="113" t="s">
        <v>18</v>
      </c>
      <c r="E160" s="75" t="str">
        <f>IF(ISNA(VLOOKUP(B160,'S 2 H BRUT+NET'!$B$6:$AO$165,40,FALSE)),"",VLOOKUP(B160,'S 2 H BRUT+NET'!$B$6:$AO$165,40,FALSE))</f>
        <v/>
      </c>
      <c r="F160" s="76" t="str">
        <f>IF(ISNA(VLOOKUP(B160,'DAMES BRUT+ NET'!$B$6:$AO$85,40,FALSE)),"",VLOOKUP(B160,'DAMES BRUT+ NET'!$B$6:$AO$85,40,FALSE))</f>
        <v/>
      </c>
      <c r="G160" s="77">
        <f>IF(ISNA(VLOOKUP(B160,'S 3 H BRUT + NET'!$B$6:$AO$88,40,FALSE)),"",VLOOKUP(B160,'S 3 H BRUT + NET'!$B$6:$AO$88,40,FALSE))</f>
        <v>252</v>
      </c>
      <c r="H160" s="72"/>
      <c r="I160" s="72"/>
      <c r="J160" s="72"/>
      <c r="K160" s="70"/>
      <c r="L160" s="69"/>
      <c r="Q160" s="169"/>
    </row>
    <row r="161" spans="1:17" s="73" customFormat="1" ht="13.8" customHeight="1">
      <c r="A161" s="71"/>
      <c r="B161" s="99" t="s">
        <v>12</v>
      </c>
      <c r="C161" s="33"/>
      <c r="D161" s="40" t="s">
        <v>18</v>
      </c>
      <c r="E161" s="75" t="str">
        <f>IF(ISNA(VLOOKUP(B161,'S 2 H BRUT+NET'!$B$6:$AO$165,40,FALSE)),"",VLOOKUP(B161,'S 2 H BRUT+NET'!$B$6:$AO$165,40,FALSE))</f>
        <v/>
      </c>
      <c r="F161" s="76" t="str">
        <f>IF(ISNA(VLOOKUP(B161,'DAMES BRUT+ NET'!$B$6:$AO$85,40,FALSE)),"",VLOOKUP(B161,'DAMES BRUT+ NET'!$B$6:$AO$85,40,FALSE))</f>
        <v/>
      </c>
      <c r="G161" s="77">
        <f>IF(ISNA(VLOOKUP(B161,'S 3 H BRUT + NET'!$B$6:$AO$88,40,FALSE)),"",VLOOKUP(B161,'S 3 H BRUT + NET'!$B$6:$AO$88,40,FALSE))</f>
        <v>245</v>
      </c>
      <c r="H161" s="72"/>
      <c r="I161" s="72"/>
      <c r="J161" s="72"/>
      <c r="K161" s="80"/>
      <c r="L161" s="69"/>
      <c r="Q161" s="169"/>
    </row>
    <row r="162" spans="1:17" s="73" customFormat="1" ht="13.8" customHeight="1">
      <c r="A162" s="71"/>
      <c r="B162" s="99" t="s">
        <v>12</v>
      </c>
      <c r="C162" s="112"/>
      <c r="D162" s="113" t="s">
        <v>18</v>
      </c>
      <c r="E162" s="75" t="str">
        <f>IF(ISNA(VLOOKUP(B162,'S 2 H BRUT+NET'!$B$6:$AO$165,40,FALSE)),"",VLOOKUP(B162,'S 2 H BRUT+NET'!$B$6:$AO$165,40,FALSE))</f>
        <v/>
      </c>
      <c r="F162" s="76" t="str">
        <f>IF(ISNA(VLOOKUP(B162,'DAMES BRUT+ NET'!$B$6:$AO$85,40,FALSE)),"",VLOOKUP(B162,'DAMES BRUT+ NET'!$B$6:$AO$85,40,FALSE))</f>
        <v/>
      </c>
      <c r="G162" s="77">
        <f>IF(ISNA(VLOOKUP(B162,'S 3 H BRUT + NET'!$B$6:$AO$88,40,FALSE)),"",VLOOKUP(B162,'S 3 H BRUT + NET'!$B$6:$AO$88,40,FALSE))</f>
        <v>245</v>
      </c>
      <c r="H162" s="72"/>
      <c r="I162" s="72"/>
      <c r="J162" s="72"/>
      <c r="K162" s="80"/>
      <c r="L162" s="69"/>
      <c r="Q162" s="169"/>
    </row>
    <row r="163" spans="1:17" s="73" customFormat="1" ht="13.8" customHeight="1">
      <c r="A163" s="71"/>
      <c r="B163" s="99" t="s">
        <v>217</v>
      </c>
      <c r="C163" s="33"/>
      <c r="D163" s="40" t="s">
        <v>18</v>
      </c>
      <c r="E163" s="75" t="str">
        <f>IF(ISNA(VLOOKUP(B163,'S 2 H BRUT+NET'!$B$6:$AO$165,40,FALSE)),"",VLOOKUP(B163,'S 2 H BRUT+NET'!$B$6:$AO$165,40,FALSE))</f>
        <v/>
      </c>
      <c r="F163" s="76" t="str">
        <f>IF(ISNA(VLOOKUP(B163,'DAMES BRUT+ NET'!$B$6:$AO$85,40,FALSE)),"",VLOOKUP(B163,'DAMES BRUT+ NET'!$B$6:$AO$85,40,FALSE))</f>
        <v/>
      </c>
      <c r="G163" s="77">
        <f>IF(ISNA(VLOOKUP(B163,'S 3 H BRUT + NET'!$B$6:$AO$88,40,FALSE)),"",VLOOKUP(B163,'S 3 H BRUT + NET'!$B$6:$AO$88,40,FALSE))</f>
        <v>95</v>
      </c>
      <c r="H163" s="72"/>
      <c r="I163" s="72"/>
      <c r="J163" s="72"/>
      <c r="K163" s="80"/>
      <c r="L163" s="69"/>
      <c r="Q163" s="169"/>
    </row>
    <row r="164" spans="1:17" s="73" customFormat="1" ht="13.8" customHeight="1">
      <c r="A164" s="71"/>
      <c r="B164" s="100" t="s">
        <v>142</v>
      </c>
      <c r="C164" s="112"/>
      <c r="D164" s="113" t="s">
        <v>18</v>
      </c>
      <c r="E164" s="75" t="str">
        <f>IF(ISNA(VLOOKUP(B164,'S 2 H BRUT+NET'!$B$6:$AO$165,40,FALSE)),"",VLOOKUP(B164,'S 2 H BRUT+NET'!$B$6:$AO$165,40,FALSE))</f>
        <v/>
      </c>
      <c r="F164" s="76">
        <f>IF(ISNA(VLOOKUP(B164,'DAMES BRUT+ NET'!$B$6:$AO$85,40,FALSE)),"",VLOOKUP(B164,'DAMES BRUT+ NET'!$B$6:$AO$85,40,FALSE))</f>
        <v>244</v>
      </c>
      <c r="G164" s="77" t="str">
        <f>IF(ISNA(VLOOKUP(B164,'S 3 H BRUT + NET'!$B$6:$AO$88,40,FALSE)),"",VLOOKUP(B164,'S 3 H BRUT + NET'!$B$6:$AO$88,40,FALSE))</f>
        <v/>
      </c>
      <c r="H164" s="72"/>
      <c r="I164" s="72"/>
      <c r="J164" s="72"/>
      <c r="K164" s="80"/>
      <c r="L164" s="69"/>
      <c r="Q164" s="169"/>
    </row>
    <row r="165" spans="1:17" s="73" customFormat="1" ht="13.8" customHeight="1">
      <c r="A165" s="71"/>
      <c r="B165" s="100" t="s">
        <v>321</v>
      </c>
      <c r="C165" s="33"/>
      <c r="D165" s="40" t="s">
        <v>18</v>
      </c>
      <c r="E165" s="75" t="str">
        <f>IF(ISNA(VLOOKUP(B165,'S 2 H BRUT+NET'!$B$6:$AO$165,40,FALSE)),"",VLOOKUP(B165,'S 2 H BRUT+NET'!$B$6:$AO$165,40,FALSE))</f>
        <v/>
      </c>
      <c r="F165" s="76">
        <f>IF(ISNA(VLOOKUP(B165,'DAMES BRUT+ NET'!$B$6:$AO$85,40,FALSE)),"",VLOOKUP(B165,'DAMES BRUT+ NET'!$B$6:$AO$85,40,FALSE))</f>
        <v>209</v>
      </c>
      <c r="G165" s="77" t="str">
        <f>IF(ISNA(VLOOKUP(B165,'S 3 H BRUT + NET'!$B$6:$AO$88,40,FALSE)),"",VLOOKUP(B165,'S 3 H BRUT + NET'!$B$6:$AO$88,40,FALSE))</f>
        <v/>
      </c>
      <c r="H165" s="72"/>
      <c r="I165" s="72"/>
      <c r="J165" s="72"/>
      <c r="K165" s="80"/>
      <c r="L165" s="69"/>
      <c r="Q165" s="169"/>
    </row>
    <row r="166" spans="1:17" s="73" customFormat="1" ht="13.8" customHeight="1">
      <c r="A166" s="71"/>
      <c r="B166" s="100" t="s">
        <v>281</v>
      </c>
      <c r="C166" s="33"/>
      <c r="D166" s="40" t="s">
        <v>18</v>
      </c>
      <c r="E166" s="75" t="str">
        <f>IF(ISNA(VLOOKUP(B166,'S 2 H BRUT+NET'!$B$6:$AO$165,40,FALSE)),"",VLOOKUP(B166,'S 2 H BRUT+NET'!$B$6:$AO$165,40,FALSE))</f>
        <v/>
      </c>
      <c r="F166" s="76">
        <f>IF(ISNA(VLOOKUP(B166,'DAMES BRUT+ NET'!$B$6:$AO$85,40,FALSE)),"",VLOOKUP(B166,'DAMES BRUT+ NET'!$B$6:$AO$85,40,FALSE))</f>
        <v>118</v>
      </c>
      <c r="G166" s="77" t="str">
        <f>IF(ISNA(VLOOKUP(B166,'S 3 H BRUT + NET'!$B$6:$AO$88,40,FALSE)),"",VLOOKUP(B166,'S 3 H BRUT + NET'!$B$6:$AO$88,40,FALSE))</f>
        <v/>
      </c>
      <c r="H166" s="72"/>
      <c r="I166" s="72"/>
      <c r="J166" s="72"/>
      <c r="K166" s="80"/>
      <c r="L166" s="69"/>
      <c r="Q166" s="169"/>
    </row>
    <row r="167" spans="1:17" s="73" customFormat="1" ht="13.8" customHeight="1">
      <c r="A167" s="71"/>
      <c r="B167" s="100" t="s">
        <v>92</v>
      </c>
      <c r="C167" s="112"/>
      <c r="D167" s="113" t="s">
        <v>18</v>
      </c>
      <c r="E167" s="75" t="str">
        <f>IF(ISNA(VLOOKUP(B167,'S 2 H BRUT+NET'!$B$6:$AO$165,40,FALSE)),"",VLOOKUP(B167,'S 2 H BRUT+NET'!$B$6:$AO$165,40,FALSE))</f>
        <v/>
      </c>
      <c r="F167" s="76">
        <f>IF(ISNA(VLOOKUP(B167,'DAMES BRUT+ NET'!$B$6:$AO$85,40,FALSE)),"",VLOOKUP(B167,'DAMES BRUT+ NET'!$B$6:$AO$85,40,FALSE))</f>
        <v>27</v>
      </c>
      <c r="G167" s="77" t="str">
        <f>IF(ISNA(VLOOKUP(B167,'S 3 H BRUT + NET'!$B$6:$AO$88,40,FALSE)),"",VLOOKUP(B167,'S 3 H BRUT + NET'!$B$6:$AO$88,40,FALSE))</f>
        <v/>
      </c>
      <c r="H167" s="72"/>
      <c r="I167" s="72"/>
      <c r="J167" s="72"/>
      <c r="K167" s="80"/>
      <c r="L167" s="69"/>
      <c r="Q167" s="169"/>
    </row>
    <row r="168" spans="1:17" s="73" customFormat="1" ht="13.8" customHeight="1">
      <c r="A168" s="71"/>
      <c r="B168" s="100" t="s">
        <v>319</v>
      </c>
      <c r="C168" s="33"/>
      <c r="D168" s="40" t="s">
        <v>18</v>
      </c>
      <c r="E168" s="75" t="str">
        <f>IF(ISNA(VLOOKUP(B168,'S 2 H BRUT+NET'!$B$6:$AO$165,40,FALSE)),"",VLOOKUP(B168,'S 2 H BRUT+NET'!$B$6:$AO$165,40,FALSE))</f>
        <v/>
      </c>
      <c r="F168" s="76">
        <f>IF(ISNA(VLOOKUP(B168,'DAMES BRUT+ NET'!$B$6:$AO$85,40,FALSE)),"",VLOOKUP(B168,'DAMES BRUT+ NET'!$B$6:$AO$85,40,FALSE))</f>
        <v>206</v>
      </c>
      <c r="G168" s="77" t="str">
        <f>IF(ISNA(VLOOKUP(B168,'S 3 H BRUT + NET'!$B$6:$AO$88,40,FALSE)),"",VLOOKUP(B168,'S 3 H BRUT + NET'!$B$6:$AO$88,40,FALSE))</f>
        <v/>
      </c>
      <c r="H168" s="72"/>
      <c r="I168" s="72"/>
      <c r="J168" s="72"/>
      <c r="K168" s="80"/>
      <c r="L168" s="69"/>
      <c r="Q168" s="169"/>
    </row>
    <row r="169" spans="1:17" s="73" customFormat="1" ht="13.8" customHeight="1">
      <c r="A169" s="71"/>
      <c r="B169" s="100" t="s">
        <v>218</v>
      </c>
      <c r="C169" s="112"/>
      <c r="D169" s="113" t="s">
        <v>18</v>
      </c>
      <c r="E169" s="75" t="str">
        <f>IF(ISNA(VLOOKUP(B169,'S 2 H BRUT+NET'!$B$6:$AO$165,40,FALSE)),"",VLOOKUP(B169,'S 2 H BRUT+NET'!$B$6:$AO$165,40,FALSE))</f>
        <v/>
      </c>
      <c r="F169" s="76">
        <f>IF(ISNA(VLOOKUP(B169,'DAMES BRUT+ NET'!$B$6:$AO$85,40,FALSE)),"",VLOOKUP(B169,'DAMES BRUT+ NET'!$B$6:$AO$85,40,FALSE))</f>
        <v>232</v>
      </c>
      <c r="G169" s="77" t="str">
        <f>IF(ISNA(VLOOKUP(B169,'S 3 H BRUT + NET'!$B$6:$AO$88,40,FALSE)),"",VLOOKUP(B169,'S 3 H BRUT + NET'!$B$6:$AO$88,40,FALSE))</f>
        <v/>
      </c>
      <c r="H169" s="72"/>
      <c r="I169" s="72"/>
      <c r="J169" s="72"/>
      <c r="K169" s="80"/>
      <c r="L169" s="69"/>
      <c r="Q169" s="169"/>
    </row>
    <row r="170" spans="1:17" s="73" customFormat="1" ht="13.8" customHeight="1">
      <c r="A170" s="71"/>
      <c r="B170" s="100" t="s">
        <v>320</v>
      </c>
      <c r="C170" s="33"/>
      <c r="D170" s="40" t="s">
        <v>18</v>
      </c>
      <c r="E170" s="75" t="str">
        <f>IF(ISNA(VLOOKUP(B170,'S 2 H BRUT+NET'!$B$6:$AO$165,40,FALSE)),"",VLOOKUP(B170,'S 2 H BRUT+NET'!$B$6:$AO$165,40,FALSE))</f>
        <v/>
      </c>
      <c r="F170" s="76">
        <f>IF(ISNA(VLOOKUP(B170,'DAMES BRUT+ NET'!$B$6:$AO$85,40,FALSE)),"",VLOOKUP(B170,'DAMES BRUT+ NET'!$B$6:$AO$85,40,FALSE))</f>
        <v>112</v>
      </c>
      <c r="G170" s="77" t="str">
        <f>IF(ISNA(VLOOKUP(B170,'S 3 H BRUT + NET'!$B$6:$AO$88,40,FALSE)),"",VLOOKUP(B170,'S 3 H BRUT + NET'!$B$6:$AO$88,40,FALSE))</f>
        <v/>
      </c>
      <c r="H170" s="72"/>
      <c r="I170" s="72"/>
      <c r="J170" s="72"/>
      <c r="K170" s="80"/>
      <c r="L170" s="69"/>
      <c r="Q170" s="169"/>
    </row>
    <row r="171" spans="1:17" s="73" customFormat="1" ht="13.8" customHeight="1">
      <c r="A171" s="71"/>
      <c r="B171" s="100" t="s">
        <v>280</v>
      </c>
      <c r="C171" s="112"/>
      <c r="D171" s="113" t="s">
        <v>18</v>
      </c>
      <c r="E171" s="75" t="str">
        <f>IF(ISNA(VLOOKUP(B171,'S 2 H BRUT+NET'!$B$6:$AO$165,40,FALSE)),"",VLOOKUP(B171,'S 2 H BRUT+NET'!$B$6:$AO$165,40,FALSE))</f>
        <v/>
      </c>
      <c r="F171" s="76">
        <f>IF(ISNA(VLOOKUP(B171,'DAMES BRUT+ NET'!$B$6:$AO$85,40,FALSE)),"",VLOOKUP(B171,'DAMES BRUT+ NET'!$B$6:$AO$85,40,FALSE))</f>
        <v>148</v>
      </c>
      <c r="G171" s="77" t="str">
        <f>IF(ISNA(VLOOKUP(B171,'S 3 H BRUT + NET'!$B$6:$AO$88,40,FALSE)),"",VLOOKUP(B171,'S 3 H BRUT + NET'!$B$6:$AO$88,40,FALSE))</f>
        <v/>
      </c>
      <c r="H171" s="72"/>
      <c r="I171" s="72"/>
      <c r="J171" s="72"/>
      <c r="K171" s="80"/>
      <c r="L171" s="69"/>
      <c r="Q171" s="169"/>
    </row>
    <row r="172" spans="1:17" s="73" customFormat="1" ht="13.8" customHeight="1">
      <c r="A172" s="71"/>
      <c r="B172" s="97" t="s">
        <v>266</v>
      </c>
      <c r="C172" s="33"/>
      <c r="D172" s="41" t="s">
        <v>35</v>
      </c>
      <c r="E172" s="75">
        <f>IF(ISNA(VLOOKUP(B172,'S 2 H BRUT+NET'!$B$6:$AO$165,40,FALSE)),"",VLOOKUP(B172,'S 2 H BRUT+NET'!$B$6:$AO$165,40,FALSE))</f>
        <v>273</v>
      </c>
      <c r="F172" s="76" t="str">
        <f>IF(ISNA(VLOOKUP(B172,'DAMES BRUT+ NET'!$B$6:$AO$85,40,FALSE)),"",VLOOKUP(B172,'DAMES BRUT+ NET'!$B$6:$AO$85,40,FALSE))</f>
        <v/>
      </c>
      <c r="G172" s="77" t="str">
        <f>IF(ISNA(VLOOKUP(B172,'S 3 H BRUT + NET'!$B$6:$AO$88,40,FALSE)),"",VLOOKUP(B172,'S 3 H BRUT + NET'!$B$6:$AO$88,40,FALSE))</f>
        <v/>
      </c>
      <c r="H172" s="72"/>
      <c r="I172" s="72"/>
      <c r="J172" s="72"/>
      <c r="K172" s="70"/>
      <c r="L172" s="69"/>
      <c r="Q172" s="169"/>
    </row>
    <row r="173" spans="1:17" s="73" customFormat="1" ht="13.8" customHeight="1">
      <c r="A173" s="71"/>
      <c r="B173" s="97" t="s">
        <v>53</v>
      </c>
      <c r="C173" s="112"/>
      <c r="D173" s="110" t="s">
        <v>16</v>
      </c>
      <c r="E173" s="75">
        <f>IF(ISNA(VLOOKUP(B173,'S 2 H BRUT+NET'!$B$6:$AO$165,40,FALSE)),"",VLOOKUP(B173,'S 2 H BRUT+NET'!$B$6:$AO$165,40,FALSE))</f>
        <v>223</v>
      </c>
      <c r="F173" s="76" t="str">
        <f>IF(ISNA(VLOOKUP(B173,'DAMES BRUT+ NET'!$B$6:$AO$85,40,FALSE)),"",VLOOKUP(B173,'DAMES BRUT+ NET'!$B$6:$AO$85,40,FALSE))</f>
        <v/>
      </c>
      <c r="G173" s="77" t="str">
        <f>IF(ISNA(VLOOKUP(B173,'S 3 H BRUT + NET'!$B$6:$AO$88,40,FALSE)),"",VLOOKUP(B173,'S 3 H BRUT + NET'!$B$6:$AO$88,40,FALSE))</f>
        <v/>
      </c>
      <c r="H173" s="72"/>
      <c r="I173" s="72"/>
      <c r="J173" s="72"/>
      <c r="K173" s="80"/>
      <c r="L173" s="69"/>
      <c r="Q173" s="169"/>
    </row>
    <row r="174" spans="1:17" s="73" customFormat="1" ht="13.8" customHeight="1">
      <c r="A174" s="71"/>
      <c r="B174" s="97" t="s">
        <v>121</v>
      </c>
      <c r="C174" s="112"/>
      <c r="D174" s="110" t="s">
        <v>16</v>
      </c>
      <c r="E174" s="75">
        <f>IF(ISNA(VLOOKUP(B174,'S 2 H BRUT+NET'!$B$6:$AO$165,40,FALSE)),"",VLOOKUP(B174,'S 2 H BRUT+NET'!$B$6:$AO$165,40,FALSE))</f>
        <v>125</v>
      </c>
      <c r="F174" s="76" t="str">
        <f>IF(ISNA(VLOOKUP(B174,'DAMES BRUT+ NET'!$B$6:$AO$85,40,FALSE)),"",VLOOKUP(B174,'DAMES BRUT+ NET'!$B$6:$AO$85,40,FALSE))</f>
        <v/>
      </c>
      <c r="G174" s="77" t="str">
        <f>IF(ISNA(VLOOKUP(B174,'S 3 H BRUT + NET'!$B$6:$AO$88,40,FALSE)),"",VLOOKUP(B174,'S 3 H BRUT + NET'!$B$6:$AO$88,40,FALSE))</f>
        <v/>
      </c>
      <c r="H174" s="72"/>
      <c r="I174" s="72"/>
      <c r="J174" s="72"/>
      <c r="K174" s="80"/>
      <c r="L174" s="69"/>
      <c r="Q174" s="169"/>
    </row>
    <row r="175" spans="1:17" s="73" customFormat="1" ht="13.8" customHeight="1">
      <c r="A175" s="71"/>
      <c r="B175" s="97" t="s">
        <v>232</v>
      </c>
      <c r="C175" s="33"/>
      <c r="D175" s="41" t="s">
        <v>35</v>
      </c>
      <c r="E175" s="75">
        <f>IF(ISNA(VLOOKUP(B175,'S 2 H BRUT+NET'!$B$6:$AO$165,40,FALSE)),"",VLOOKUP(B175,'S 2 H BRUT+NET'!$B$6:$AO$165,40,FALSE))</f>
        <v>249</v>
      </c>
      <c r="F175" s="76" t="str">
        <f>IF(ISNA(VLOOKUP(B175,'DAMES BRUT+ NET'!$B$6:$AO$85,40,FALSE)),"",VLOOKUP(B175,'DAMES BRUT+ NET'!$B$6:$AO$85,40,FALSE))</f>
        <v/>
      </c>
      <c r="G175" s="77" t="str">
        <f>IF(ISNA(VLOOKUP(B175,'S 3 H BRUT + NET'!$B$6:$AO$88,40,FALSE)),"",VLOOKUP(B175,'S 3 H BRUT + NET'!$B$6:$AO$88,40,FALSE))</f>
        <v/>
      </c>
      <c r="H175" s="72"/>
      <c r="I175" s="72"/>
      <c r="J175" s="72"/>
      <c r="K175" s="80"/>
      <c r="L175" s="69"/>
      <c r="Q175" s="169"/>
    </row>
    <row r="176" spans="1:17" s="73" customFormat="1" ht="13.8" customHeight="1">
      <c r="A176" s="71"/>
      <c r="B176" s="97" t="s">
        <v>359</v>
      </c>
      <c r="C176" s="33"/>
      <c r="D176" s="41" t="s">
        <v>35</v>
      </c>
      <c r="E176" s="75">
        <f>IF(ISNA(VLOOKUP(B176,'S 2 H BRUT+NET'!$B$6:$AO$165,40,FALSE)),"",VLOOKUP(B176,'S 2 H BRUT+NET'!$B$6:$AO$165,40,FALSE))</f>
        <v>190</v>
      </c>
      <c r="F176" s="76" t="str">
        <f>IF(ISNA(VLOOKUP(B176,'DAMES BRUT+ NET'!$B$6:$AO$85,40,FALSE)),"",VLOOKUP(B176,'DAMES BRUT+ NET'!$B$6:$AO$85,40,FALSE))</f>
        <v/>
      </c>
      <c r="G176" s="77" t="str">
        <f>IF(ISNA(VLOOKUP(B176,'S 3 H BRUT + NET'!$B$6:$AO$88,40,FALSE)),"",VLOOKUP(B176,'S 3 H BRUT + NET'!$B$6:$AO$88,40,FALSE))</f>
        <v/>
      </c>
      <c r="H176" s="72"/>
      <c r="I176" s="72"/>
      <c r="J176" s="72"/>
      <c r="K176" s="80"/>
      <c r="L176" s="69"/>
      <c r="Q176" s="169"/>
    </row>
    <row r="177" spans="1:17" s="73" customFormat="1" ht="13.8" customHeight="1">
      <c r="A177" s="71"/>
      <c r="B177" s="97" t="s">
        <v>299</v>
      </c>
      <c r="C177" s="33"/>
      <c r="D177" s="41" t="s">
        <v>35</v>
      </c>
      <c r="E177" s="75">
        <f>IF(ISNA(VLOOKUP(B177,'S 2 H BRUT+NET'!$B$6:$AO$165,40,FALSE)),"",VLOOKUP(B177,'S 2 H BRUT+NET'!$B$6:$AO$165,40,FALSE))</f>
        <v>30</v>
      </c>
      <c r="F177" s="76" t="str">
        <f>IF(ISNA(VLOOKUP(B177,'DAMES BRUT+ NET'!$B$6:$AO$85,40,FALSE)),"",VLOOKUP(B177,'DAMES BRUT+ NET'!$B$6:$AO$85,40,FALSE))</f>
        <v/>
      </c>
      <c r="G177" s="77" t="str">
        <f>IF(ISNA(VLOOKUP(B177,'S 3 H BRUT + NET'!$B$6:$AO$88,40,FALSE)),"",VLOOKUP(B177,'S 3 H BRUT + NET'!$B$6:$AO$88,40,FALSE))</f>
        <v/>
      </c>
      <c r="H177" s="72"/>
      <c r="I177" s="72"/>
      <c r="J177" s="72"/>
      <c r="K177" s="80"/>
      <c r="L177" s="69"/>
      <c r="Q177" s="169"/>
    </row>
    <row r="178" spans="1:17" s="73" customFormat="1" ht="13.8" customHeight="1">
      <c r="A178" s="71"/>
      <c r="B178" s="97" t="s">
        <v>264</v>
      </c>
      <c r="C178" s="33"/>
      <c r="D178" s="41" t="s">
        <v>35</v>
      </c>
      <c r="E178" s="75">
        <f>IF(ISNA(VLOOKUP(B178,'S 2 H BRUT+NET'!$B$6:$AO$165,40,FALSE)),"",VLOOKUP(B178,'S 2 H BRUT+NET'!$B$6:$AO$165,40,FALSE))</f>
        <v>211</v>
      </c>
      <c r="F178" s="76" t="str">
        <f>IF(ISNA(VLOOKUP(B178,'DAMES BRUT+ NET'!$B$6:$AO$85,40,FALSE)),"",VLOOKUP(B178,'DAMES BRUT+ NET'!$B$6:$AO$85,40,FALSE))</f>
        <v/>
      </c>
      <c r="G178" s="77" t="str">
        <f>IF(ISNA(VLOOKUP(B178,'S 3 H BRUT + NET'!$B$6:$AO$88,40,FALSE)),"",VLOOKUP(B178,'S 3 H BRUT + NET'!$B$6:$AO$88,40,FALSE))</f>
        <v/>
      </c>
      <c r="H178" s="72"/>
      <c r="I178" s="72"/>
      <c r="J178" s="72"/>
      <c r="K178" s="80"/>
      <c r="L178" s="69"/>
      <c r="Q178" s="169"/>
    </row>
    <row r="179" spans="1:17" s="73" customFormat="1" ht="13.8" customHeight="1">
      <c r="A179" s="71"/>
      <c r="B179" s="97" t="s">
        <v>168</v>
      </c>
      <c r="C179" s="112"/>
      <c r="D179" s="110" t="s">
        <v>16</v>
      </c>
      <c r="E179" s="75">
        <f>IF(ISNA(VLOOKUP(B179,'S 2 H BRUT+NET'!$B$6:$AO$165,40,FALSE)),"",VLOOKUP(B179,'S 2 H BRUT+NET'!$B$6:$AO$165,40,FALSE))</f>
        <v>229</v>
      </c>
      <c r="F179" s="76" t="str">
        <f>IF(ISNA(VLOOKUP(B179,'DAMES BRUT+ NET'!$B$6:$AO$85,40,FALSE)),"",VLOOKUP(B179,'DAMES BRUT+ NET'!$B$6:$AO$85,40,FALSE))</f>
        <v/>
      </c>
      <c r="G179" s="77" t="str">
        <f>IF(ISNA(VLOOKUP(B179,'S 3 H BRUT + NET'!$B$6:$AO$88,40,FALSE)),"",VLOOKUP(B179,'S 3 H BRUT + NET'!$B$6:$AO$88,40,FALSE))</f>
        <v/>
      </c>
      <c r="H179" s="72"/>
      <c r="I179" s="72"/>
      <c r="J179" s="72"/>
      <c r="K179" s="80"/>
      <c r="L179" s="69"/>
      <c r="Q179" s="169"/>
    </row>
    <row r="180" spans="1:17" s="73" customFormat="1" ht="13.8" customHeight="1">
      <c r="A180" s="71"/>
      <c r="B180" s="97" t="s">
        <v>160</v>
      </c>
      <c r="C180" s="112"/>
      <c r="D180" s="110" t="s">
        <v>16</v>
      </c>
      <c r="E180" s="75">
        <f>IF(ISNA(VLOOKUP(B180,'S 2 H BRUT+NET'!$B$6:$AO$165,40,FALSE)),"",VLOOKUP(B180,'S 2 H BRUT+NET'!$B$6:$AO$165,40,FALSE))</f>
        <v>163</v>
      </c>
      <c r="F180" s="76" t="str">
        <f>IF(ISNA(VLOOKUP(B180,'DAMES BRUT+ NET'!$B$6:$AO$85,40,FALSE)),"",VLOOKUP(B180,'DAMES BRUT+ NET'!$B$6:$AO$85,40,FALSE))</f>
        <v/>
      </c>
      <c r="G180" s="77" t="str">
        <f>IF(ISNA(VLOOKUP(B180,'S 3 H BRUT + NET'!$B$6:$AO$88,40,FALSE)),"",VLOOKUP(B180,'S 3 H BRUT + NET'!$B$6:$AO$88,40,FALSE))</f>
        <v/>
      </c>
      <c r="H180" s="72"/>
      <c r="I180" s="72"/>
      <c r="J180" s="72"/>
      <c r="K180" s="80"/>
      <c r="L180" s="69"/>
      <c r="Q180" s="169"/>
    </row>
    <row r="181" spans="1:17" s="73" customFormat="1" ht="13.8" customHeight="1">
      <c r="A181" s="71"/>
      <c r="B181" s="97" t="s">
        <v>102</v>
      </c>
      <c r="C181" s="112"/>
      <c r="D181" s="110" t="s">
        <v>16</v>
      </c>
      <c r="E181" s="75">
        <f>IF(ISNA(VLOOKUP(B181,'S 2 H BRUT+NET'!$B$6:$AO$165,40,FALSE)),"",VLOOKUP(B181,'S 2 H BRUT+NET'!$B$6:$AO$165,40,FALSE))</f>
        <v>157</v>
      </c>
      <c r="F181" s="76" t="str">
        <f>IF(ISNA(VLOOKUP(B181,'DAMES BRUT+ NET'!$B$6:$AO$85,40,FALSE)),"",VLOOKUP(B181,'DAMES BRUT+ NET'!$B$6:$AO$85,40,FALSE))</f>
        <v/>
      </c>
      <c r="G181" s="77" t="str">
        <f>IF(ISNA(VLOOKUP(B181,'S 3 H BRUT + NET'!$B$6:$AO$88,40,FALSE)),"",VLOOKUP(B181,'S 3 H BRUT + NET'!$B$6:$AO$88,40,FALSE))</f>
        <v/>
      </c>
      <c r="H181" s="72"/>
      <c r="I181" s="72"/>
      <c r="J181" s="72"/>
      <c r="K181" s="80"/>
      <c r="L181" s="69"/>
      <c r="Q181" s="169"/>
    </row>
    <row r="182" spans="1:17" s="73" customFormat="1" ht="13.8" customHeight="1">
      <c r="A182" s="71"/>
      <c r="B182" s="97" t="s">
        <v>271</v>
      </c>
      <c r="C182" s="33"/>
      <c r="D182" s="41" t="s">
        <v>35</v>
      </c>
      <c r="E182" s="75">
        <f>IF(ISNA(VLOOKUP(B182,'S 2 H BRUT+NET'!$B$6:$AO$165,40,FALSE)),"",VLOOKUP(B182,'S 2 H BRUT+NET'!$B$6:$AO$165,40,FALSE))</f>
        <v>44</v>
      </c>
      <c r="F182" s="76" t="str">
        <f>IF(ISNA(VLOOKUP(B182,'DAMES BRUT+ NET'!$B$6:$AO$85,40,FALSE)),"",VLOOKUP(B182,'DAMES BRUT+ NET'!$B$6:$AO$85,40,FALSE))</f>
        <v/>
      </c>
      <c r="G182" s="77" t="str">
        <f>IF(ISNA(VLOOKUP(B182,'S 3 H BRUT + NET'!$B$6:$AO$88,40,FALSE)),"",VLOOKUP(B182,'S 3 H BRUT + NET'!$B$6:$AO$88,40,FALSE))</f>
        <v/>
      </c>
      <c r="H182" s="72"/>
      <c r="I182" s="72"/>
      <c r="J182" s="72"/>
      <c r="K182" s="80"/>
      <c r="L182" s="69"/>
      <c r="Q182" s="169"/>
    </row>
    <row r="183" spans="1:17" s="73" customFormat="1" ht="13.8" customHeight="1">
      <c r="A183" s="71"/>
      <c r="B183" s="97" t="s">
        <v>272</v>
      </c>
      <c r="C183" s="33"/>
      <c r="D183" s="41" t="s">
        <v>35</v>
      </c>
      <c r="E183" s="75">
        <f>IF(ISNA(VLOOKUP(B183,'S 2 H BRUT+NET'!$B$6:$AO$165,40,FALSE)),"",VLOOKUP(B183,'S 2 H BRUT+NET'!$B$6:$AO$165,40,FALSE))</f>
        <v>198</v>
      </c>
      <c r="F183" s="76" t="str">
        <f>IF(ISNA(VLOOKUP(B183,'DAMES BRUT+ NET'!$B$6:$AO$85,40,FALSE)),"",VLOOKUP(B183,'DAMES BRUT+ NET'!$B$6:$AO$85,40,FALSE))</f>
        <v/>
      </c>
      <c r="G183" s="77" t="str">
        <f>IF(ISNA(VLOOKUP(B183,'S 3 H BRUT + NET'!$B$6:$AO$88,40,FALSE)),"",VLOOKUP(B183,'S 3 H BRUT + NET'!$B$6:$AO$88,40,FALSE))</f>
        <v/>
      </c>
      <c r="H183" s="72"/>
      <c r="I183" s="72"/>
      <c r="J183" s="72"/>
      <c r="K183" s="80"/>
      <c r="L183" s="69"/>
      <c r="Q183" s="169"/>
    </row>
    <row r="184" spans="1:17" s="73" customFormat="1" ht="13.8" customHeight="1">
      <c r="A184" s="71"/>
      <c r="B184" s="99" t="s">
        <v>157</v>
      </c>
      <c r="C184" s="112"/>
      <c r="D184" s="110" t="s">
        <v>16</v>
      </c>
      <c r="E184" s="75" t="str">
        <f>IF(ISNA(VLOOKUP(B184,'S 2 H BRUT+NET'!$B$6:$AO$165,40,FALSE)),"",VLOOKUP(B184,'S 2 H BRUT+NET'!$B$6:$AO$165,40,FALSE))</f>
        <v/>
      </c>
      <c r="F184" s="76" t="str">
        <f>IF(ISNA(VLOOKUP(B184,'DAMES BRUT+ NET'!$B$6:$AO$85,40,FALSE)),"",VLOOKUP(B184,'DAMES BRUT+ NET'!$B$6:$AO$85,40,FALSE))</f>
        <v/>
      </c>
      <c r="G184" s="77">
        <f>IF(ISNA(VLOOKUP(B184,'S 3 H BRUT + NET'!$B$6:$AO$88,40,FALSE)),"",VLOOKUP(B184,'S 3 H BRUT + NET'!$B$6:$AO$88,40,FALSE))</f>
        <v>28</v>
      </c>
      <c r="H184" s="72"/>
      <c r="I184" s="72"/>
      <c r="J184" s="72"/>
      <c r="K184" s="80"/>
      <c r="L184" s="69"/>
      <c r="Q184" s="169"/>
    </row>
    <row r="185" spans="1:17" s="73" customFormat="1" ht="13.8" customHeight="1">
      <c r="A185" s="71"/>
      <c r="B185" s="99" t="s">
        <v>156</v>
      </c>
      <c r="C185" s="112"/>
      <c r="D185" s="110" t="s">
        <v>16</v>
      </c>
      <c r="E185" s="75" t="str">
        <f>IF(ISNA(VLOOKUP(B185,'S 2 H BRUT+NET'!$B$6:$AO$165,40,FALSE)),"",VLOOKUP(B185,'S 2 H BRUT+NET'!$B$6:$AO$165,40,FALSE))</f>
        <v/>
      </c>
      <c r="F185" s="76" t="str">
        <f>IF(ISNA(VLOOKUP(B185,'DAMES BRUT+ NET'!$B$6:$AO$85,40,FALSE)),"",VLOOKUP(B185,'DAMES BRUT+ NET'!$B$6:$AO$85,40,FALSE))</f>
        <v/>
      </c>
      <c r="G185" s="77">
        <f>IF(ISNA(VLOOKUP(B185,'S 3 H BRUT + NET'!$B$6:$AO$88,40,FALSE)),"",VLOOKUP(B185,'S 3 H BRUT + NET'!$B$6:$AO$88,40,FALSE))</f>
        <v>183</v>
      </c>
      <c r="H185" s="72"/>
      <c r="I185" s="72"/>
      <c r="J185" s="72"/>
      <c r="K185" s="80"/>
      <c r="L185" s="69"/>
      <c r="Q185" s="169"/>
    </row>
    <row r="186" spans="1:17" s="73" customFormat="1" ht="13.8" customHeight="1">
      <c r="A186" s="71"/>
      <c r="B186" s="99" t="s">
        <v>54</v>
      </c>
      <c r="C186" s="112"/>
      <c r="D186" s="110" t="s">
        <v>16</v>
      </c>
      <c r="E186" s="75" t="str">
        <f>IF(ISNA(VLOOKUP(B186,'S 2 H BRUT+NET'!$B$6:$AO$165,40,FALSE)),"",VLOOKUP(B186,'S 2 H BRUT+NET'!$B$6:$AO$165,40,FALSE))</f>
        <v/>
      </c>
      <c r="F186" s="76" t="str">
        <f>IF(ISNA(VLOOKUP(B186,'DAMES BRUT+ NET'!$B$6:$AO$85,40,FALSE)),"",VLOOKUP(B186,'DAMES BRUT+ NET'!$B$6:$AO$85,40,FALSE))</f>
        <v/>
      </c>
      <c r="G186" s="77">
        <f>IF(ISNA(VLOOKUP(B186,'S 3 H BRUT + NET'!$B$6:$AO$88,40,FALSE)),"",VLOOKUP(B186,'S 3 H BRUT + NET'!$B$6:$AO$88,40,FALSE))</f>
        <v>210</v>
      </c>
      <c r="H186" s="72"/>
      <c r="I186" s="72"/>
      <c r="J186" s="72"/>
      <c r="K186" s="80"/>
      <c r="L186" s="69"/>
      <c r="Q186" s="169"/>
    </row>
    <row r="187" spans="1:17" s="73" customFormat="1" ht="13.8" customHeight="1">
      <c r="A187" s="71"/>
      <c r="B187" s="99" t="s">
        <v>101</v>
      </c>
      <c r="C187" s="112"/>
      <c r="D187" s="143" t="s">
        <v>16</v>
      </c>
      <c r="E187" s="75" t="str">
        <f>IF(ISNA(VLOOKUP(B187,'S 2 H BRUT+NET'!$B$6:$AO$165,40,FALSE)),"",VLOOKUP(B187,'S 2 H BRUT+NET'!$B$6:$AO$165,40,FALSE))</f>
        <v/>
      </c>
      <c r="F187" s="76" t="str">
        <f>IF(ISNA(VLOOKUP(B187,'DAMES BRUT+ NET'!$B$6:$AO$85,40,FALSE)),"",VLOOKUP(B187,'DAMES BRUT+ NET'!$B$6:$AO$85,40,FALSE))</f>
        <v/>
      </c>
      <c r="G187" s="77">
        <f>IF(ISNA(VLOOKUP(B187,'S 3 H BRUT + NET'!$B$6:$AO$88,40,FALSE)),"",VLOOKUP(B187,'S 3 H BRUT + NET'!$B$6:$AO$88,40,FALSE))</f>
        <v>231</v>
      </c>
      <c r="H187" s="72"/>
      <c r="I187" s="72"/>
      <c r="J187" s="72"/>
      <c r="K187" s="80"/>
      <c r="L187" s="69"/>
      <c r="Q187" s="169"/>
    </row>
    <row r="188" spans="1:17" s="73" customFormat="1" ht="13.8" customHeight="1">
      <c r="A188" s="71"/>
      <c r="B188" s="99" t="s">
        <v>329</v>
      </c>
      <c r="C188" s="33"/>
      <c r="D188" s="41" t="s">
        <v>35</v>
      </c>
      <c r="E188" s="75" t="str">
        <f>IF(ISNA(VLOOKUP(B188,'S 2 H BRUT+NET'!$B$6:$AO$165,40,FALSE)),"",VLOOKUP(B188,'S 2 H BRUT+NET'!$B$6:$AO$165,40,FALSE))</f>
        <v/>
      </c>
      <c r="F188" s="76" t="str">
        <f>IF(ISNA(VLOOKUP(B188,'DAMES BRUT+ NET'!$B$6:$AO$85,40,FALSE)),"",VLOOKUP(B188,'DAMES BRUT+ NET'!$B$6:$AO$85,40,FALSE))</f>
        <v/>
      </c>
      <c r="G188" s="77">
        <f>IF(ISNA(VLOOKUP(B188,'S 3 H BRUT + NET'!$B$6:$AO$88,40,FALSE)),"",VLOOKUP(B188,'S 3 H BRUT + NET'!$B$6:$AO$88,40,FALSE))</f>
        <v>26</v>
      </c>
      <c r="H188" s="72"/>
      <c r="I188" s="72"/>
      <c r="J188" s="72"/>
      <c r="K188" s="80"/>
      <c r="L188" s="69"/>
      <c r="Q188" s="169"/>
    </row>
    <row r="189" spans="1:17" s="73" customFormat="1" ht="13.8" customHeight="1">
      <c r="A189" s="71"/>
      <c r="B189" s="99" t="s">
        <v>76</v>
      </c>
      <c r="C189" s="112"/>
      <c r="D189" s="143" t="s">
        <v>35</v>
      </c>
      <c r="E189" s="75" t="str">
        <f>IF(ISNA(VLOOKUP(B189,'S 2 H BRUT+NET'!$B$6:$AO$165,40,FALSE)),"",VLOOKUP(B189,'S 2 H BRUT+NET'!$B$6:$AO$165,40,FALSE))</f>
        <v/>
      </c>
      <c r="F189" s="76" t="str">
        <f>IF(ISNA(VLOOKUP(B189,'DAMES BRUT+ NET'!$B$6:$AO$85,40,FALSE)),"",VLOOKUP(B189,'DAMES BRUT+ NET'!$B$6:$AO$85,40,FALSE))</f>
        <v/>
      </c>
      <c r="G189" s="77">
        <f>IF(ISNA(VLOOKUP(B189,'S 3 H BRUT + NET'!$B$6:$AO$88,40,FALSE)),"",VLOOKUP(B189,'S 3 H BRUT + NET'!$B$6:$AO$88,40,FALSE))</f>
        <v>137</v>
      </c>
      <c r="H189" s="72"/>
      <c r="I189" s="72"/>
      <c r="J189" s="72"/>
      <c r="K189" s="80"/>
      <c r="L189" s="69"/>
      <c r="Q189" s="169"/>
    </row>
    <row r="190" spans="1:17" s="73" customFormat="1" ht="13.8" customHeight="1">
      <c r="A190" s="71"/>
      <c r="B190" s="99" t="s">
        <v>75</v>
      </c>
      <c r="C190" s="112"/>
      <c r="D190" s="110" t="s">
        <v>16</v>
      </c>
      <c r="E190" s="75" t="str">
        <f>IF(ISNA(VLOOKUP(B190,'S 2 H BRUT+NET'!$B$6:$AO$165,40,FALSE)),"",VLOOKUP(B190,'S 2 H BRUT+NET'!$B$6:$AO$165,40,FALSE))</f>
        <v/>
      </c>
      <c r="F190" s="76" t="str">
        <f>IF(ISNA(VLOOKUP(B190,'DAMES BRUT+ NET'!$B$6:$AO$85,40,FALSE)),"",VLOOKUP(B190,'DAMES BRUT+ NET'!$B$6:$AO$85,40,FALSE))</f>
        <v/>
      </c>
      <c r="G190" s="77">
        <f>IF(ISNA(VLOOKUP(B190,'S 3 H BRUT + NET'!$B$6:$AO$88,40,FALSE)),"",VLOOKUP(B190,'S 3 H BRUT + NET'!$B$6:$AO$88,40,FALSE))</f>
        <v>197</v>
      </c>
      <c r="H190" s="72"/>
      <c r="I190" s="72"/>
      <c r="J190" s="72"/>
      <c r="K190" s="80"/>
      <c r="L190" s="69"/>
      <c r="Q190" s="169"/>
    </row>
    <row r="191" spans="1:17" s="73" customFormat="1" ht="13.8" customHeight="1">
      <c r="A191" s="71"/>
      <c r="B191" s="99" t="s">
        <v>286</v>
      </c>
      <c r="C191" s="33"/>
      <c r="D191" s="41" t="s">
        <v>35</v>
      </c>
      <c r="E191" s="75" t="str">
        <f>IF(ISNA(VLOOKUP(B191,'S 2 H BRUT+NET'!$B$6:$AO$165,40,FALSE)),"",VLOOKUP(B191,'S 2 H BRUT+NET'!$B$6:$AO$165,40,FALSE))</f>
        <v/>
      </c>
      <c r="F191" s="76" t="str">
        <f>IF(ISNA(VLOOKUP(B191,'DAMES BRUT+ NET'!$B$6:$AO$85,40,FALSE)),"",VLOOKUP(B191,'DAMES BRUT+ NET'!$B$6:$AO$85,40,FALSE))</f>
        <v/>
      </c>
      <c r="G191" s="77">
        <f>IF(ISNA(VLOOKUP(B191,'S 3 H BRUT + NET'!$B$6:$AO$88,40,FALSE)),"",VLOOKUP(B191,'S 3 H BRUT + NET'!$B$6:$AO$88,40,FALSE))</f>
        <v>266</v>
      </c>
      <c r="H191" s="72"/>
      <c r="I191" s="72"/>
      <c r="J191" s="72"/>
      <c r="K191" s="80"/>
      <c r="L191" s="69"/>
      <c r="Q191" s="169"/>
    </row>
    <row r="192" spans="1:17" s="73" customFormat="1" ht="13.8" customHeight="1">
      <c r="A192" s="71"/>
      <c r="B192" s="100" t="s">
        <v>87</v>
      </c>
      <c r="C192" s="112"/>
      <c r="D192" s="110" t="s">
        <v>16</v>
      </c>
      <c r="E192" s="75" t="str">
        <f>IF(ISNA(VLOOKUP(B192,'S 2 H BRUT+NET'!$B$6:$AO$165,40,FALSE)),"",VLOOKUP(B192,'S 2 H BRUT+NET'!$B$6:$AO$165,40,FALSE))</f>
        <v/>
      </c>
      <c r="F192" s="76">
        <f>IF(ISNA(VLOOKUP(B192,'DAMES BRUT+ NET'!$B$6:$AO$85,40,FALSE)),"",VLOOKUP(B192,'DAMES BRUT+ NET'!$B$6:$AO$85,40,FALSE))</f>
        <v>242</v>
      </c>
      <c r="G192" s="77" t="str">
        <f>IF(ISNA(VLOOKUP(B192,'S 3 H BRUT + NET'!$B$6:$AO$88,40,FALSE)),"",VLOOKUP(B192,'S 3 H BRUT + NET'!$B$6:$AO$88,40,FALSE))</f>
        <v/>
      </c>
      <c r="H192" s="75">
        <f>SUM(LARGE(E172:E202,1)+(LARGE(E172:E202,2)+(LARGE(E172:E202,3))))</f>
        <v>751</v>
      </c>
      <c r="I192" s="76">
        <f>SUM(LARGE(F172:F202,1))</f>
        <v>255</v>
      </c>
      <c r="J192" s="77">
        <f>SUM(LARGE(G172:G202,1))</f>
        <v>266</v>
      </c>
      <c r="K192" s="78">
        <f>H192+I192+J192</f>
        <v>1272</v>
      </c>
      <c r="L192" s="69">
        <f>RANK(K192,$K$20:$K$333,0)</f>
        <v>2</v>
      </c>
      <c r="N192" s="129">
        <v>12</v>
      </c>
      <c r="O192" s="130">
        <v>8</v>
      </c>
      <c r="P192" s="131">
        <v>11</v>
      </c>
      <c r="Q192" s="169">
        <v>31</v>
      </c>
    </row>
    <row r="193" spans="1:17" s="73" customFormat="1" ht="13.8" customHeight="1">
      <c r="A193" s="71"/>
      <c r="B193" s="100" t="s">
        <v>95</v>
      </c>
      <c r="C193" s="112"/>
      <c r="D193" s="110" t="s">
        <v>16</v>
      </c>
      <c r="E193" s="75" t="str">
        <f>IF(ISNA(VLOOKUP(B193,'S 2 H BRUT+NET'!$B$6:$AO$165,40,FALSE)),"",VLOOKUP(B193,'S 2 H BRUT+NET'!$B$6:$AO$165,40,FALSE))</f>
        <v/>
      </c>
      <c r="F193" s="76">
        <f>IF(ISNA(VLOOKUP(B193,'DAMES BRUT+ NET'!$B$6:$AO$85,40,FALSE)),"",VLOOKUP(B193,'DAMES BRUT+ NET'!$B$6:$AO$85,40,FALSE))</f>
        <v>204</v>
      </c>
      <c r="G193" s="77" t="str">
        <f>IF(ISNA(VLOOKUP(B193,'S 3 H BRUT + NET'!$B$6:$AO$88,40,FALSE)),"",VLOOKUP(B193,'S 3 H BRUT + NET'!$B$6:$AO$88,40,FALSE))</f>
        <v/>
      </c>
      <c r="H193" s="72"/>
      <c r="I193" s="72"/>
      <c r="J193" s="72"/>
      <c r="K193" s="80"/>
      <c r="L193" s="69"/>
      <c r="Q193" s="169"/>
    </row>
    <row r="194" spans="1:17" s="73" customFormat="1" ht="13.8" customHeight="1">
      <c r="A194" s="71"/>
      <c r="B194" s="100" t="s">
        <v>248</v>
      </c>
      <c r="C194" s="33"/>
      <c r="D194" s="41" t="s">
        <v>35</v>
      </c>
      <c r="E194" s="75" t="str">
        <f>IF(ISNA(VLOOKUP(B194,'S 2 H BRUT+NET'!$B$6:$AO$165,40,FALSE)),"",VLOOKUP(B194,'S 2 H BRUT+NET'!$B$6:$AO$165,40,FALSE))</f>
        <v/>
      </c>
      <c r="F194" s="76">
        <f>IF(ISNA(VLOOKUP(B194,'DAMES BRUT+ NET'!$B$6:$AO$85,40,FALSE)),"",VLOOKUP(B194,'DAMES BRUT+ NET'!$B$6:$AO$85,40,FALSE))</f>
        <v>158</v>
      </c>
      <c r="G194" s="77" t="str">
        <f>IF(ISNA(VLOOKUP(B194,'S 3 H BRUT + NET'!$B$6:$AO$88,40,FALSE)),"",VLOOKUP(B194,'S 3 H BRUT + NET'!$B$6:$AO$88,40,FALSE))</f>
        <v/>
      </c>
      <c r="H194" s="72"/>
      <c r="I194" s="72"/>
      <c r="J194" s="72"/>
      <c r="K194" s="80"/>
      <c r="L194" s="69"/>
      <c r="Q194" s="169"/>
    </row>
    <row r="195" spans="1:17" s="73" customFormat="1" ht="13.8" customHeight="1">
      <c r="A195" s="71"/>
      <c r="B195" s="100" t="s">
        <v>322</v>
      </c>
      <c r="C195" s="33"/>
      <c r="D195" s="41" t="s">
        <v>35</v>
      </c>
      <c r="E195" s="75" t="str">
        <f>IF(ISNA(VLOOKUP(B195,'S 2 H BRUT+NET'!$B$6:$AO$165,40,FALSE)),"",VLOOKUP(B195,'S 2 H BRUT+NET'!$B$6:$AO$165,40,FALSE))</f>
        <v/>
      </c>
      <c r="F195" s="76">
        <f>IF(ISNA(VLOOKUP(B195,'DAMES BRUT+ NET'!$B$6:$AO$85,40,FALSE)),"",VLOOKUP(B195,'DAMES BRUT+ NET'!$B$6:$AO$85,40,FALSE))</f>
        <v>201</v>
      </c>
      <c r="G195" s="77" t="str">
        <f>IF(ISNA(VLOOKUP(B195,'S 3 H BRUT + NET'!$B$6:$AO$88,40,FALSE)),"",VLOOKUP(B195,'S 3 H BRUT + NET'!$B$6:$AO$88,40,FALSE))</f>
        <v/>
      </c>
      <c r="H195" s="72"/>
      <c r="I195" s="72"/>
      <c r="J195" s="72"/>
      <c r="K195" s="80"/>
      <c r="L195" s="69"/>
      <c r="Q195" s="169"/>
    </row>
    <row r="196" spans="1:17" s="73" customFormat="1" ht="13.8" customHeight="1">
      <c r="A196" s="71"/>
      <c r="B196" s="100" t="s">
        <v>112</v>
      </c>
      <c r="C196" s="112"/>
      <c r="D196" s="110" t="s">
        <v>16</v>
      </c>
      <c r="E196" s="75" t="str">
        <f>IF(ISNA(VLOOKUP(B196,'S 2 H BRUT+NET'!$B$6:$AO$165,40,FALSE)),"",VLOOKUP(B196,'S 2 H BRUT+NET'!$B$6:$AO$165,40,FALSE))</f>
        <v/>
      </c>
      <c r="F196" s="76">
        <f>IF(ISNA(VLOOKUP(B196,'DAMES BRUT+ NET'!$B$6:$AO$85,40,FALSE)),"",VLOOKUP(B196,'DAMES BRUT+ NET'!$B$6:$AO$85,40,FALSE))</f>
        <v>174</v>
      </c>
      <c r="G196" s="77" t="str">
        <f>IF(ISNA(VLOOKUP(B196,'S 3 H BRUT + NET'!$B$6:$AO$88,40,FALSE)),"",VLOOKUP(B196,'S 3 H BRUT + NET'!$B$6:$AO$88,40,FALSE))</f>
        <v/>
      </c>
      <c r="H196" s="72"/>
      <c r="I196" s="72"/>
      <c r="J196" s="72"/>
      <c r="K196" s="80"/>
      <c r="L196" s="69"/>
      <c r="Q196" s="169"/>
    </row>
    <row r="197" spans="1:17" s="73" customFormat="1" ht="13.8" customHeight="1">
      <c r="A197" s="71"/>
      <c r="B197" s="100" t="s">
        <v>159</v>
      </c>
      <c r="C197" s="112"/>
      <c r="D197" s="110" t="s">
        <v>16</v>
      </c>
      <c r="E197" s="75" t="str">
        <f>IF(ISNA(VLOOKUP(B197,'S 2 H BRUT+NET'!$B$6:$AO$165,40,FALSE)),"",VLOOKUP(B197,'S 2 H BRUT+NET'!$B$6:$AO$165,40,FALSE))</f>
        <v/>
      </c>
      <c r="F197" s="76">
        <f>IF(ISNA(VLOOKUP(B197,'DAMES BRUT+ NET'!$B$6:$AO$85,40,FALSE)),"",VLOOKUP(B197,'DAMES BRUT+ NET'!$B$6:$AO$85,40,FALSE))</f>
        <v>240</v>
      </c>
      <c r="G197" s="77" t="str">
        <f>IF(ISNA(VLOOKUP(B197,'S 3 H BRUT + NET'!$B$6:$AO$88,40,FALSE)),"",VLOOKUP(B197,'S 3 H BRUT + NET'!$B$6:$AO$88,40,FALSE))</f>
        <v/>
      </c>
      <c r="H197" s="72"/>
      <c r="I197" s="72"/>
      <c r="J197" s="72"/>
      <c r="K197" s="80"/>
      <c r="L197" s="69"/>
      <c r="Q197" s="169"/>
    </row>
    <row r="198" spans="1:17" s="73" customFormat="1" ht="13.8" customHeight="1">
      <c r="A198" s="71"/>
      <c r="B198" s="100" t="s">
        <v>270</v>
      </c>
      <c r="C198" s="33"/>
      <c r="D198" s="41" t="s">
        <v>35</v>
      </c>
      <c r="E198" s="75" t="str">
        <f>IF(ISNA(VLOOKUP(B198,'S 2 H BRUT+NET'!$B$6:$AO$165,40,FALSE)),"",VLOOKUP(B198,'S 2 H BRUT+NET'!$B$6:$AO$165,40,FALSE))</f>
        <v/>
      </c>
      <c r="F198" s="76">
        <f>IF(ISNA(VLOOKUP(B198,'DAMES BRUT+ NET'!$B$6:$AO$85,40,FALSE)),"",VLOOKUP(B198,'DAMES BRUT+ NET'!$B$6:$AO$85,40,FALSE))</f>
        <v>41</v>
      </c>
      <c r="G198" s="77" t="str">
        <f>IF(ISNA(VLOOKUP(B198,'S 3 H BRUT + NET'!$B$6:$AO$88,40,FALSE)),"",VLOOKUP(B198,'S 3 H BRUT + NET'!$B$6:$AO$88,40,FALSE))</f>
        <v/>
      </c>
      <c r="H198" s="72"/>
      <c r="I198" s="72"/>
      <c r="J198" s="72"/>
      <c r="K198" s="80"/>
      <c r="L198" s="69"/>
      <c r="Q198" s="169"/>
    </row>
    <row r="199" spans="1:17" s="73" customFormat="1" ht="13.8" customHeight="1">
      <c r="A199" s="71"/>
      <c r="B199" s="100" t="s">
        <v>263</v>
      </c>
      <c r="C199" s="33"/>
      <c r="D199" s="41" t="s">
        <v>35</v>
      </c>
      <c r="E199" s="75" t="str">
        <f>IF(ISNA(VLOOKUP(B199,'S 2 H BRUT+NET'!$B$6:$AO$165,40,FALSE)),"",VLOOKUP(B199,'S 2 H BRUT+NET'!$B$6:$AO$165,40,FALSE))</f>
        <v/>
      </c>
      <c r="F199" s="76">
        <f>IF(ISNA(VLOOKUP(B199,'DAMES BRUT+ NET'!$B$6:$AO$85,40,FALSE)),"",VLOOKUP(B199,'DAMES BRUT+ NET'!$B$6:$AO$85,40,FALSE))</f>
        <v>217</v>
      </c>
      <c r="G199" s="77" t="str">
        <f>IF(ISNA(VLOOKUP(B199,'S 3 H BRUT + NET'!$B$6:$AO$88,40,FALSE)),"",VLOOKUP(B199,'S 3 H BRUT + NET'!$B$6:$AO$88,40,FALSE))</f>
        <v/>
      </c>
      <c r="H199" s="72"/>
      <c r="I199" s="72"/>
      <c r="J199" s="72"/>
      <c r="K199" s="80"/>
      <c r="L199" s="69"/>
      <c r="Q199" s="169"/>
    </row>
    <row r="200" spans="1:17" s="73" customFormat="1" ht="13.8" customHeight="1">
      <c r="A200" s="71"/>
      <c r="B200" s="100" t="s">
        <v>165</v>
      </c>
      <c r="C200" s="112"/>
      <c r="D200" s="110" t="s">
        <v>16</v>
      </c>
      <c r="E200" s="75" t="str">
        <f>IF(ISNA(VLOOKUP(B200,'S 2 H BRUT+NET'!$B$6:$AO$165,40,FALSE)),"",VLOOKUP(B200,'S 2 H BRUT+NET'!$B$6:$AO$165,40,FALSE))</f>
        <v/>
      </c>
      <c r="F200" s="76">
        <f>IF(ISNA(VLOOKUP(B200,'DAMES BRUT+ NET'!$B$6:$AO$85,40,FALSE)),"",VLOOKUP(B200,'DAMES BRUT+ NET'!$B$6:$AO$85,40,FALSE))</f>
        <v>242</v>
      </c>
      <c r="G200" s="77" t="str">
        <f>IF(ISNA(VLOOKUP(B200,'S 3 H BRUT + NET'!$B$6:$AO$88,40,FALSE)),"",VLOOKUP(B200,'S 3 H BRUT + NET'!$B$6:$AO$88,40,FALSE))</f>
        <v/>
      </c>
      <c r="H200" s="72"/>
      <c r="I200" s="72"/>
      <c r="J200" s="72"/>
      <c r="K200" s="80"/>
      <c r="L200" s="69"/>
      <c r="Q200" s="169"/>
    </row>
    <row r="201" spans="1:17" s="73" customFormat="1" ht="13.8" customHeight="1">
      <c r="A201" s="71"/>
      <c r="B201" s="100" t="s">
        <v>273</v>
      </c>
      <c r="C201" s="33"/>
      <c r="D201" s="41" t="s">
        <v>35</v>
      </c>
      <c r="E201" s="75" t="str">
        <f>IF(ISNA(VLOOKUP(B201,'S 2 H BRUT+NET'!$B$6:$AO$165,40,FALSE)),"",VLOOKUP(B201,'S 2 H BRUT+NET'!$B$6:$AO$165,40,FALSE))</f>
        <v/>
      </c>
      <c r="F201" s="76">
        <f>IF(ISNA(VLOOKUP(B201,'DAMES BRUT+ NET'!$B$6:$AO$85,40,FALSE)),"",VLOOKUP(B201,'DAMES BRUT+ NET'!$B$6:$AO$85,40,FALSE))</f>
        <v>49</v>
      </c>
      <c r="G201" s="77" t="str">
        <f>IF(ISNA(VLOOKUP(B201,'S 3 H BRUT + NET'!$B$6:$AO$88,40,FALSE)),"",VLOOKUP(B201,'S 3 H BRUT + NET'!$B$6:$AO$88,40,FALSE))</f>
        <v/>
      </c>
      <c r="H201" s="72"/>
      <c r="I201" s="72"/>
      <c r="J201" s="72"/>
      <c r="K201" s="80"/>
      <c r="L201" s="69"/>
      <c r="Q201" s="169"/>
    </row>
    <row r="202" spans="1:17" s="73" customFormat="1" ht="13.8" customHeight="1">
      <c r="A202" s="71"/>
      <c r="B202" s="100" t="s">
        <v>282</v>
      </c>
      <c r="C202" s="33"/>
      <c r="D202" s="41" t="s">
        <v>35</v>
      </c>
      <c r="E202" s="75" t="str">
        <f>IF(ISNA(VLOOKUP(B202,'S 2 H BRUT+NET'!$B$6:$AO$165,40,FALSE)),"",VLOOKUP(B202,'S 2 H BRUT+NET'!$B$6:$AO$165,40,FALSE))</f>
        <v/>
      </c>
      <c r="F202" s="76">
        <f>IF(ISNA(VLOOKUP(B202,'DAMES BRUT+ NET'!$B$6:$AO$85,40,FALSE)),"",VLOOKUP(B202,'DAMES BRUT+ NET'!$B$6:$AO$85,40,FALSE))</f>
        <v>255</v>
      </c>
      <c r="G202" s="77" t="str">
        <f>IF(ISNA(VLOOKUP(B202,'S 3 H BRUT + NET'!$B$6:$AO$88,40,FALSE)),"",VLOOKUP(B202,'S 3 H BRUT + NET'!$B$6:$AO$88,40,FALSE))</f>
        <v/>
      </c>
      <c r="H202" s="72"/>
      <c r="I202" s="72"/>
      <c r="J202" s="72"/>
      <c r="K202" s="80"/>
      <c r="L202" s="69"/>
      <c r="Q202" s="169"/>
    </row>
    <row r="203" spans="1:17" s="73" customFormat="1" ht="13.8" customHeight="1">
      <c r="A203" s="71"/>
      <c r="B203" s="97" t="s">
        <v>237</v>
      </c>
      <c r="C203" s="33"/>
      <c r="D203" s="39" t="s">
        <v>7</v>
      </c>
      <c r="E203" s="75">
        <f>IF(ISNA(VLOOKUP(B203,'S 2 H BRUT+NET'!$B$6:$AO$165,40,FALSE)),"",VLOOKUP(B203,'S 2 H BRUT+NET'!$B$6:$AO$165,40,FALSE))</f>
        <v>217</v>
      </c>
      <c r="F203" s="76" t="str">
        <f>IF(ISNA(VLOOKUP(B203,'DAMES BRUT+ NET'!$B$6:$AO$85,40,FALSE)),"",VLOOKUP(B203,'DAMES BRUT+ NET'!$B$6:$AO$85,40,FALSE))</f>
        <v/>
      </c>
      <c r="G203" s="77" t="str">
        <f>IF(ISNA(VLOOKUP(B203,'S 3 H BRUT + NET'!$B$6:$AO$88,40,FALSE)),"",VLOOKUP(B203,'S 3 H BRUT + NET'!$B$6:$AO$88,40,FALSE))</f>
        <v/>
      </c>
      <c r="H203" s="72"/>
      <c r="I203" s="72"/>
      <c r="J203" s="72"/>
      <c r="K203" s="80"/>
      <c r="L203" s="69"/>
      <c r="Q203" s="169"/>
    </row>
    <row r="204" spans="1:17" s="73" customFormat="1" ht="13.8" customHeight="1">
      <c r="A204" s="71"/>
      <c r="B204" s="97" t="s">
        <v>203</v>
      </c>
      <c r="C204" s="33"/>
      <c r="D204" s="39" t="s">
        <v>7</v>
      </c>
      <c r="E204" s="75">
        <f>IF(ISNA(VLOOKUP(B204,'S 2 H BRUT+NET'!$B$6:$AO$165,40,FALSE)),"",VLOOKUP(B204,'S 2 H BRUT+NET'!$B$6:$AO$165,40,FALSE))</f>
        <v>229</v>
      </c>
      <c r="F204" s="76" t="str">
        <f>IF(ISNA(VLOOKUP(B204,'DAMES BRUT+ NET'!$B$6:$AO$85,40,FALSE)),"",VLOOKUP(B204,'DAMES BRUT+ NET'!$B$6:$AO$85,40,FALSE))</f>
        <v/>
      </c>
      <c r="G204" s="77" t="str">
        <f>IF(ISNA(VLOOKUP(B204,'S 3 H BRUT + NET'!$B$6:$AO$88,40,FALSE)),"",VLOOKUP(B204,'S 3 H BRUT + NET'!$B$6:$AO$88,40,FALSE))</f>
        <v/>
      </c>
      <c r="H204" s="72"/>
      <c r="I204" s="72"/>
      <c r="J204" s="72"/>
      <c r="K204" s="80"/>
      <c r="L204" s="69"/>
      <c r="Q204" s="169"/>
    </row>
    <row r="205" spans="1:17" s="73" customFormat="1" ht="13.8" customHeight="1">
      <c r="A205" s="71"/>
      <c r="B205" s="97" t="s">
        <v>161</v>
      </c>
      <c r="C205" s="112"/>
      <c r="D205" s="116" t="s">
        <v>7</v>
      </c>
      <c r="E205" s="75">
        <f>IF(ISNA(VLOOKUP(B205,'S 2 H BRUT+NET'!$B$6:$AO$165,40,FALSE)),"",VLOOKUP(B205,'S 2 H BRUT+NET'!$B$6:$AO$165,40,FALSE))</f>
        <v>215</v>
      </c>
      <c r="F205" s="76" t="str">
        <f>IF(ISNA(VLOOKUP(B205,'DAMES BRUT+ NET'!$B$6:$AO$85,40,FALSE)),"",VLOOKUP(B205,'DAMES BRUT+ NET'!$B$6:$AO$85,40,FALSE))</f>
        <v/>
      </c>
      <c r="G205" s="77" t="str">
        <f>IF(ISNA(VLOOKUP(B205,'S 3 H BRUT + NET'!$B$6:$AO$88,40,FALSE)),"",VLOOKUP(B205,'S 3 H BRUT + NET'!$B$6:$AO$88,40,FALSE))</f>
        <v/>
      </c>
      <c r="H205" s="72"/>
      <c r="I205" s="72"/>
      <c r="J205" s="72"/>
      <c r="K205" s="80"/>
      <c r="L205" s="69"/>
      <c r="Q205" s="169"/>
    </row>
    <row r="206" spans="1:17" s="73" customFormat="1" ht="13.8" customHeight="1">
      <c r="A206" s="71"/>
      <c r="B206" s="97" t="s">
        <v>28</v>
      </c>
      <c r="C206" s="112"/>
      <c r="D206" s="116" t="s">
        <v>7</v>
      </c>
      <c r="E206" s="75">
        <f>IF(ISNA(VLOOKUP(B206,'S 2 H BRUT+NET'!$B$6:$AO$165,40,FALSE)),"",VLOOKUP(B206,'S 2 H BRUT+NET'!$B$6:$AO$165,40,FALSE))</f>
        <v>267</v>
      </c>
      <c r="F206" s="76" t="str">
        <f>IF(ISNA(VLOOKUP(B206,'DAMES BRUT+ NET'!$B$6:$AO$85,40,FALSE)),"",VLOOKUP(B206,'DAMES BRUT+ NET'!$B$6:$AO$85,40,FALSE))</f>
        <v/>
      </c>
      <c r="G206" s="77" t="str">
        <f>IF(ISNA(VLOOKUP(B206,'S 3 H BRUT + NET'!$B$6:$AO$88,40,FALSE)),"",VLOOKUP(B206,'S 3 H BRUT + NET'!$B$6:$AO$88,40,FALSE))</f>
        <v/>
      </c>
      <c r="H206" s="75">
        <f>SUM(LARGE(E203:E225,1)+(LARGE(E203:E225,2)+(LARGE(E203:E225,3))))</f>
        <v>725</v>
      </c>
      <c r="I206" s="76">
        <f>SUM(LARGE(F203:F225,1))</f>
        <v>243</v>
      </c>
      <c r="J206" s="77">
        <f>SUM(LARGE(G203:G225,1))</f>
        <v>301</v>
      </c>
      <c r="K206" s="78">
        <f>H206+I206+J206</f>
        <v>1269</v>
      </c>
      <c r="L206" s="69">
        <f>RANK(K206,$K$20:$K$333,0)</f>
        <v>3</v>
      </c>
      <c r="N206" s="129">
        <v>11</v>
      </c>
      <c r="O206" s="130">
        <v>7</v>
      </c>
      <c r="P206" s="131">
        <v>5</v>
      </c>
      <c r="Q206" s="169">
        <v>23</v>
      </c>
    </row>
    <row r="207" spans="1:17" s="73" customFormat="1" ht="13.8" customHeight="1">
      <c r="A207" s="71"/>
      <c r="B207" s="97" t="s">
        <v>204</v>
      </c>
      <c r="C207" s="33"/>
      <c r="D207" s="39" t="s">
        <v>7</v>
      </c>
      <c r="E207" s="75">
        <f>IF(ISNA(VLOOKUP(B207,'S 2 H BRUT+NET'!$B$6:$AO$165,40,FALSE)),"",VLOOKUP(B207,'S 2 H BRUT+NET'!$B$6:$AO$165,40,FALSE))</f>
        <v>61</v>
      </c>
      <c r="F207" s="76" t="str">
        <f>IF(ISNA(VLOOKUP(B207,'DAMES BRUT+ NET'!$B$6:$AO$85,40,FALSE)),"",VLOOKUP(B207,'DAMES BRUT+ NET'!$B$6:$AO$85,40,FALSE))</f>
        <v/>
      </c>
      <c r="G207" s="77" t="str">
        <f>IF(ISNA(VLOOKUP(B207,'S 3 H BRUT + NET'!$B$6:$AO$88,40,FALSE)),"",VLOOKUP(B207,'S 3 H BRUT + NET'!$B$6:$AO$88,40,FALSE))</f>
        <v/>
      </c>
      <c r="H207" s="72"/>
      <c r="I207" s="72"/>
      <c r="J207" s="72"/>
      <c r="K207" s="80"/>
      <c r="L207" s="69"/>
      <c r="Q207" s="169"/>
    </row>
    <row r="208" spans="1:17" s="73" customFormat="1" ht="13.8" customHeight="1">
      <c r="A208" s="71"/>
      <c r="B208" s="97" t="s">
        <v>418</v>
      </c>
      <c r="C208" s="33"/>
      <c r="D208" s="39" t="s">
        <v>7</v>
      </c>
      <c r="E208" s="75">
        <f>IF(ISNA(VLOOKUP(B208,'S 2 H BRUT+NET'!$B$6:$AO$165,40,FALSE)),"",VLOOKUP(B208,'S 2 H BRUT+NET'!$B$6:$AO$165,40,FALSE))</f>
        <v>47</v>
      </c>
      <c r="F208" s="76" t="str">
        <f>IF(ISNA(VLOOKUP(B208,'DAMES BRUT+ NET'!$B$6:$AO$85,40,FALSE)),"",VLOOKUP(B208,'DAMES BRUT+ NET'!$B$6:$AO$85,40,FALSE))</f>
        <v/>
      </c>
      <c r="G208" s="77" t="str">
        <f>IF(ISNA(VLOOKUP(B208,'S 3 H BRUT + NET'!$B$6:$AO$88,40,FALSE)),"",VLOOKUP(B208,'S 3 H BRUT + NET'!$B$6:$AO$88,40,FALSE))</f>
        <v/>
      </c>
      <c r="H208" s="72"/>
      <c r="I208" s="72"/>
      <c r="J208" s="72"/>
      <c r="K208" s="80"/>
      <c r="L208" s="69"/>
      <c r="Q208" s="169"/>
    </row>
    <row r="209" spans="1:17" s="73" customFormat="1" ht="13.8" customHeight="1">
      <c r="A209" s="71"/>
      <c r="B209" s="97" t="s">
        <v>256</v>
      </c>
      <c r="C209" s="33"/>
      <c r="D209" s="39" t="s">
        <v>7</v>
      </c>
      <c r="E209" s="75">
        <f>IF(ISNA(VLOOKUP(B209,'S 2 H BRUT+NET'!$B$6:$AO$165,40,FALSE)),"",VLOOKUP(B209,'S 2 H BRUT+NET'!$B$6:$AO$165,40,FALSE))</f>
        <v>38</v>
      </c>
      <c r="F209" s="76" t="str">
        <f>IF(ISNA(VLOOKUP(B209,'DAMES BRUT+ NET'!$B$6:$AO$85,40,FALSE)),"",VLOOKUP(B209,'DAMES BRUT+ NET'!$B$6:$AO$85,40,FALSE))</f>
        <v/>
      </c>
      <c r="G209" s="77" t="str">
        <f>IF(ISNA(VLOOKUP(B209,'S 3 H BRUT + NET'!$B$6:$AO$88,40,FALSE)),"",VLOOKUP(B209,'S 3 H BRUT + NET'!$B$6:$AO$88,40,FALSE))</f>
        <v/>
      </c>
      <c r="H209" s="72"/>
      <c r="I209" s="72"/>
      <c r="J209" s="72"/>
      <c r="K209" s="80"/>
      <c r="L209" s="69"/>
      <c r="Q209" s="169"/>
    </row>
    <row r="210" spans="1:17" s="73" customFormat="1" ht="13.8" customHeight="1">
      <c r="A210" s="71"/>
      <c r="B210" s="101" t="s">
        <v>175</v>
      </c>
      <c r="C210" s="112"/>
      <c r="D210" s="116" t="s">
        <v>7</v>
      </c>
      <c r="E210" s="75">
        <f>IF(ISNA(VLOOKUP(B210,'S 2 H BRUT+NET'!$B$6:$AO$165,40,FALSE)),"",VLOOKUP(B210,'S 2 H BRUT+NET'!$B$6:$AO$165,40,FALSE))</f>
        <v>229</v>
      </c>
      <c r="F210" s="76" t="str">
        <f>IF(ISNA(VLOOKUP(B210,'DAMES BRUT+ NET'!$B$6:$AO$85,40,FALSE)),"",VLOOKUP(B210,'DAMES BRUT+ NET'!$B$6:$AO$85,40,FALSE))</f>
        <v/>
      </c>
      <c r="G210" s="77" t="str">
        <f>IF(ISNA(VLOOKUP(B210,'S 3 H BRUT + NET'!$B$6:$AO$88,40,FALSE)),"",VLOOKUP(B210,'S 3 H BRUT + NET'!$B$6:$AO$88,40,FALSE))</f>
        <v/>
      </c>
      <c r="H210" s="72"/>
      <c r="I210" s="72"/>
      <c r="J210" s="72"/>
      <c r="K210" s="80"/>
      <c r="L210" s="69"/>
      <c r="Q210" s="169"/>
    </row>
    <row r="211" spans="1:17" s="73" customFormat="1" ht="13.8" customHeight="1">
      <c r="A211" s="71"/>
      <c r="B211" s="97" t="s">
        <v>162</v>
      </c>
      <c r="C211" s="112"/>
      <c r="D211" s="116" t="s">
        <v>7</v>
      </c>
      <c r="E211" s="75">
        <f>IF(ISNA(VLOOKUP(B211,'S 2 H BRUT+NET'!$B$6:$AO$165,40,FALSE)),"",VLOOKUP(B211,'S 2 H BRUT+NET'!$B$6:$AO$165,40,FALSE))</f>
        <v>112</v>
      </c>
      <c r="F211" s="76" t="str">
        <f>IF(ISNA(VLOOKUP(B211,'DAMES BRUT+ NET'!$B$6:$AO$85,40,FALSE)),"",VLOOKUP(B211,'DAMES BRUT+ NET'!$B$6:$AO$85,40,FALSE))</f>
        <v/>
      </c>
      <c r="G211" s="77" t="str">
        <f>IF(ISNA(VLOOKUP(B211,'S 3 H BRUT + NET'!$B$6:$AO$88,40,FALSE)),"",VLOOKUP(B211,'S 3 H BRUT + NET'!$B$6:$AO$88,40,FALSE))</f>
        <v/>
      </c>
      <c r="H211" s="72"/>
      <c r="I211" s="72"/>
      <c r="J211" s="72"/>
      <c r="K211" s="80"/>
      <c r="L211" s="69"/>
      <c r="Q211" s="169"/>
    </row>
    <row r="212" spans="1:17" s="73" customFormat="1" ht="13.8" customHeight="1">
      <c r="A212" s="71"/>
      <c r="B212" s="97" t="s">
        <v>29</v>
      </c>
      <c r="C212" s="112"/>
      <c r="D212" s="116" t="s">
        <v>7</v>
      </c>
      <c r="E212" s="75">
        <f>IF(ISNA(VLOOKUP(B212,'S 2 H BRUT+NET'!$B$6:$AO$165,40,FALSE)),"",VLOOKUP(B212,'S 2 H BRUT+NET'!$B$6:$AO$165,40,FALSE))</f>
        <v>197</v>
      </c>
      <c r="F212" s="76" t="str">
        <f>IF(ISNA(VLOOKUP(B212,'DAMES BRUT+ NET'!$B$6:$AO$85,40,FALSE)),"",VLOOKUP(B212,'DAMES BRUT+ NET'!$B$6:$AO$85,40,FALSE))</f>
        <v/>
      </c>
      <c r="G212" s="77" t="str">
        <f>IF(ISNA(VLOOKUP(B212,'S 3 H BRUT + NET'!$B$6:$AO$88,40,FALSE)),"",VLOOKUP(B212,'S 3 H BRUT + NET'!$B$6:$AO$88,40,FALSE))</f>
        <v/>
      </c>
      <c r="H212" s="72"/>
      <c r="I212" s="72"/>
      <c r="J212" s="72"/>
      <c r="K212" s="80"/>
      <c r="L212" s="69"/>
      <c r="Q212" s="169"/>
    </row>
    <row r="213" spans="1:17" s="73" customFormat="1" ht="13.8" customHeight="1">
      <c r="A213" s="71"/>
      <c r="B213" s="97" t="s">
        <v>238</v>
      </c>
      <c r="C213" s="33"/>
      <c r="D213" s="39" t="s">
        <v>7</v>
      </c>
      <c r="E213" s="75">
        <f>IF(ISNA(VLOOKUP(B213,'S 2 H BRUT+NET'!$B$6:$AO$165,40,FALSE)),"",VLOOKUP(B213,'S 2 H BRUT+NET'!$B$6:$AO$165,40,FALSE))</f>
        <v>193</v>
      </c>
      <c r="F213" s="76" t="str">
        <f>IF(ISNA(VLOOKUP(B213,'DAMES BRUT+ NET'!$B$6:$AO$85,40,FALSE)),"",VLOOKUP(B213,'DAMES BRUT+ NET'!$B$6:$AO$85,40,FALSE))</f>
        <v/>
      </c>
      <c r="G213" s="77" t="str">
        <f>IF(ISNA(VLOOKUP(B213,'S 3 H BRUT + NET'!$B$6:$AO$88,40,FALSE)),"",VLOOKUP(B213,'S 3 H BRUT + NET'!$B$6:$AO$88,40,FALSE))</f>
        <v/>
      </c>
      <c r="H213" s="72"/>
      <c r="I213" s="72"/>
      <c r="J213" s="72"/>
      <c r="K213" s="80"/>
      <c r="L213" s="69"/>
      <c r="Q213" s="169"/>
    </row>
    <row r="214" spans="1:17" s="73" customFormat="1" ht="13.8" customHeight="1">
      <c r="A214" s="71"/>
      <c r="B214" s="98" t="s">
        <v>361</v>
      </c>
      <c r="C214" s="33"/>
      <c r="D214" s="39" t="s">
        <v>7</v>
      </c>
      <c r="E214" s="75" t="str">
        <f>IF(ISNA(VLOOKUP(B214,'S 2 H BRUT+NET'!$B$6:$AO$165,40,FALSE)),"",VLOOKUP(B214,'S 2 H BRUT+NET'!$B$6:$AO$165,40,FALSE))</f>
        <v/>
      </c>
      <c r="F214" s="76" t="str">
        <f>IF(ISNA(VLOOKUP(B214,'DAMES BRUT+ NET'!$B$6:$AO$85,40,FALSE)),"",VLOOKUP(B214,'DAMES BRUT+ NET'!$B$6:$AO$85,40,FALSE))</f>
        <v/>
      </c>
      <c r="G214" s="77">
        <f>IF(ISNA(VLOOKUP(B214,'S 3 H BRUT + NET'!$B$6:$AO$88,40,FALSE)),"",VLOOKUP(B214,'S 3 H BRUT + NET'!$B$6:$AO$88,40,FALSE))</f>
        <v>143</v>
      </c>
      <c r="H214" s="72"/>
      <c r="I214" s="72"/>
      <c r="J214" s="72"/>
      <c r="K214" s="80"/>
      <c r="L214" s="69"/>
      <c r="Q214" s="169"/>
    </row>
    <row r="215" spans="1:17" s="73" customFormat="1" ht="13.8" customHeight="1">
      <c r="A215" s="71"/>
      <c r="B215" s="98" t="s">
        <v>111</v>
      </c>
      <c r="C215" s="112"/>
      <c r="D215" s="116" t="s">
        <v>7</v>
      </c>
      <c r="E215" s="75" t="str">
        <f>IF(ISNA(VLOOKUP(B215,'S 2 H BRUT+NET'!$B$6:$AO$165,40,FALSE)),"",VLOOKUP(B215,'S 2 H BRUT+NET'!$B$6:$AO$165,40,FALSE))</f>
        <v/>
      </c>
      <c r="F215" s="76" t="str">
        <f>IF(ISNA(VLOOKUP(B215,'DAMES BRUT+ NET'!$B$6:$AO$85,40,FALSE)),"",VLOOKUP(B215,'DAMES BRUT+ NET'!$B$6:$AO$85,40,FALSE))</f>
        <v/>
      </c>
      <c r="G215" s="77">
        <f>IF(ISNA(VLOOKUP(B215,'S 3 H BRUT + NET'!$B$6:$AO$88,40,FALSE)),"",VLOOKUP(B215,'S 3 H BRUT + NET'!$B$6:$AO$88,40,FALSE))</f>
        <v>191</v>
      </c>
      <c r="H215" s="72"/>
      <c r="I215" s="72"/>
      <c r="J215" s="72"/>
      <c r="K215" s="80"/>
      <c r="L215" s="69"/>
      <c r="Q215" s="169"/>
    </row>
    <row r="216" spans="1:17" s="73" customFormat="1" ht="13.8" customHeight="1">
      <c r="A216" s="71"/>
      <c r="B216" s="98" t="s">
        <v>30</v>
      </c>
      <c r="C216" s="112"/>
      <c r="D216" s="116" t="s">
        <v>7</v>
      </c>
      <c r="E216" s="75" t="str">
        <f>IF(ISNA(VLOOKUP(B216,'S 2 H BRUT+NET'!$B$6:$AO$165,40,FALSE)),"",VLOOKUP(B216,'S 2 H BRUT+NET'!$B$6:$AO$165,40,FALSE))</f>
        <v/>
      </c>
      <c r="F216" s="76" t="str">
        <f>IF(ISNA(VLOOKUP(B216,'DAMES BRUT+ NET'!$B$6:$AO$85,40,FALSE)),"",VLOOKUP(B216,'DAMES BRUT+ NET'!$B$6:$AO$85,40,FALSE))</f>
        <v/>
      </c>
      <c r="G216" s="77">
        <f>IF(ISNA(VLOOKUP(B216,'S 3 H BRUT + NET'!$B$6:$AO$88,40,FALSE)),"",VLOOKUP(B216,'S 3 H BRUT + NET'!$B$6:$AO$88,40,FALSE))</f>
        <v>198</v>
      </c>
      <c r="H216" s="72"/>
      <c r="I216" s="72"/>
      <c r="J216" s="72"/>
      <c r="K216" s="80"/>
      <c r="L216" s="69"/>
      <c r="Q216" s="169"/>
    </row>
    <row r="217" spans="1:17" s="73" customFormat="1" ht="13.8" customHeight="1">
      <c r="A217" s="71"/>
      <c r="B217" s="98" t="s">
        <v>8</v>
      </c>
      <c r="C217" s="112"/>
      <c r="D217" s="116" t="s">
        <v>7</v>
      </c>
      <c r="E217" s="75" t="str">
        <f>IF(ISNA(VLOOKUP(B217,'S 2 H BRUT+NET'!$B$6:$AO$165,40,FALSE)),"",VLOOKUP(B217,'S 2 H BRUT+NET'!$B$6:$AO$165,40,FALSE))</f>
        <v/>
      </c>
      <c r="F217" s="76" t="str">
        <f>IF(ISNA(VLOOKUP(B217,'DAMES BRUT+ NET'!$B$6:$AO$85,40,FALSE)),"",VLOOKUP(B217,'DAMES BRUT+ NET'!$B$6:$AO$85,40,FALSE))</f>
        <v/>
      </c>
      <c r="G217" s="77">
        <f>IF(ISNA(VLOOKUP(B217,'S 3 H BRUT + NET'!$B$6:$AO$88,40,FALSE)),"",VLOOKUP(B217,'S 3 H BRUT + NET'!$B$6:$AO$88,40,FALSE))</f>
        <v>301</v>
      </c>
      <c r="H217" s="72"/>
      <c r="I217" s="72"/>
      <c r="J217" s="72"/>
      <c r="K217" s="80"/>
      <c r="L217" s="69"/>
      <c r="Q217" s="169"/>
    </row>
    <row r="218" spans="1:17" s="73" customFormat="1" ht="13.8" customHeight="1">
      <c r="A218" s="71"/>
      <c r="B218" s="99" t="s">
        <v>117</v>
      </c>
      <c r="C218" s="112"/>
      <c r="D218" s="116" t="s">
        <v>7</v>
      </c>
      <c r="E218" s="75" t="str">
        <f>IF(ISNA(VLOOKUP(B218,'S 2 H BRUT+NET'!$B$6:$AO$165,40,FALSE)),"",VLOOKUP(B218,'S 2 H BRUT+NET'!$B$6:$AO$165,40,FALSE))</f>
        <v/>
      </c>
      <c r="F218" s="76" t="str">
        <f>IF(ISNA(VLOOKUP(B218,'DAMES BRUT+ NET'!$B$6:$AO$85,40,FALSE)),"",VLOOKUP(B218,'DAMES BRUT+ NET'!$B$6:$AO$85,40,FALSE))</f>
        <v/>
      </c>
      <c r="G218" s="77">
        <f>IF(ISNA(VLOOKUP(B218,'S 3 H BRUT + NET'!$B$6:$AO$88,40,FALSE)),"",VLOOKUP(B218,'S 3 H BRUT + NET'!$B$6:$AO$88,40,FALSE))</f>
        <v>187</v>
      </c>
      <c r="H218" s="72"/>
      <c r="I218" s="72"/>
      <c r="J218" s="72"/>
      <c r="K218" s="80"/>
      <c r="L218" s="69"/>
      <c r="Q218" s="169"/>
    </row>
    <row r="219" spans="1:17" s="73" customFormat="1" ht="13.8" customHeight="1">
      <c r="A219" s="71"/>
      <c r="B219" s="98" t="s">
        <v>174</v>
      </c>
      <c r="C219" s="112"/>
      <c r="D219" s="116" t="s">
        <v>7</v>
      </c>
      <c r="E219" s="75" t="str">
        <f>IF(ISNA(VLOOKUP(B219,'S 2 H BRUT+NET'!$B$6:$AO$165,40,FALSE)),"",VLOOKUP(B219,'S 2 H BRUT+NET'!$B$6:$AO$165,40,FALSE))</f>
        <v/>
      </c>
      <c r="F219" s="76" t="str">
        <f>IF(ISNA(VLOOKUP(B219,'DAMES BRUT+ NET'!$B$6:$AO$85,40,FALSE)),"",VLOOKUP(B219,'DAMES BRUT+ NET'!$B$6:$AO$85,40,FALSE))</f>
        <v/>
      </c>
      <c r="G219" s="77">
        <f>IF(ISNA(VLOOKUP(B219,'S 3 H BRUT + NET'!$B$6:$AO$88,40,FALSE)),"",VLOOKUP(B219,'S 3 H BRUT + NET'!$B$6:$AO$88,40,FALSE))</f>
        <v>79</v>
      </c>
      <c r="H219" s="72"/>
      <c r="I219" s="72"/>
      <c r="J219" s="72"/>
      <c r="K219" s="80"/>
      <c r="L219" s="69"/>
      <c r="Q219" s="169"/>
    </row>
    <row r="220" spans="1:17" s="73" customFormat="1" ht="13.8" customHeight="1">
      <c r="A220" s="71"/>
      <c r="B220" s="98" t="s">
        <v>211</v>
      </c>
      <c r="C220" s="33"/>
      <c r="D220" s="39" t="s">
        <v>7</v>
      </c>
      <c r="E220" s="75" t="str">
        <f>IF(ISNA(VLOOKUP(B220,'S 2 H BRUT+NET'!$B$6:$AO$165,40,FALSE)),"",VLOOKUP(B220,'S 2 H BRUT+NET'!$B$6:$AO$165,40,FALSE))</f>
        <v/>
      </c>
      <c r="F220" s="76" t="str">
        <f>IF(ISNA(VLOOKUP(B220,'DAMES BRUT+ NET'!$B$6:$AO$85,40,FALSE)),"",VLOOKUP(B220,'DAMES BRUT+ NET'!$B$6:$AO$85,40,FALSE))</f>
        <v/>
      </c>
      <c r="G220" s="77">
        <f>IF(ISNA(VLOOKUP(B220,'S 3 H BRUT + NET'!$B$6:$AO$88,40,FALSE)),"",VLOOKUP(B220,'S 3 H BRUT + NET'!$B$6:$AO$88,40,FALSE))</f>
        <v>243</v>
      </c>
      <c r="H220" s="72"/>
      <c r="I220" s="72"/>
      <c r="J220" s="72"/>
      <c r="K220" s="80"/>
      <c r="L220" s="69"/>
      <c r="Q220" s="169"/>
    </row>
    <row r="221" spans="1:17" s="73" customFormat="1" ht="13.8" customHeight="1">
      <c r="A221" s="71"/>
      <c r="B221" s="100" t="s">
        <v>207</v>
      </c>
      <c r="C221" s="33"/>
      <c r="D221" s="39" t="s">
        <v>7</v>
      </c>
      <c r="E221" s="75" t="str">
        <f>IF(ISNA(VLOOKUP(B221,'S 2 H BRUT+NET'!$B$6:$AO$165,40,FALSE)),"",VLOOKUP(B221,'S 2 H BRUT+NET'!$B$6:$AO$165,40,FALSE))</f>
        <v/>
      </c>
      <c r="F221" s="76">
        <f>IF(ISNA(VLOOKUP(B221,'DAMES BRUT+ NET'!$B$6:$AO$85,40,FALSE)),"",VLOOKUP(B221,'DAMES BRUT+ NET'!$B$6:$AO$85,40,FALSE))</f>
        <v>59</v>
      </c>
      <c r="G221" s="77" t="str">
        <f>IF(ISNA(VLOOKUP(B221,'S 3 H BRUT + NET'!$B$6:$AO$88,40,FALSE)),"",VLOOKUP(B221,'S 3 H BRUT + NET'!$B$6:$AO$88,40,FALSE))</f>
        <v/>
      </c>
      <c r="H221" s="72"/>
      <c r="I221" s="72"/>
      <c r="J221" s="72"/>
      <c r="K221" s="80"/>
      <c r="L221" s="69"/>
      <c r="Q221" s="169"/>
    </row>
    <row r="222" spans="1:17" s="73" customFormat="1" ht="13.8" customHeight="1">
      <c r="A222" s="71"/>
      <c r="B222" s="100" t="s">
        <v>90</v>
      </c>
      <c r="C222" s="112"/>
      <c r="D222" s="116" t="s">
        <v>7</v>
      </c>
      <c r="E222" s="75" t="str">
        <f>IF(ISNA(VLOOKUP(B222,'S 2 H BRUT+NET'!$B$6:$AO$165,40,FALSE)),"",VLOOKUP(B222,'S 2 H BRUT+NET'!$B$6:$AO$165,40,FALSE))</f>
        <v/>
      </c>
      <c r="F222" s="76">
        <f>IF(ISNA(VLOOKUP(B222,'DAMES BRUT+ NET'!$B$6:$AO$85,40,FALSE)),"",VLOOKUP(B222,'DAMES BRUT+ NET'!$B$6:$AO$85,40,FALSE))</f>
        <v>243</v>
      </c>
      <c r="G222" s="77" t="str">
        <f>IF(ISNA(VLOOKUP(B222,'S 3 H BRUT + NET'!$B$6:$AO$88,40,FALSE)),"",VLOOKUP(B222,'S 3 H BRUT + NET'!$B$6:$AO$88,40,FALSE))</f>
        <v/>
      </c>
      <c r="H222" s="72"/>
      <c r="I222" s="72"/>
      <c r="J222" s="72"/>
      <c r="K222" s="80"/>
      <c r="L222" s="69"/>
      <c r="Q222" s="169"/>
    </row>
    <row r="223" spans="1:17" s="73" customFormat="1" ht="13.8" customHeight="1">
      <c r="A223" s="71"/>
      <c r="B223" s="100" t="s">
        <v>315</v>
      </c>
      <c r="C223" s="33"/>
      <c r="D223" s="39" t="s">
        <v>7</v>
      </c>
      <c r="E223" s="75" t="str">
        <f>IF(ISNA(VLOOKUP(B223,'S 2 H BRUT+NET'!$B$6:$AO$165,40,FALSE)),"",VLOOKUP(B223,'S 2 H BRUT+NET'!$B$6:$AO$165,40,FALSE))</f>
        <v/>
      </c>
      <c r="F223" s="76">
        <f>IF(ISNA(VLOOKUP(B223,'DAMES BRUT+ NET'!$B$6:$AO$85,40,FALSE)),"",VLOOKUP(B223,'DAMES BRUT+ NET'!$B$6:$AO$85,40,FALSE))</f>
        <v>168</v>
      </c>
      <c r="G223" s="77" t="str">
        <f>IF(ISNA(VLOOKUP(B223,'S 3 H BRUT + NET'!$B$6:$AO$88,40,FALSE)),"",VLOOKUP(B223,'S 3 H BRUT + NET'!$B$6:$AO$88,40,FALSE))</f>
        <v/>
      </c>
      <c r="H223" s="72"/>
      <c r="I223" s="72"/>
      <c r="J223" s="72"/>
      <c r="K223" s="80"/>
      <c r="L223" s="69"/>
      <c r="Q223" s="169"/>
    </row>
    <row r="224" spans="1:17" s="73" customFormat="1" ht="13.8" customHeight="1">
      <c r="A224" s="71"/>
      <c r="B224" s="100" t="s">
        <v>316</v>
      </c>
      <c r="C224" s="33"/>
      <c r="D224" s="39" t="s">
        <v>7</v>
      </c>
      <c r="E224" s="75" t="str">
        <f>IF(ISNA(VLOOKUP(B224,'S 2 H BRUT+NET'!$B$6:$AO$165,40,FALSE)),"",VLOOKUP(B224,'S 2 H BRUT+NET'!$B$6:$AO$165,40,FALSE))</f>
        <v/>
      </c>
      <c r="F224" s="76">
        <f>IF(ISNA(VLOOKUP(B224,'DAMES BRUT+ NET'!$B$6:$AO$85,40,FALSE)),"",VLOOKUP(B224,'DAMES BRUT+ NET'!$B$6:$AO$85,40,FALSE))</f>
        <v>195</v>
      </c>
      <c r="G224" s="77" t="str">
        <f>IF(ISNA(VLOOKUP(B224,'S 3 H BRUT + NET'!$B$6:$AO$88,40,FALSE)),"",VLOOKUP(B224,'S 3 H BRUT + NET'!$B$6:$AO$88,40,FALSE))</f>
        <v/>
      </c>
      <c r="H224" s="72"/>
      <c r="I224" s="72"/>
      <c r="J224" s="72"/>
      <c r="K224" s="80"/>
      <c r="L224" s="69"/>
      <c r="Q224" s="169"/>
    </row>
    <row r="225" spans="1:17" s="73" customFormat="1" ht="13.8" customHeight="1">
      <c r="A225" s="71"/>
      <c r="B225" s="100" t="s">
        <v>362</v>
      </c>
      <c r="C225" s="33"/>
      <c r="D225" s="39" t="s">
        <v>7</v>
      </c>
      <c r="E225" s="75" t="str">
        <f>IF(ISNA(VLOOKUP(B225,'S 2 H BRUT+NET'!$B$6:$AO$165,40,FALSE)),"",VLOOKUP(B225,'S 2 H BRUT+NET'!$B$6:$AO$165,40,FALSE))</f>
        <v/>
      </c>
      <c r="F225" s="76">
        <f>IF(ISNA(VLOOKUP(B225,'DAMES BRUT+ NET'!$B$6:$AO$85,40,FALSE)),"",VLOOKUP(B225,'DAMES BRUT+ NET'!$B$6:$AO$85,40,FALSE))</f>
        <v>124</v>
      </c>
      <c r="G225" s="77" t="str">
        <f>IF(ISNA(VLOOKUP(B225,'S 3 H BRUT + NET'!$B$6:$AO$88,40,FALSE)),"",VLOOKUP(B225,'S 3 H BRUT + NET'!$B$6:$AO$88,40,FALSE))</f>
        <v/>
      </c>
      <c r="H225" s="72"/>
      <c r="I225" s="72"/>
      <c r="J225" s="72"/>
      <c r="K225" s="80"/>
      <c r="L225" s="69"/>
      <c r="Q225" s="169"/>
    </row>
    <row r="226" spans="1:17" s="73" customFormat="1" ht="13.8" customHeight="1">
      <c r="A226" s="71"/>
      <c r="B226" s="97" t="s">
        <v>251</v>
      </c>
      <c r="C226" s="33"/>
      <c r="D226" s="57" t="s">
        <v>79</v>
      </c>
      <c r="E226" s="75">
        <f>IF(ISNA(VLOOKUP(B226,'S 2 H BRUT+NET'!$B$6:$AO$165,40,FALSE)),"",VLOOKUP(B226,'S 2 H BRUT+NET'!$B$6:$AO$165,40,FALSE))</f>
        <v>167</v>
      </c>
      <c r="F226" s="76" t="str">
        <f>IF(ISNA(VLOOKUP(B226,'DAMES BRUT+ NET'!$B$6:$AO$85,40,FALSE)),"",VLOOKUP(B226,'DAMES BRUT+ NET'!$B$6:$AO$85,40,FALSE))</f>
        <v/>
      </c>
      <c r="G226" s="77" t="str">
        <f>IF(ISNA(VLOOKUP(B226,'S 3 H BRUT + NET'!$B$6:$AO$88,40,FALSE)),"",VLOOKUP(B226,'S 3 H BRUT + NET'!$B$6:$AO$88,40,FALSE))</f>
        <v/>
      </c>
      <c r="H226" s="72"/>
      <c r="I226" s="72"/>
      <c r="J226" s="72"/>
      <c r="K226" s="80"/>
      <c r="L226" s="69"/>
      <c r="Q226" s="169"/>
    </row>
    <row r="227" spans="1:17" s="73" customFormat="1" ht="13.8" customHeight="1">
      <c r="A227" s="71"/>
      <c r="B227" s="97" t="s">
        <v>236</v>
      </c>
      <c r="C227" s="33"/>
      <c r="D227" s="57" t="s">
        <v>79</v>
      </c>
      <c r="E227" s="75">
        <f>IF(ISNA(VLOOKUP(B227,'S 2 H BRUT+NET'!$B$6:$AO$165,40,FALSE)),"",VLOOKUP(B227,'S 2 H BRUT+NET'!$B$6:$AO$165,40,FALSE))</f>
        <v>93</v>
      </c>
      <c r="F227" s="76" t="str">
        <f>IF(ISNA(VLOOKUP(B227,'DAMES BRUT+ NET'!$B$6:$AO$85,40,FALSE)),"",VLOOKUP(B227,'DAMES BRUT+ NET'!$B$6:$AO$85,40,FALSE))</f>
        <v/>
      </c>
      <c r="G227" s="77" t="str">
        <f>IF(ISNA(VLOOKUP(B227,'S 3 H BRUT + NET'!$B$6:$AO$88,40,FALSE)),"",VLOOKUP(B227,'S 3 H BRUT + NET'!$B$6:$AO$88,40,FALSE))</f>
        <v/>
      </c>
      <c r="H227" s="72"/>
      <c r="I227" s="72"/>
      <c r="J227" s="72"/>
      <c r="K227" s="80"/>
      <c r="L227" s="69"/>
      <c r="Q227" s="169"/>
    </row>
    <row r="228" spans="1:17" s="73" customFormat="1" ht="13.8" customHeight="1">
      <c r="A228" s="71"/>
      <c r="B228" s="97" t="s">
        <v>86</v>
      </c>
      <c r="C228" s="112"/>
      <c r="D228" s="111" t="s">
        <v>79</v>
      </c>
      <c r="E228" s="75">
        <f>IF(ISNA(VLOOKUP(B228,'S 2 H BRUT+NET'!$B$6:$AO$165,40,FALSE)),"",VLOOKUP(B228,'S 2 H BRUT+NET'!$B$6:$AO$165,40,FALSE))</f>
        <v>173</v>
      </c>
      <c r="F228" s="76" t="str">
        <f>IF(ISNA(VLOOKUP(B228,'DAMES BRUT+ NET'!$B$6:$AO$85,40,FALSE)),"",VLOOKUP(B228,'DAMES BRUT+ NET'!$B$6:$AO$85,40,FALSE))</f>
        <v/>
      </c>
      <c r="G228" s="77" t="str">
        <f>IF(ISNA(VLOOKUP(B228,'S 3 H BRUT + NET'!$B$6:$AO$88,40,FALSE)),"",VLOOKUP(B228,'S 3 H BRUT + NET'!$B$6:$AO$88,40,FALSE))</f>
        <v/>
      </c>
      <c r="H228" s="72"/>
      <c r="I228" s="72"/>
      <c r="J228" s="72"/>
      <c r="K228" s="80"/>
      <c r="L228" s="69"/>
      <c r="Q228" s="169"/>
    </row>
    <row r="229" spans="1:17" s="73" customFormat="1" ht="13.8" customHeight="1">
      <c r="A229" s="71"/>
      <c r="B229" s="97" t="s">
        <v>370</v>
      </c>
      <c r="C229" s="33"/>
      <c r="D229" s="57" t="s">
        <v>79</v>
      </c>
      <c r="E229" s="75">
        <f>IF(ISNA(VLOOKUP(B229,'S 2 H BRUT+NET'!$B$6:$AO$165,40,FALSE)),"",VLOOKUP(B229,'S 2 H BRUT+NET'!$B$6:$AO$165,40,FALSE))</f>
        <v>48</v>
      </c>
      <c r="F229" s="76" t="str">
        <f>IF(ISNA(VLOOKUP(B229,'DAMES BRUT+ NET'!$B$6:$AO$85,40,FALSE)),"",VLOOKUP(B229,'DAMES BRUT+ NET'!$B$6:$AO$85,40,FALSE))</f>
        <v/>
      </c>
      <c r="G229" s="77" t="str">
        <f>IF(ISNA(VLOOKUP(B229,'S 3 H BRUT + NET'!$B$6:$AO$88,40,FALSE)),"",VLOOKUP(B229,'S 3 H BRUT + NET'!$B$6:$AO$88,40,FALSE))</f>
        <v/>
      </c>
      <c r="H229" s="72"/>
      <c r="I229" s="72"/>
      <c r="J229" s="72"/>
      <c r="K229" s="80"/>
      <c r="L229" s="69"/>
      <c r="Q229" s="169"/>
    </row>
    <row r="230" spans="1:17" s="73" customFormat="1" ht="13.8" customHeight="1">
      <c r="A230" s="71"/>
      <c r="B230" s="97" t="s">
        <v>363</v>
      </c>
      <c r="C230" s="33"/>
      <c r="D230" s="57" t="s">
        <v>79</v>
      </c>
      <c r="E230" s="75">
        <f>IF(ISNA(VLOOKUP(B230,'S 2 H BRUT+NET'!$B$6:$AO$165,40,FALSE)),"",VLOOKUP(B230,'S 2 H BRUT+NET'!$B$6:$AO$165,40,FALSE))</f>
        <v>223</v>
      </c>
      <c r="F230" s="76" t="str">
        <f>IF(ISNA(VLOOKUP(B230,'DAMES BRUT+ NET'!$B$6:$AO$85,40,FALSE)),"",VLOOKUP(B230,'DAMES BRUT+ NET'!$B$6:$AO$85,40,FALSE))</f>
        <v/>
      </c>
      <c r="G230" s="77" t="str">
        <f>IF(ISNA(VLOOKUP(B230,'S 3 H BRUT + NET'!$B$6:$AO$88,40,FALSE)),"",VLOOKUP(B230,'S 3 H BRUT + NET'!$B$6:$AO$88,40,FALSE))</f>
        <v/>
      </c>
      <c r="H230" s="72"/>
      <c r="I230" s="72"/>
      <c r="J230" s="72"/>
      <c r="K230" s="80"/>
      <c r="L230" s="69"/>
      <c r="Q230" s="169"/>
    </row>
    <row r="231" spans="1:17" s="73" customFormat="1" ht="13.8" customHeight="1">
      <c r="A231" s="71"/>
      <c r="B231" s="101" t="s">
        <v>371</v>
      </c>
      <c r="C231" s="33"/>
      <c r="D231" s="57" t="s">
        <v>79</v>
      </c>
      <c r="E231" s="75">
        <f>IF(ISNA(VLOOKUP(B231,'S 2 H BRUT+NET'!$B$6:$AO$165,40,FALSE)),"",VLOOKUP(B231,'S 2 H BRUT+NET'!$B$6:$AO$165,40,FALSE))</f>
        <v>64</v>
      </c>
      <c r="F231" s="76" t="str">
        <f>IF(ISNA(VLOOKUP(B231,'DAMES BRUT+ NET'!$B$6:$AO$85,40,FALSE)),"",VLOOKUP(B231,'DAMES BRUT+ NET'!$B$6:$AO$85,40,FALSE))</f>
        <v/>
      </c>
      <c r="G231" s="77" t="str">
        <f>IF(ISNA(VLOOKUP(B231,'S 3 H BRUT + NET'!$B$6:$AO$88,40,FALSE)),"",VLOOKUP(B231,'S 3 H BRUT + NET'!$B$6:$AO$88,40,FALSE))</f>
        <v/>
      </c>
      <c r="H231" s="72"/>
      <c r="I231" s="72"/>
      <c r="J231" s="72"/>
      <c r="K231" s="80"/>
      <c r="L231" s="69"/>
      <c r="Q231" s="169"/>
    </row>
    <row r="232" spans="1:17" s="73" customFormat="1" ht="13.8" customHeight="1">
      <c r="A232" s="71"/>
      <c r="B232" s="97" t="s">
        <v>205</v>
      </c>
      <c r="C232" s="33"/>
      <c r="D232" s="57" t="s">
        <v>79</v>
      </c>
      <c r="E232" s="75">
        <f>IF(ISNA(VLOOKUP(B232,'S 2 H BRUT+NET'!$B$6:$AO$165,40,FALSE)),"",VLOOKUP(B232,'S 2 H BRUT+NET'!$B$6:$AO$165,40,FALSE))</f>
        <v>83</v>
      </c>
      <c r="F232" s="76" t="str">
        <f>IF(ISNA(VLOOKUP(B232,'DAMES BRUT+ NET'!$B$6:$AO$85,40,FALSE)),"",VLOOKUP(B232,'DAMES BRUT+ NET'!$B$6:$AO$85,40,FALSE))</f>
        <v/>
      </c>
      <c r="G232" s="77" t="str">
        <f>IF(ISNA(VLOOKUP(B232,'S 3 H BRUT + NET'!$B$6:$AO$88,40,FALSE)),"",VLOOKUP(B232,'S 3 H BRUT + NET'!$B$6:$AO$88,40,FALSE))</f>
        <v/>
      </c>
      <c r="H232" s="72"/>
      <c r="I232" s="72"/>
      <c r="J232" s="72"/>
      <c r="K232" s="80"/>
      <c r="L232" s="69"/>
      <c r="Q232" s="169"/>
    </row>
    <row r="233" spans="1:17" s="73" customFormat="1" ht="13.8" customHeight="1">
      <c r="A233" s="71"/>
      <c r="B233" s="97" t="s">
        <v>372</v>
      </c>
      <c r="C233" s="33"/>
      <c r="D233" s="57" t="s">
        <v>79</v>
      </c>
      <c r="E233" s="75">
        <f>IF(ISNA(VLOOKUP(B233,'S 2 H BRUT+NET'!$B$6:$AO$165,40,FALSE)),"",VLOOKUP(B233,'S 2 H BRUT+NET'!$B$6:$AO$165,40,FALSE))</f>
        <v>41</v>
      </c>
      <c r="F233" s="76" t="str">
        <f>IF(ISNA(VLOOKUP(B233,'DAMES BRUT+ NET'!$B$6:$AO$85,40,FALSE)),"",VLOOKUP(B233,'DAMES BRUT+ NET'!$B$6:$AO$85,40,FALSE))</f>
        <v/>
      </c>
      <c r="G233" s="77" t="str">
        <f>IF(ISNA(VLOOKUP(B233,'S 3 H BRUT + NET'!$B$6:$AO$88,40,FALSE)),"",VLOOKUP(B233,'S 3 H BRUT + NET'!$B$6:$AO$88,40,FALSE))</f>
        <v/>
      </c>
      <c r="H233" s="72"/>
      <c r="I233" s="72"/>
      <c r="J233" s="72"/>
      <c r="K233" s="80"/>
      <c r="L233" s="69"/>
      <c r="Q233" s="169"/>
    </row>
    <row r="234" spans="1:17" s="73" customFormat="1" ht="13.8" customHeight="1">
      <c r="A234" s="71"/>
      <c r="B234" s="97" t="s">
        <v>234</v>
      </c>
      <c r="C234" s="33"/>
      <c r="D234" s="57" t="s">
        <v>79</v>
      </c>
      <c r="E234" s="75">
        <f>IF(ISNA(VLOOKUP(B234,'S 2 H BRUT+NET'!$B$6:$AO$165,40,FALSE)),"",VLOOKUP(B234,'S 2 H BRUT+NET'!$B$6:$AO$165,40,FALSE))</f>
        <v>225</v>
      </c>
      <c r="F234" s="76" t="str">
        <f>IF(ISNA(VLOOKUP(B234,'DAMES BRUT+ NET'!$B$6:$AO$85,40,FALSE)),"",VLOOKUP(B234,'DAMES BRUT+ NET'!$B$6:$AO$85,40,FALSE))</f>
        <v/>
      </c>
      <c r="G234" s="77" t="str">
        <f>IF(ISNA(VLOOKUP(B234,'S 3 H BRUT + NET'!$B$6:$AO$88,40,FALSE)),"",VLOOKUP(B234,'S 3 H BRUT + NET'!$B$6:$AO$88,40,FALSE))</f>
        <v/>
      </c>
      <c r="H234" s="72"/>
      <c r="I234" s="72"/>
      <c r="J234" s="72"/>
      <c r="K234" s="80"/>
      <c r="L234" s="69"/>
      <c r="Q234" s="169"/>
    </row>
    <row r="235" spans="1:17" s="73" customFormat="1" ht="13.8" customHeight="1">
      <c r="A235" s="71"/>
      <c r="B235" s="97" t="s">
        <v>190</v>
      </c>
      <c r="C235" s="33"/>
      <c r="D235" s="57" t="s">
        <v>79</v>
      </c>
      <c r="E235" s="75">
        <f>IF(ISNA(VLOOKUP(B235,'S 2 H BRUT+NET'!$B$6:$AO$165,40,FALSE)),"",VLOOKUP(B235,'S 2 H BRUT+NET'!$B$6:$AO$165,40,FALSE))</f>
        <v>204</v>
      </c>
      <c r="F235" s="76" t="str">
        <f>IF(ISNA(VLOOKUP(B235,'DAMES BRUT+ NET'!$B$6:$AO$85,40,FALSE)),"",VLOOKUP(B235,'DAMES BRUT+ NET'!$B$6:$AO$85,40,FALSE))</f>
        <v/>
      </c>
      <c r="G235" s="77" t="str">
        <f>IF(ISNA(VLOOKUP(B235,'S 3 H BRUT + NET'!$B$6:$AO$88,40,FALSE)),"",VLOOKUP(B235,'S 3 H BRUT + NET'!$B$6:$AO$88,40,FALSE))</f>
        <v/>
      </c>
      <c r="H235" s="72"/>
      <c r="I235" s="72"/>
      <c r="J235" s="72"/>
      <c r="K235" s="80"/>
      <c r="L235" s="69"/>
      <c r="Q235" s="169"/>
    </row>
    <row r="236" spans="1:17" s="73" customFormat="1" ht="13.8" customHeight="1">
      <c r="A236" s="71"/>
      <c r="B236" s="97" t="s">
        <v>373</v>
      </c>
      <c r="C236" s="33"/>
      <c r="D236" s="57" t="s">
        <v>79</v>
      </c>
      <c r="E236" s="75">
        <f>IF(ISNA(VLOOKUP(B236,'S 2 H BRUT+NET'!$B$6:$AO$165,40,FALSE)),"",VLOOKUP(B236,'S 2 H BRUT+NET'!$B$6:$AO$165,40,FALSE))</f>
        <v>156</v>
      </c>
      <c r="F236" s="76" t="str">
        <f>IF(ISNA(VLOOKUP(B236,'DAMES BRUT+ NET'!$B$6:$AO$85,40,FALSE)),"",VLOOKUP(B236,'DAMES BRUT+ NET'!$B$6:$AO$85,40,FALSE))</f>
        <v/>
      </c>
      <c r="G236" s="77" t="str">
        <f>IF(ISNA(VLOOKUP(B236,'S 3 H BRUT + NET'!$B$6:$AO$88,40,FALSE)),"",VLOOKUP(B236,'S 3 H BRUT + NET'!$B$6:$AO$88,40,FALSE))</f>
        <v/>
      </c>
      <c r="H236" s="72"/>
      <c r="I236" s="72"/>
      <c r="J236" s="72"/>
      <c r="K236" s="80"/>
      <c r="L236" s="69"/>
      <c r="Q236" s="169"/>
    </row>
    <row r="237" spans="1:17" s="73" customFormat="1" ht="13.8" customHeight="1">
      <c r="A237" s="71"/>
      <c r="B237" s="97" t="s">
        <v>379</v>
      </c>
      <c r="C237" s="33"/>
      <c r="D237" s="57" t="s">
        <v>79</v>
      </c>
      <c r="E237" s="75">
        <f>IF(ISNA(VLOOKUP(B237,'S 2 H BRUT+NET'!$B$6:$AO$165,40,FALSE)),"",VLOOKUP(B237,'S 2 H BRUT+NET'!$B$6:$AO$165,40,FALSE))</f>
        <v>173</v>
      </c>
      <c r="F237" s="76" t="str">
        <f>IF(ISNA(VLOOKUP(B237,'DAMES BRUT+ NET'!$B$6:$AO$85,40,FALSE)),"",VLOOKUP(B237,'DAMES BRUT+ NET'!$B$6:$AO$85,40,FALSE))</f>
        <v/>
      </c>
      <c r="G237" s="77" t="str">
        <f>IF(ISNA(VLOOKUP(B237,'S 3 H BRUT + NET'!$B$6:$AO$88,40,FALSE)),"",VLOOKUP(B237,'S 3 H BRUT + NET'!$B$6:$AO$88,40,FALSE))</f>
        <v/>
      </c>
      <c r="H237" s="72"/>
      <c r="I237" s="72"/>
      <c r="J237" s="72"/>
      <c r="K237" s="80"/>
      <c r="L237" s="69"/>
      <c r="Q237" s="169"/>
    </row>
    <row r="238" spans="1:17" s="73" customFormat="1" ht="13.8" customHeight="1">
      <c r="A238" s="71"/>
      <c r="B238" s="97" t="s">
        <v>396</v>
      </c>
      <c r="C238" s="33"/>
      <c r="D238" s="57" t="s">
        <v>79</v>
      </c>
      <c r="E238" s="75">
        <f>IF(ISNA(VLOOKUP(B238,'S 2 H BRUT+NET'!$B$6:$AO$165,40,FALSE)),"",VLOOKUP(B238,'S 2 H BRUT+NET'!$B$6:$AO$165,40,FALSE))</f>
        <v>215</v>
      </c>
      <c r="F238" s="76" t="str">
        <f>IF(ISNA(VLOOKUP(B238,'DAMES BRUT+ NET'!$B$6:$AO$85,40,FALSE)),"",VLOOKUP(B238,'DAMES BRUT+ NET'!$B$6:$AO$85,40,FALSE))</f>
        <v/>
      </c>
      <c r="G238" s="77" t="str">
        <f>IF(ISNA(VLOOKUP(B238,'S 3 H BRUT + NET'!$B$6:$AO$88,40,FALSE)),"",VLOOKUP(B238,'S 3 H BRUT + NET'!$B$6:$AO$88,40,FALSE))</f>
        <v/>
      </c>
      <c r="H238" s="72"/>
      <c r="I238" s="72"/>
      <c r="J238" s="72"/>
      <c r="K238" s="80"/>
      <c r="L238" s="69"/>
      <c r="Q238" s="169"/>
    </row>
    <row r="239" spans="1:17" s="73" customFormat="1" ht="13.8" customHeight="1">
      <c r="A239" s="71"/>
      <c r="B239" s="97" t="s">
        <v>374</v>
      </c>
      <c r="C239" s="33"/>
      <c r="D239" s="57" t="s">
        <v>79</v>
      </c>
      <c r="E239" s="75">
        <f>IF(ISNA(VLOOKUP(B239,'S 2 H BRUT+NET'!$B$6:$AO$165,40,FALSE)),"",VLOOKUP(B239,'S 2 H BRUT+NET'!$B$6:$AO$165,40,FALSE))</f>
        <v>135</v>
      </c>
      <c r="F239" s="76" t="str">
        <f>IF(ISNA(VLOOKUP(B239,'DAMES BRUT+ NET'!$B$6:$AO$85,40,FALSE)),"",VLOOKUP(B239,'DAMES BRUT+ NET'!$B$6:$AO$85,40,FALSE))</f>
        <v/>
      </c>
      <c r="G239" s="77" t="str">
        <f>IF(ISNA(VLOOKUP(B239,'S 3 H BRUT + NET'!$B$6:$AO$88,40,FALSE)),"",VLOOKUP(B239,'S 3 H BRUT + NET'!$B$6:$AO$88,40,FALSE))</f>
        <v/>
      </c>
      <c r="H239" s="72"/>
      <c r="I239" s="72"/>
      <c r="J239" s="72"/>
      <c r="K239" s="80"/>
      <c r="L239" s="69"/>
      <c r="Q239" s="169"/>
    </row>
    <row r="240" spans="1:17" s="73" customFormat="1" ht="13.8" customHeight="1">
      <c r="A240" s="71"/>
      <c r="B240" s="97" t="s">
        <v>267</v>
      </c>
      <c r="C240" s="33"/>
      <c r="D240" s="57" t="s">
        <v>79</v>
      </c>
      <c r="E240" s="75">
        <f>IF(ISNA(VLOOKUP(B240,'S 2 H BRUT+NET'!$B$6:$AO$165,40,FALSE)),"",VLOOKUP(B240,'S 2 H BRUT+NET'!$B$6:$AO$165,40,FALSE))</f>
        <v>49</v>
      </c>
      <c r="F240" s="76" t="str">
        <f>IF(ISNA(VLOOKUP(B240,'DAMES BRUT+ NET'!$B$6:$AO$85,40,FALSE)),"",VLOOKUP(B240,'DAMES BRUT+ NET'!$B$6:$AO$85,40,FALSE))</f>
        <v/>
      </c>
      <c r="G240" s="77" t="str">
        <f>IF(ISNA(VLOOKUP(B240,'S 3 H BRUT + NET'!$B$6:$AO$88,40,FALSE)),"",VLOOKUP(B240,'S 3 H BRUT + NET'!$B$6:$AO$88,40,FALSE))</f>
        <v/>
      </c>
      <c r="H240" s="72"/>
      <c r="I240" s="72"/>
      <c r="J240" s="72"/>
      <c r="K240" s="80"/>
      <c r="L240" s="69"/>
      <c r="Q240" s="169"/>
    </row>
    <row r="241" spans="1:17" s="73" customFormat="1" ht="13.8" customHeight="1">
      <c r="A241" s="71"/>
      <c r="B241" s="97" t="s">
        <v>302</v>
      </c>
      <c r="C241" s="33"/>
      <c r="D241" s="57" t="s">
        <v>79</v>
      </c>
      <c r="E241" s="75">
        <f>IF(ISNA(VLOOKUP(B241,'S 2 H BRUT+NET'!$B$6:$AO$165,40,FALSE)),"",VLOOKUP(B241,'S 2 H BRUT+NET'!$B$6:$AO$165,40,FALSE))</f>
        <v>302</v>
      </c>
      <c r="F241" s="76" t="str">
        <f>IF(ISNA(VLOOKUP(B241,'DAMES BRUT+ NET'!$B$6:$AO$85,40,FALSE)),"",VLOOKUP(B241,'DAMES BRUT+ NET'!$B$6:$AO$85,40,FALSE))</f>
        <v/>
      </c>
      <c r="G241" s="77" t="str">
        <f>IF(ISNA(VLOOKUP(B241,'S 3 H BRUT + NET'!$B$6:$AO$88,40,FALSE)),"",VLOOKUP(B241,'S 3 H BRUT + NET'!$B$6:$AO$88,40,FALSE))</f>
        <v/>
      </c>
      <c r="H241" s="72"/>
      <c r="I241" s="72"/>
      <c r="J241" s="72"/>
      <c r="K241" s="80"/>
      <c r="L241" s="69"/>
      <c r="Q241" s="169"/>
    </row>
    <row r="242" spans="1:17" s="73" customFormat="1" ht="13.8" customHeight="1">
      <c r="A242" s="71"/>
      <c r="B242" s="97" t="s">
        <v>375</v>
      </c>
      <c r="C242" s="33"/>
      <c r="D242" s="57" t="s">
        <v>79</v>
      </c>
      <c r="E242" s="75">
        <f>IF(ISNA(VLOOKUP(B242,'S 2 H BRUT+NET'!$B$6:$AO$165,40,FALSE)),"",VLOOKUP(B242,'S 2 H BRUT+NET'!$B$6:$AO$165,40,FALSE))</f>
        <v>45</v>
      </c>
      <c r="F242" s="76" t="str">
        <f>IF(ISNA(VLOOKUP(B242,'DAMES BRUT+ NET'!$B$6:$AO$85,40,FALSE)),"",VLOOKUP(B242,'DAMES BRUT+ NET'!$B$6:$AO$85,40,FALSE))</f>
        <v/>
      </c>
      <c r="G242" s="77" t="str">
        <f>IF(ISNA(VLOOKUP(B242,'S 3 H BRUT + NET'!$B$6:$AO$88,40,FALSE)),"",VLOOKUP(B242,'S 3 H BRUT + NET'!$B$6:$AO$88,40,FALSE))</f>
        <v/>
      </c>
      <c r="H242" s="72"/>
      <c r="I242" s="72"/>
      <c r="J242" s="72"/>
      <c r="K242" s="80"/>
      <c r="L242" s="69"/>
      <c r="Q242" s="169"/>
    </row>
    <row r="243" spans="1:17" s="73" customFormat="1" ht="13.8" customHeight="1">
      <c r="A243" s="71"/>
      <c r="B243" s="101" t="s">
        <v>235</v>
      </c>
      <c r="C243" s="33"/>
      <c r="D243" s="57" t="s">
        <v>79</v>
      </c>
      <c r="E243" s="75">
        <f>IF(ISNA(VLOOKUP(B243,'S 2 H BRUT+NET'!$B$6:$AO$165,40,FALSE)),"",VLOOKUP(B243,'S 2 H BRUT+NET'!$B$6:$AO$165,40,FALSE))</f>
        <v>83</v>
      </c>
      <c r="F243" s="76" t="str">
        <f>IF(ISNA(VLOOKUP(B243,'DAMES BRUT+ NET'!$B$6:$AO$85,40,FALSE)),"",VLOOKUP(B243,'DAMES BRUT+ NET'!$B$6:$AO$85,40,FALSE))</f>
        <v/>
      </c>
      <c r="G243" s="77" t="str">
        <f>IF(ISNA(VLOOKUP(B243,'S 3 H BRUT + NET'!$B$6:$AO$88,40,FALSE)),"",VLOOKUP(B243,'S 3 H BRUT + NET'!$B$6:$AO$88,40,FALSE))</f>
        <v/>
      </c>
      <c r="H243" s="72"/>
      <c r="I243" s="72"/>
      <c r="J243" s="72"/>
      <c r="K243" s="80"/>
      <c r="L243" s="69"/>
      <c r="Q243" s="169"/>
    </row>
    <row r="244" spans="1:17" s="73" customFormat="1" ht="13.8" customHeight="1">
      <c r="A244" s="71"/>
      <c r="B244" s="97" t="s">
        <v>100</v>
      </c>
      <c r="C244" s="112"/>
      <c r="D244" s="111" t="s">
        <v>79</v>
      </c>
      <c r="E244" s="75">
        <f>IF(ISNA(VLOOKUP(B244,'S 2 H BRUT+NET'!$B$6:$AO$165,40,FALSE)),"",VLOOKUP(B244,'S 2 H BRUT+NET'!$B$6:$AO$165,40,FALSE))</f>
        <v>175</v>
      </c>
      <c r="F244" s="76" t="str">
        <f>IF(ISNA(VLOOKUP(B244,'DAMES BRUT+ NET'!$B$6:$AO$85,40,FALSE)),"",VLOOKUP(B244,'DAMES BRUT+ NET'!$B$6:$AO$85,40,FALSE))</f>
        <v/>
      </c>
      <c r="G244" s="77" t="str">
        <f>IF(ISNA(VLOOKUP(B244,'S 3 H BRUT + NET'!$B$6:$AO$88,40,FALSE)),"",VLOOKUP(B244,'S 3 H BRUT + NET'!$B$6:$AO$88,40,FALSE))</f>
        <v/>
      </c>
      <c r="H244" s="72"/>
      <c r="I244" s="72"/>
      <c r="J244" s="72"/>
      <c r="K244" s="80"/>
      <c r="L244" s="69"/>
      <c r="Q244" s="169"/>
    </row>
    <row r="245" spans="1:17" s="73" customFormat="1" ht="13.8" customHeight="1">
      <c r="A245" s="71"/>
      <c r="B245" s="97" t="s">
        <v>80</v>
      </c>
      <c r="C245" s="33"/>
      <c r="D245" s="111" t="s">
        <v>79</v>
      </c>
      <c r="E245" s="75">
        <f>IF(ISNA(VLOOKUP(B245,'S 2 H BRUT+NET'!$B$6:$AO$165,40,FALSE)),"",VLOOKUP(B245,'S 2 H BRUT+NET'!$B$6:$AO$165,40,FALSE))</f>
        <v>82</v>
      </c>
      <c r="F245" s="76" t="str">
        <f>IF(ISNA(VLOOKUP(B245,'DAMES BRUT+ NET'!$B$6:$AO$85,40,FALSE)),"",VLOOKUP(B245,'DAMES BRUT+ NET'!$B$6:$AO$85,40,FALSE))</f>
        <v/>
      </c>
      <c r="G245" s="77" t="str">
        <f>IF(ISNA(VLOOKUP(B245,'S 3 H BRUT + NET'!$B$6:$AO$88,40,FALSE)),"",VLOOKUP(B245,'S 3 H BRUT + NET'!$B$6:$AO$88,40,FALSE))</f>
        <v/>
      </c>
      <c r="H245" s="72"/>
      <c r="I245" s="72"/>
      <c r="J245" s="72"/>
      <c r="K245" s="80"/>
      <c r="L245" s="69"/>
      <c r="Q245" s="169"/>
    </row>
    <row r="246" spans="1:17" s="73" customFormat="1" ht="13.8" customHeight="1">
      <c r="A246" s="71"/>
      <c r="B246" s="97" t="s">
        <v>268</v>
      </c>
      <c r="C246" s="33"/>
      <c r="D246" s="57" t="s">
        <v>79</v>
      </c>
      <c r="E246" s="75">
        <f>IF(ISNA(VLOOKUP(B246,'S 2 H BRUT+NET'!$B$6:$AO$165,40,FALSE)),"",VLOOKUP(B246,'S 2 H BRUT+NET'!$B$6:$AO$165,40,FALSE))</f>
        <v>228</v>
      </c>
      <c r="F246" s="76" t="str">
        <f>IF(ISNA(VLOOKUP(B246,'DAMES BRUT+ NET'!$B$6:$AO$85,40,FALSE)),"",VLOOKUP(B246,'DAMES BRUT+ NET'!$B$6:$AO$85,40,FALSE))</f>
        <v/>
      </c>
      <c r="G246" s="77" t="str">
        <f>IF(ISNA(VLOOKUP(B246,'S 3 H BRUT + NET'!$B$6:$AO$88,40,FALSE)),"",VLOOKUP(B246,'S 3 H BRUT + NET'!$B$6:$AO$88,40,FALSE))</f>
        <v/>
      </c>
      <c r="H246" s="72"/>
      <c r="I246" s="72"/>
      <c r="J246" s="72"/>
      <c r="K246" s="80"/>
      <c r="L246" s="69"/>
      <c r="Q246" s="169"/>
    </row>
    <row r="247" spans="1:17" s="73" customFormat="1" ht="13.8" customHeight="1">
      <c r="A247" s="71"/>
      <c r="B247" s="98" t="s">
        <v>185</v>
      </c>
      <c r="C247" s="33"/>
      <c r="D247" s="111" t="s">
        <v>79</v>
      </c>
      <c r="E247" s="75" t="str">
        <f>IF(ISNA(VLOOKUP(B247,'S 2 H BRUT+NET'!$B$6:$AO$165,40,FALSE)),"",VLOOKUP(B247,'S 2 H BRUT+NET'!$B$6:$AO$165,40,FALSE))</f>
        <v/>
      </c>
      <c r="F247" s="76" t="str">
        <f>IF(ISNA(VLOOKUP(B247,'DAMES BRUT+ NET'!$B$6:$AO$85,40,FALSE)),"",VLOOKUP(B247,'DAMES BRUT+ NET'!$B$6:$AO$85,40,FALSE))</f>
        <v/>
      </c>
      <c r="G247" s="77">
        <f>IF(ISNA(VLOOKUP(B247,'S 3 H BRUT + NET'!$B$6:$AO$88,40,FALSE)),"",VLOOKUP(B247,'S 3 H BRUT + NET'!$B$6:$AO$88,40,FALSE))</f>
        <v>94</v>
      </c>
      <c r="H247" s="72"/>
      <c r="I247" s="72"/>
      <c r="J247" s="72"/>
      <c r="K247" s="80"/>
      <c r="L247" s="69"/>
      <c r="Q247" s="169"/>
    </row>
    <row r="248" spans="1:17" s="73" customFormat="1" ht="13.8" customHeight="1">
      <c r="A248" s="71"/>
      <c r="B248" s="98" t="s">
        <v>380</v>
      </c>
      <c r="C248" s="112"/>
      <c r="D248" s="111" t="s">
        <v>79</v>
      </c>
      <c r="E248" s="75" t="str">
        <f>IF(ISNA(VLOOKUP(B248,'S 2 H BRUT+NET'!$B$6:$AO$165,40,FALSE)),"",VLOOKUP(B248,'S 2 H BRUT+NET'!$B$6:$AO$165,40,FALSE))</f>
        <v/>
      </c>
      <c r="F248" s="76" t="str">
        <f>IF(ISNA(VLOOKUP(B248,'DAMES BRUT+ NET'!$B$6:$AO$85,40,FALSE)),"",VLOOKUP(B248,'DAMES BRUT+ NET'!$B$6:$AO$85,40,FALSE))</f>
        <v/>
      </c>
      <c r="G248" s="77">
        <f>IF(ISNA(VLOOKUP(B248,'S 3 H BRUT + NET'!$B$6:$AO$88,40,FALSE)),"",VLOOKUP(B248,'S 3 H BRUT + NET'!$B$6:$AO$88,40,FALSE))</f>
        <v>158</v>
      </c>
      <c r="H248" s="72"/>
      <c r="I248" s="72"/>
      <c r="J248" s="72"/>
      <c r="K248" s="80"/>
      <c r="L248" s="69"/>
      <c r="Q248" s="169"/>
    </row>
    <row r="249" spans="1:17" s="73" customFormat="1" ht="13.8" customHeight="1">
      <c r="A249" s="71"/>
      <c r="B249" s="100" t="s">
        <v>249</v>
      </c>
      <c r="C249" s="33"/>
      <c r="D249" s="57" t="s">
        <v>79</v>
      </c>
      <c r="E249" s="75" t="str">
        <f>IF(ISNA(VLOOKUP(B249,'S 2 H BRUT+NET'!$B$6:$AO$165,40,FALSE)),"",VLOOKUP(B249,'S 2 H BRUT+NET'!$B$6:$AO$165,40,FALSE))</f>
        <v/>
      </c>
      <c r="F249" s="76">
        <f>IF(ISNA(VLOOKUP(B249,'DAMES BRUT+ NET'!$B$6:$AO$85,40,FALSE)),"",VLOOKUP(B249,'DAMES BRUT+ NET'!$B$6:$AO$85,40,FALSE))</f>
        <v>75</v>
      </c>
      <c r="G249" s="77" t="str">
        <f>IF(ISNA(VLOOKUP(B249,'S 3 H BRUT + NET'!$B$6:$AO$88,40,FALSE)),"",VLOOKUP(B249,'S 3 H BRUT + NET'!$B$6:$AO$88,40,FALSE))</f>
        <v/>
      </c>
      <c r="H249" s="72"/>
      <c r="I249" s="72"/>
      <c r="J249" s="72"/>
      <c r="K249" s="80"/>
      <c r="L249" s="69"/>
      <c r="Q249" s="169"/>
    </row>
    <row r="250" spans="1:17" s="73" customFormat="1" ht="13.8" customHeight="1">
      <c r="A250" s="71"/>
      <c r="B250" s="100" t="s">
        <v>120</v>
      </c>
      <c r="C250" s="33"/>
      <c r="D250" s="111" t="s">
        <v>79</v>
      </c>
      <c r="E250" s="75" t="str">
        <f>IF(ISNA(VLOOKUP(B250,'S 2 H BRUT+NET'!$B$6:$AO$165,40,FALSE)),"",VLOOKUP(B250,'S 2 H BRUT+NET'!$B$6:$AO$165,40,FALSE))</f>
        <v/>
      </c>
      <c r="F250" s="76">
        <f>IF(ISNA(VLOOKUP(B250,'DAMES BRUT+ NET'!$B$6:$AO$85,40,FALSE)),"",VLOOKUP(B250,'DAMES BRUT+ NET'!$B$6:$AO$85,40,FALSE))</f>
        <v>187</v>
      </c>
      <c r="G250" s="77" t="str">
        <f>IF(ISNA(VLOOKUP(B250,'S 3 H BRUT + NET'!$B$6:$AO$88,40,FALSE)),"",VLOOKUP(B250,'S 3 H BRUT + NET'!$B$6:$AO$88,40,FALSE))</f>
        <v/>
      </c>
      <c r="H250" s="72"/>
      <c r="I250" s="72"/>
      <c r="J250" s="72"/>
      <c r="K250" s="80"/>
      <c r="L250" s="69"/>
      <c r="Q250" s="169"/>
    </row>
    <row r="251" spans="1:17" s="73" customFormat="1" ht="13.8" customHeight="1">
      <c r="A251" s="71"/>
      <c r="B251" s="100" t="s">
        <v>77</v>
      </c>
      <c r="C251" s="112"/>
      <c r="D251" s="111" t="s">
        <v>79</v>
      </c>
      <c r="E251" s="75" t="str">
        <f>IF(ISNA(VLOOKUP(B251,'S 2 H BRUT+NET'!$B$6:$AO$165,40,FALSE)),"",VLOOKUP(B251,'S 2 H BRUT+NET'!$B$6:$AO$165,40,FALSE))</f>
        <v/>
      </c>
      <c r="F251" s="76">
        <f>IF(ISNA(VLOOKUP(B251,'DAMES BRUT+ NET'!$B$6:$AO$85,40,FALSE)),"",VLOOKUP(B251,'DAMES BRUT+ NET'!$B$6:$AO$85,40,FALSE))</f>
        <v>73</v>
      </c>
      <c r="G251" s="77" t="str">
        <f>IF(ISNA(VLOOKUP(B251,'S 3 H BRUT + NET'!$B$6:$AO$88,40,FALSE)),"",VLOOKUP(B251,'S 3 H BRUT + NET'!$B$6:$AO$88,40,FALSE))</f>
        <v/>
      </c>
      <c r="H251" s="75">
        <f>SUM(LARGE(E226:E258,1)+(LARGE(E226:E258,2)+(LARGE(E226:E258,3))))</f>
        <v>755</v>
      </c>
      <c r="I251" s="76">
        <f>SUM(LARGE(F226:F258,1))</f>
        <v>236</v>
      </c>
      <c r="J251" s="77">
        <f>SUM(LARGE(G226:G258,1))</f>
        <v>158</v>
      </c>
      <c r="K251" s="78">
        <f>H251+I251+J251</f>
        <v>1149</v>
      </c>
      <c r="L251" s="69">
        <f>RANK(K251,$K$20:$K$333,0)</f>
        <v>6</v>
      </c>
      <c r="N251" s="129">
        <v>21</v>
      </c>
      <c r="O251" s="130">
        <v>2</v>
      </c>
      <c r="P251" s="131">
        <v>10</v>
      </c>
      <c r="Q251" s="169">
        <v>33</v>
      </c>
    </row>
    <row r="252" spans="1:17" s="73" customFormat="1" ht="13.8" customHeight="1">
      <c r="A252" s="71"/>
      <c r="B252" s="100" t="s">
        <v>158</v>
      </c>
      <c r="C252" s="33"/>
      <c r="D252" s="111" t="s">
        <v>79</v>
      </c>
      <c r="E252" s="75" t="str">
        <f>IF(ISNA(VLOOKUP(B252,'S 2 H BRUT+NET'!$B$6:$AO$165,40,FALSE)),"",VLOOKUP(B252,'S 2 H BRUT+NET'!$B$6:$AO$165,40,FALSE))</f>
        <v/>
      </c>
      <c r="F252" s="76">
        <f>IF(ISNA(VLOOKUP(B252,'DAMES BRUT+ NET'!$B$6:$AO$85,40,FALSE)),"",VLOOKUP(B252,'DAMES BRUT+ NET'!$B$6:$AO$85,40,FALSE))</f>
        <v>83</v>
      </c>
      <c r="G252" s="77" t="str">
        <f>IF(ISNA(VLOOKUP(B252,'S 3 H BRUT + NET'!$B$6:$AO$88,40,FALSE)),"",VLOOKUP(B252,'S 3 H BRUT + NET'!$B$6:$AO$88,40,FALSE))</f>
        <v/>
      </c>
      <c r="H252" s="72"/>
      <c r="I252" s="72"/>
      <c r="J252" s="72"/>
      <c r="K252" s="80"/>
      <c r="L252" s="69"/>
      <c r="Q252" s="169"/>
    </row>
    <row r="253" spans="1:17" s="73" customFormat="1" ht="13.8" customHeight="1">
      <c r="A253" s="71"/>
      <c r="B253" s="100" t="s">
        <v>184</v>
      </c>
      <c r="C253" s="112"/>
      <c r="D253" s="57" t="s">
        <v>79</v>
      </c>
      <c r="E253" s="75" t="str">
        <f>IF(ISNA(VLOOKUP(B253,'S 2 H BRUT+NET'!$B$6:$AO$165,40,FALSE)),"",VLOOKUP(B253,'S 2 H BRUT+NET'!$B$6:$AO$165,40,FALSE))</f>
        <v/>
      </c>
      <c r="F253" s="76">
        <f>IF(ISNA(VLOOKUP(B253,'DAMES BRUT+ NET'!$B$6:$AO$85,40,FALSE)),"",VLOOKUP(B253,'DAMES BRUT+ NET'!$B$6:$AO$85,40,FALSE))</f>
        <v>93</v>
      </c>
      <c r="G253" s="77" t="str">
        <f>IF(ISNA(VLOOKUP(B253,'S 3 H BRUT + NET'!$B$6:$AO$88,40,FALSE)),"",VLOOKUP(B253,'S 3 H BRUT + NET'!$B$6:$AO$88,40,FALSE))</f>
        <v/>
      </c>
      <c r="H253" s="72"/>
      <c r="I253" s="72"/>
      <c r="J253" s="72"/>
      <c r="K253" s="80"/>
      <c r="L253" s="69"/>
      <c r="Q253" s="169"/>
    </row>
    <row r="254" spans="1:17" s="73" customFormat="1" ht="13.8" customHeight="1">
      <c r="A254" s="71"/>
      <c r="B254" s="100" t="s">
        <v>250</v>
      </c>
      <c r="C254" s="33"/>
      <c r="D254" s="57" t="s">
        <v>79</v>
      </c>
      <c r="E254" s="75" t="str">
        <f>IF(ISNA(VLOOKUP(B254,'S 2 H BRUT+NET'!$B$6:$AO$165,40,FALSE)),"",VLOOKUP(B254,'S 2 H BRUT+NET'!$B$6:$AO$165,40,FALSE))</f>
        <v/>
      </c>
      <c r="F254" s="76">
        <f>IF(ISNA(VLOOKUP(B254,'DAMES BRUT+ NET'!$B$6:$AO$85,40,FALSE)),"",VLOOKUP(B254,'DAMES BRUT+ NET'!$B$6:$AO$85,40,FALSE))</f>
        <v>43</v>
      </c>
      <c r="G254" s="77" t="str">
        <f>IF(ISNA(VLOOKUP(B254,'S 3 H BRUT + NET'!$B$6:$AO$88,40,FALSE)),"",VLOOKUP(B254,'S 3 H BRUT + NET'!$B$6:$AO$88,40,FALSE))</f>
        <v/>
      </c>
      <c r="H254" s="72"/>
      <c r="I254" s="72"/>
      <c r="J254" s="72"/>
      <c r="K254" s="80"/>
      <c r="L254" s="69"/>
      <c r="Q254" s="169"/>
    </row>
    <row r="255" spans="1:17" s="73" customFormat="1" ht="13.8" customHeight="1">
      <c r="A255" s="71"/>
      <c r="B255" s="100" t="s">
        <v>105</v>
      </c>
      <c r="C255" s="112"/>
      <c r="D255" s="111" t="s">
        <v>79</v>
      </c>
      <c r="E255" s="75" t="str">
        <f>IF(ISNA(VLOOKUP(B255,'S 2 H BRUT+NET'!$B$6:$AO$165,40,FALSE)),"",VLOOKUP(B255,'S 2 H BRUT+NET'!$B$6:$AO$165,40,FALSE))</f>
        <v/>
      </c>
      <c r="F255" s="76">
        <f>IF(ISNA(VLOOKUP(B255,'DAMES BRUT+ NET'!$B$6:$AO$85,40,FALSE)),"",VLOOKUP(B255,'DAMES BRUT+ NET'!$B$6:$AO$85,40,FALSE))</f>
        <v>236</v>
      </c>
      <c r="G255" s="77" t="str">
        <f>IF(ISNA(VLOOKUP(B255,'S 3 H BRUT + NET'!$B$6:$AO$88,40,FALSE)),"",VLOOKUP(B255,'S 3 H BRUT + NET'!$B$6:$AO$88,40,FALSE))</f>
        <v/>
      </c>
      <c r="H255" s="72"/>
      <c r="I255" s="72"/>
      <c r="J255" s="72"/>
      <c r="K255" s="80"/>
      <c r="L255" s="69"/>
      <c r="Q255" s="169"/>
    </row>
    <row r="256" spans="1:17" s="73" customFormat="1" ht="13.8" customHeight="1">
      <c r="A256" s="71"/>
      <c r="B256" s="100" t="s">
        <v>94</v>
      </c>
      <c r="C256" s="112"/>
      <c r="D256" s="111" t="s">
        <v>79</v>
      </c>
      <c r="E256" s="75" t="str">
        <f>IF(ISNA(VLOOKUP(B256,'S 2 H BRUT+NET'!$B$6:$AO$165,40,FALSE)),"",VLOOKUP(B256,'S 2 H BRUT+NET'!$B$6:$AO$165,40,FALSE))</f>
        <v/>
      </c>
      <c r="F256" s="76">
        <f>IF(ISNA(VLOOKUP(B256,'DAMES BRUT+ NET'!$B$6:$AO$85,40,FALSE)),"",VLOOKUP(B256,'DAMES BRUT+ NET'!$B$6:$AO$85,40,FALSE))</f>
        <v>66</v>
      </c>
      <c r="G256" s="77" t="str">
        <f>IF(ISNA(VLOOKUP(B256,'S 3 H BRUT + NET'!$B$6:$AO$88,40,FALSE)),"",VLOOKUP(B256,'S 3 H BRUT + NET'!$B$6:$AO$88,40,FALSE))</f>
        <v/>
      </c>
      <c r="H256" s="72"/>
      <c r="I256" s="72"/>
      <c r="J256" s="72"/>
      <c r="K256" s="80"/>
      <c r="L256" s="69"/>
      <c r="Q256" s="169"/>
    </row>
    <row r="257" spans="1:17" s="73" customFormat="1" ht="13.8" customHeight="1">
      <c r="A257" s="71"/>
      <c r="B257" s="100" t="s">
        <v>78</v>
      </c>
      <c r="C257" s="112"/>
      <c r="D257" s="111" t="s">
        <v>79</v>
      </c>
      <c r="E257" s="75" t="str">
        <f>IF(ISNA(VLOOKUP(B257,'S 2 H BRUT+NET'!$B$6:$AO$165,40,FALSE)),"",VLOOKUP(B257,'S 2 H BRUT+NET'!$B$6:$AO$165,40,FALSE))</f>
        <v/>
      </c>
      <c r="F257" s="76">
        <f>IF(ISNA(VLOOKUP(B257,'DAMES BRUT+ NET'!$B$6:$AO$85,40,FALSE)),"",VLOOKUP(B257,'DAMES BRUT+ NET'!$B$6:$AO$85,40,FALSE))</f>
        <v>106</v>
      </c>
      <c r="G257" s="77" t="str">
        <f>IF(ISNA(VLOOKUP(B257,'S 3 H BRUT + NET'!$B$6:$AO$88,40,FALSE)),"",VLOOKUP(B257,'S 3 H BRUT + NET'!$B$6:$AO$88,40,FALSE))</f>
        <v/>
      </c>
      <c r="H257" s="72"/>
      <c r="I257" s="72"/>
      <c r="J257" s="72"/>
      <c r="K257" s="80"/>
      <c r="L257" s="69"/>
      <c r="Q257" s="169"/>
    </row>
    <row r="258" spans="1:17" s="73" customFormat="1" ht="13.8" customHeight="1">
      <c r="A258" s="71"/>
      <c r="B258" s="100" t="s">
        <v>255</v>
      </c>
      <c r="C258" s="33"/>
      <c r="D258" s="57" t="s">
        <v>79</v>
      </c>
      <c r="E258" s="75" t="str">
        <f>IF(ISNA(VLOOKUP(B258,'S 2 H BRUT+NET'!$B$6:$AO$165,40,FALSE)),"",VLOOKUP(B258,'S 2 H BRUT+NET'!$B$6:$AO$165,40,FALSE))</f>
        <v/>
      </c>
      <c r="F258" s="76">
        <f>IF(ISNA(VLOOKUP(B258,'DAMES BRUT+ NET'!$B$6:$AO$85,40,FALSE)),"",VLOOKUP(B258,'DAMES BRUT+ NET'!$B$6:$AO$85,40,FALSE))</f>
        <v>29</v>
      </c>
      <c r="G258" s="77" t="str">
        <f>IF(ISNA(VLOOKUP(B258,'S 3 H BRUT + NET'!$B$6:$AO$88,40,FALSE)),"",VLOOKUP(B258,'S 3 H BRUT + NET'!$B$6:$AO$88,40,FALSE))</f>
        <v/>
      </c>
      <c r="H258" s="72"/>
      <c r="I258" s="72"/>
      <c r="J258" s="72"/>
      <c r="K258" s="80"/>
      <c r="L258" s="69"/>
      <c r="Q258" s="169"/>
    </row>
    <row r="259" spans="1:17" s="73" customFormat="1" ht="13.8" customHeight="1">
      <c r="A259" s="71"/>
      <c r="B259" s="101" t="s">
        <v>307</v>
      </c>
      <c r="C259" s="33"/>
      <c r="D259" s="82" t="s">
        <v>125</v>
      </c>
      <c r="E259" s="75">
        <f>IF(ISNA(VLOOKUP(B259,'S 2 H BRUT+NET'!$B$6:$AO$165,40,FALSE)),"",VLOOKUP(B259,'S 2 H BRUT+NET'!$B$6:$AO$165,40,FALSE))</f>
        <v>255</v>
      </c>
      <c r="F259" s="76" t="str">
        <f>IF(ISNA(VLOOKUP(B259,'DAMES BRUT+ NET'!$B$6:$AO$85,40,FALSE)),"",VLOOKUP(B259,'DAMES BRUT+ NET'!$B$6:$AO$85,40,FALSE))</f>
        <v/>
      </c>
      <c r="G259" s="77" t="str">
        <f>IF(ISNA(VLOOKUP(B259,'S 3 H BRUT + NET'!$B$6:$AO$88,40,FALSE)),"",VLOOKUP(B259,'S 3 H BRUT + NET'!$B$6:$AO$88,40,FALSE))</f>
        <v/>
      </c>
      <c r="H259" s="72"/>
      <c r="I259" s="72"/>
      <c r="J259" s="72"/>
      <c r="K259" s="80"/>
      <c r="L259" s="69"/>
      <c r="Q259" s="169"/>
    </row>
    <row r="260" spans="1:17" s="73" customFormat="1" ht="13.8" customHeight="1">
      <c r="A260" s="71"/>
      <c r="B260" s="101" t="s">
        <v>297</v>
      </c>
      <c r="C260" s="33"/>
      <c r="D260" s="82" t="s">
        <v>125</v>
      </c>
      <c r="E260" s="75">
        <f>IF(ISNA(VLOOKUP(B260,'S 2 H BRUT+NET'!$B$6:$AO$165,40,FALSE)),"",VLOOKUP(B260,'S 2 H BRUT+NET'!$B$6:$AO$165,40,FALSE))</f>
        <v>84</v>
      </c>
      <c r="F260" s="76" t="str">
        <f>IF(ISNA(VLOOKUP(B260,'DAMES BRUT+ NET'!$B$6:$AO$85,40,FALSE)),"",VLOOKUP(B260,'DAMES BRUT+ NET'!$B$6:$AO$85,40,FALSE))</f>
        <v/>
      </c>
      <c r="G260" s="77" t="str">
        <f>IF(ISNA(VLOOKUP(B260,'S 3 H BRUT + NET'!$B$6:$AO$88,40,FALSE)),"",VLOOKUP(B260,'S 3 H BRUT + NET'!$B$6:$AO$88,40,FALSE))</f>
        <v/>
      </c>
      <c r="H260" s="72"/>
      <c r="I260" s="72"/>
      <c r="J260" s="72"/>
      <c r="K260" s="80"/>
      <c r="L260" s="69"/>
      <c r="Q260" s="169"/>
    </row>
    <row r="261" spans="1:17" s="73" customFormat="1" ht="13.8" customHeight="1">
      <c r="A261" s="71"/>
      <c r="B261" s="97" t="s">
        <v>298</v>
      </c>
      <c r="C261" s="33"/>
      <c r="D261" s="82" t="s">
        <v>125</v>
      </c>
      <c r="E261" s="75">
        <f>IF(ISNA(VLOOKUP(B261,'S 2 H BRUT+NET'!$B$6:$AO$165,40,FALSE)),"",VLOOKUP(B261,'S 2 H BRUT+NET'!$B$6:$AO$165,40,FALSE))</f>
        <v>192</v>
      </c>
      <c r="F261" s="76" t="str">
        <f>IF(ISNA(VLOOKUP(B261,'DAMES BRUT+ NET'!$B$6:$AO$85,40,FALSE)),"",VLOOKUP(B261,'DAMES BRUT+ NET'!$B$6:$AO$85,40,FALSE))</f>
        <v/>
      </c>
      <c r="G261" s="77" t="str">
        <f>IF(ISNA(VLOOKUP(B261,'S 3 H BRUT + NET'!$B$6:$AO$88,40,FALSE)),"",VLOOKUP(B261,'S 3 H BRUT + NET'!$B$6:$AO$88,40,FALSE))</f>
        <v/>
      </c>
      <c r="H261" s="72"/>
      <c r="I261" s="72"/>
      <c r="J261" s="72"/>
      <c r="K261" s="80"/>
      <c r="L261" s="69"/>
      <c r="Q261" s="169"/>
    </row>
    <row r="262" spans="1:17" s="73" customFormat="1" ht="13.8" customHeight="1">
      <c r="A262" s="71"/>
      <c r="B262" s="101" t="s">
        <v>260</v>
      </c>
      <c r="C262" s="33"/>
      <c r="D262" s="82" t="s">
        <v>125</v>
      </c>
      <c r="E262" s="75">
        <f>IF(ISNA(VLOOKUP(B262,'S 2 H BRUT+NET'!$B$6:$AO$165,40,FALSE)),"",VLOOKUP(B262,'S 2 H BRUT+NET'!$B$6:$AO$165,40,FALSE))</f>
        <v>200</v>
      </c>
      <c r="F262" s="76" t="str">
        <f>IF(ISNA(VLOOKUP(B262,'DAMES BRUT+ NET'!$B$6:$AO$85,40,FALSE)),"",VLOOKUP(B262,'DAMES BRUT+ NET'!$B$6:$AO$85,40,FALSE))</f>
        <v/>
      </c>
      <c r="G262" s="77" t="str">
        <f>IF(ISNA(VLOOKUP(B262,'S 3 H BRUT + NET'!$B$6:$AO$88,40,FALSE)),"",VLOOKUP(B262,'S 3 H BRUT + NET'!$B$6:$AO$88,40,FALSE))</f>
        <v/>
      </c>
      <c r="H262" s="72"/>
      <c r="I262" s="72"/>
      <c r="J262" s="72"/>
      <c r="K262" s="80"/>
      <c r="L262" s="69"/>
      <c r="Q262" s="169"/>
    </row>
    <row r="263" spans="1:17" s="73" customFormat="1" ht="13.8" customHeight="1">
      <c r="A263" s="71"/>
      <c r="B263" s="101" t="s">
        <v>244</v>
      </c>
      <c r="C263" s="33"/>
      <c r="D263" s="82" t="s">
        <v>125</v>
      </c>
      <c r="E263" s="75">
        <f>IF(ISNA(VLOOKUP(B263,'S 2 H BRUT+NET'!$B$6:$AO$165,40,FALSE)),"",VLOOKUP(B263,'S 2 H BRUT+NET'!$B$6:$AO$165,40,FALSE))</f>
        <v>232</v>
      </c>
      <c r="F263" s="76" t="str">
        <f>IF(ISNA(VLOOKUP(B263,'DAMES BRUT+ NET'!$B$6:$AO$85,40,FALSE)),"",VLOOKUP(B263,'DAMES BRUT+ NET'!$B$6:$AO$85,40,FALSE))</f>
        <v/>
      </c>
      <c r="G263" s="77" t="str">
        <f>IF(ISNA(VLOOKUP(B263,'S 3 H BRUT + NET'!$B$6:$AO$88,40,FALSE)),"",VLOOKUP(B263,'S 3 H BRUT + NET'!$B$6:$AO$88,40,FALSE))</f>
        <v/>
      </c>
      <c r="H263" s="72"/>
      <c r="I263" s="72"/>
      <c r="J263" s="72"/>
      <c r="K263" s="80"/>
      <c r="L263" s="69"/>
      <c r="Q263" s="169"/>
    </row>
    <row r="264" spans="1:17" s="73" customFormat="1" ht="13.8" customHeight="1">
      <c r="A264" s="71"/>
      <c r="B264" s="97" t="s">
        <v>212</v>
      </c>
      <c r="C264" s="33"/>
      <c r="D264" s="82" t="s">
        <v>125</v>
      </c>
      <c r="E264" s="75">
        <f>IF(ISNA(VLOOKUP(B264,'S 2 H BRUT+NET'!$B$6:$AO$165,40,FALSE)),"",VLOOKUP(B264,'S 2 H BRUT+NET'!$B$6:$AO$165,40,FALSE))</f>
        <v>237</v>
      </c>
      <c r="F264" s="76" t="str">
        <f>IF(ISNA(VLOOKUP(B264,'DAMES BRUT+ NET'!$B$6:$AO$85,40,FALSE)),"",VLOOKUP(B264,'DAMES BRUT+ NET'!$B$6:$AO$85,40,FALSE))</f>
        <v/>
      </c>
      <c r="G264" s="77" t="str">
        <f>IF(ISNA(VLOOKUP(B264,'S 3 H BRUT + NET'!$B$6:$AO$88,40,FALSE)),"",VLOOKUP(B264,'S 3 H BRUT + NET'!$B$6:$AO$88,40,FALSE))</f>
        <v/>
      </c>
      <c r="H264" s="72"/>
      <c r="I264" s="72"/>
      <c r="J264" s="72"/>
      <c r="K264" s="80"/>
      <c r="L264" s="69"/>
      <c r="Q264" s="169"/>
    </row>
    <row r="265" spans="1:17" s="73" customFormat="1" ht="13.8" customHeight="1">
      <c r="A265" s="71"/>
      <c r="B265" s="98" t="s">
        <v>148</v>
      </c>
      <c r="C265" s="112"/>
      <c r="D265" s="82" t="s">
        <v>125</v>
      </c>
      <c r="E265" s="75" t="str">
        <f>IF(ISNA(VLOOKUP(B265,'S 2 H BRUT+NET'!$B$6:$AO$165,40,FALSE)),"",VLOOKUP(B265,'S 2 H BRUT+NET'!$B$6:$AO$165,40,FALSE))</f>
        <v/>
      </c>
      <c r="F265" s="76" t="str">
        <f>IF(ISNA(VLOOKUP(B265,'DAMES BRUT+ NET'!$B$6:$AO$85,40,FALSE)),"",VLOOKUP(B265,'DAMES BRUT+ NET'!$B$6:$AO$85,40,FALSE))</f>
        <v/>
      </c>
      <c r="G265" s="77">
        <f>IF(ISNA(VLOOKUP(B265,'S 3 H BRUT + NET'!$B$6:$AO$88,40,FALSE)),"",VLOOKUP(B265,'S 3 H BRUT + NET'!$B$6:$AO$88,40,FALSE))</f>
        <v>156</v>
      </c>
      <c r="H265" s="75">
        <f>SUM(LARGE(E260:E283,1)+(LARGE(E260:E283,2)+(LARGE(E260:E283,3))))</f>
        <v>669</v>
      </c>
      <c r="I265" s="76">
        <f>SUM(LARGE(F260:F283,1))</f>
        <v>225</v>
      </c>
      <c r="J265" s="77">
        <f>SUM(LARGE(G260:G283,1))</f>
        <v>216</v>
      </c>
      <c r="K265" s="78">
        <f>H265+I265+J265</f>
        <v>1110</v>
      </c>
      <c r="L265" s="69">
        <f>RANK(K265,$K$20:$K$333,0)</f>
        <v>7</v>
      </c>
      <c r="N265" s="129">
        <v>6</v>
      </c>
      <c r="O265" s="130">
        <v>10</v>
      </c>
      <c r="P265" s="131">
        <v>9</v>
      </c>
      <c r="Q265" s="169">
        <v>25</v>
      </c>
    </row>
    <row r="266" spans="1:17" s="73" customFormat="1" ht="13.8" customHeight="1">
      <c r="A266" s="71"/>
      <c r="B266" s="98" t="s">
        <v>309</v>
      </c>
      <c r="C266" s="33"/>
      <c r="D266" s="82" t="s">
        <v>125</v>
      </c>
      <c r="E266" s="75" t="str">
        <f>IF(ISNA(VLOOKUP(B266,'S 2 H BRUT+NET'!$B$6:$AO$165,40,FALSE)),"",VLOOKUP(B266,'S 2 H BRUT+NET'!$B$6:$AO$165,40,FALSE))</f>
        <v/>
      </c>
      <c r="F266" s="76" t="str">
        <f>IF(ISNA(VLOOKUP(B266,'DAMES BRUT+ NET'!$B$6:$AO$85,40,FALSE)),"",VLOOKUP(B266,'DAMES BRUT+ NET'!$B$6:$AO$85,40,FALSE))</f>
        <v/>
      </c>
      <c r="G266" s="77">
        <f>IF(ISNA(VLOOKUP(B266,'S 3 H BRUT + NET'!$B$6:$AO$88,40,FALSE)),"",VLOOKUP(B266,'S 3 H BRUT + NET'!$B$6:$AO$88,40,FALSE))</f>
        <v>59</v>
      </c>
      <c r="H266" s="72"/>
      <c r="I266" s="72"/>
      <c r="J266" s="72"/>
      <c r="K266" s="80"/>
      <c r="L266" s="69"/>
      <c r="Q266" s="169"/>
    </row>
    <row r="267" spans="1:17" s="73" customFormat="1" ht="13.8" customHeight="1">
      <c r="A267" s="71"/>
      <c r="B267" s="98" t="s">
        <v>150</v>
      </c>
      <c r="C267" s="112"/>
      <c r="D267" s="82" t="s">
        <v>125</v>
      </c>
      <c r="E267" s="75" t="str">
        <f>IF(ISNA(VLOOKUP(B267,'S 2 H BRUT+NET'!$B$6:$AO$165,40,FALSE)),"",VLOOKUP(B267,'S 2 H BRUT+NET'!$B$6:$AO$165,40,FALSE))</f>
        <v/>
      </c>
      <c r="F267" s="76" t="str">
        <f>IF(ISNA(VLOOKUP(B267,'DAMES BRUT+ NET'!$B$6:$AO$85,40,FALSE)),"",VLOOKUP(B267,'DAMES BRUT+ NET'!$B$6:$AO$85,40,FALSE))</f>
        <v/>
      </c>
      <c r="G267" s="77">
        <f>IF(ISNA(VLOOKUP(B267,'S 3 H BRUT + NET'!$B$6:$AO$88,40,FALSE)),"",VLOOKUP(B267,'S 3 H BRUT + NET'!$B$6:$AO$88,40,FALSE))</f>
        <v>110</v>
      </c>
      <c r="H267" s="72"/>
      <c r="I267" s="72"/>
      <c r="J267" s="72"/>
      <c r="K267" s="80"/>
      <c r="L267" s="69"/>
      <c r="Q267" s="169"/>
    </row>
    <row r="268" spans="1:17" s="73" customFormat="1" ht="13.8" customHeight="1">
      <c r="A268" s="71"/>
      <c r="B268" s="98" t="s">
        <v>149</v>
      </c>
      <c r="C268" s="112"/>
      <c r="D268" s="82" t="s">
        <v>125</v>
      </c>
      <c r="E268" s="75" t="str">
        <f>IF(ISNA(VLOOKUP(B268,'S 2 H BRUT+NET'!$B$6:$AO$165,40,FALSE)),"",VLOOKUP(B268,'S 2 H BRUT+NET'!$B$6:$AO$165,40,FALSE))</f>
        <v/>
      </c>
      <c r="F268" s="76" t="str">
        <f>IF(ISNA(VLOOKUP(B268,'DAMES BRUT+ NET'!$B$6:$AO$85,40,FALSE)),"",VLOOKUP(B268,'DAMES BRUT+ NET'!$B$6:$AO$85,40,FALSE))</f>
        <v/>
      </c>
      <c r="G268" s="77">
        <f>IF(ISNA(VLOOKUP(B268,'S 3 H BRUT + NET'!$B$6:$AO$88,40,FALSE)),"",VLOOKUP(B268,'S 3 H BRUT + NET'!$B$6:$AO$88,40,FALSE))</f>
        <v>171</v>
      </c>
      <c r="H268" s="72"/>
      <c r="I268" s="72"/>
      <c r="J268" s="72"/>
      <c r="K268" s="80"/>
      <c r="L268" s="69"/>
      <c r="Q268" s="169"/>
    </row>
    <row r="269" spans="1:17" s="73" customFormat="1" ht="13.8" customHeight="1">
      <c r="A269" s="71"/>
      <c r="B269" s="98" t="s">
        <v>233</v>
      </c>
      <c r="C269" s="33"/>
      <c r="D269" s="82" t="s">
        <v>125</v>
      </c>
      <c r="E269" s="75" t="str">
        <f>IF(ISNA(VLOOKUP(B269,'S 2 H BRUT+NET'!$B$6:$AO$165,40,FALSE)),"",VLOOKUP(B269,'S 2 H BRUT+NET'!$B$6:$AO$165,40,FALSE))</f>
        <v/>
      </c>
      <c r="F269" s="76" t="str">
        <f>IF(ISNA(VLOOKUP(B269,'DAMES BRUT+ NET'!$B$6:$AO$85,40,FALSE)),"",VLOOKUP(B269,'DAMES BRUT+ NET'!$B$6:$AO$85,40,FALSE))</f>
        <v/>
      </c>
      <c r="G269" s="77">
        <f>IF(ISNA(VLOOKUP(B269,'S 3 H BRUT + NET'!$B$6:$AO$88,40,FALSE)),"",VLOOKUP(B269,'S 3 H BRUT + NET'!$B$6:$AO$88,40,FALSE))</f>
        <v>90</v>
      </c>
      <c r="H269" s="72"/>
      <c r="I269" s="72"/>
      <c r="J269" s="72"/>
      <c r="K269" s="80"/>
      <c r="L269" s="69"/>
      <c r="Q269" s="169"/>
    </row>
    <row r="270" spans="1:17" s="73" customFormat="1" ht="13.8" customHeight="1">
      <c r="A270" s="71"/>
      <c r="B270" s="98" t="s">
        <v>310</v>
      </c>
      <c r="C270" s="33"/>
      <c r="D270" s="82" t="s">
        <v>125</v>
      </c>
      <c r="E270" s="75" t="str">
        <f>IF(ISNA(VLOOKUP(B270,'S 2 H BRUT+NET'!$B$6:$AO$165,40,FALSE)),"",VLOOKUP(B270,'S 2 H BRUT+NET'!$B$6:$AO$165,40,FALSE))</f>
        <v/>
      </c>
      <c r="F270" s="76" t="str">
        <f>IF(ISNA(VLOOKUP(B270,'DAMES BRUT+ NET'!$B$6:$AO$85,40,FALSE)),"",VLOOKUP(B270,'DAMES BRUT+ NET'!$B$6:$AO$85,40,FALSE))</f>
        <v/>
      </c>
      <c r="G270" s="77">
        <f>IF(ISNA(VLOOKUP(B270,'S 3 H BRUT + NET'!$B$6:$AO$88,40,FALSE)),"",VLOOKUP(B270,'S 3 H BRUT + NET'!$B$6:$AO$88,40,FALSE))</f>
        <v>12</v>
      </c>
      <c r="H270" s="72"/>
      <c r="I270" s="72"/>
      <c r="J270" s="72"/>
      <c r="K270" s="80"/>
      <c r="L270" s="69"/>
      <c r="Q270" s="169"/>
    </row>
    <row r="271" spans="1:17" s="73" customFormat="1" ht="13.8" customHeight="1">
      <c r="A271" s="71"/>
      <c r="B271" s="98" t="s">
        <v>182</v>
      </c>
      <c r="C271" s="33"/>
      <c r="D271" s="82" t="s">
        <v>125</v>
      </c>
      <c r="E271" s="75" t="str">
        <f>IF(ISNA(VLOOKUP(B271,'S 2 H BRUT+NET'!$B$6:$AO$165,40,FALSE)),"",VLOOKUP(B271,'S 2 H BRUT+NET'!$B$6:$AO$165,40,FALSE))</f>
        <v/>
      </c>
      <c r="F271" s="76" t="str">
        <f>IF(ISNA(VLOOKUP(B271,'DAMES BRUT+ NET'!$B$6:$AO$85,40,FALSE)),"",VLOOKUP(B271,'DAMES BRUT+ NET'!$B$6:$AO$85,40,FALSE))</f>
        <v/>
      </c>
      <c r="G271" s="77">
        <f>IF(ISNA(VLOOKUP(B271,'S 3 H BRUT + NET'!$B$6:$AO$88,40,FALSE)),"",VLOOKUP(B271,'S 3 H BRUT + NET'!$B$6:$AO$88,40,FALSE))</f>
        <v>143</v>
      </c>
      <c r="H271" s="72"/>
      <c r="I271" s="72"/>
      <c r="J271" s="72"/>
      <c r="K271" s="80"/>
      <c r="L271" s="69"/>
      <c r="Q271" s="169"/>
    </row>
    <row r="272" spans="1:17" s="73" customFormat="1" ht="13.8" customHeight="1">
      <c r="A272" s="71"/>
      <c r="B272" s="98" t="s">
        <v>247</v>
      </c>
      <c r="C272" s="33"/>
      <c r="D272" s="82" t="s">
        <v>125</v>
      </c>
      <c r="E272" s="75" t="str">
        <f>IF(ISNA(VLOOKUP(B272,'S 2 H BRUT+NET'!$B$6:$AO$165,40,FALSE)),"",VLOOKUP(B272,'S 2 H BRUT+NET'!$B$6:$AO$165,40,FALSE))</f>
        <v/>
      </c>
      <c r="F272" s="76" t="str">
        <f>IF(ISNA(VLOOKUP(B272,'DAMES BRUT+ NET'!$B$6:$AO$85,40,FALSE)),"",VLOOKUP(B272,'DAMES BRUT+ NET'!$B$6:$AO$85,40,FALSE))</f>
        <v/>
      </c>
      <c r="G272" s="77">
        <f>IF(ISNA(VLOOKUP(B272,'S 3 H BRUT + NET'!$B$6:$AO$88,40,FALSE)),"",VLOOKUP(B272,'S 3 H BRUT + NET'!$B$6:$AO$88,40,FALSE))</f>
        <v>158</v>
      </c>
      <c r="H272" s="72"/>
      <c r="I272" s="72"/>
      <c r="J272" s="72"/>
      <c r="K272" s="80"/>
      <c r="L272" s="69"/>
      <c r="Q272" s="169"/>
    </row>
    <row r="273" spans="1:17" s="73" customFormat="1" ht="13.8" customHeight="1">
      <c r="A273" s="71"/>
      <c r="B273" s="98" t="s">
        <v>285</v>
      </c>
      <c r="C273" s="33"/>
      <c r="D273" s="82" t="s">
        <v>125</v>
      </c>
      <c r="E273" s="75" t="str">
        <f>IF(ISNA(VLOOKUP(B273,'S 2 H BRUT+NET'!$B$6:$AO$165,40,FALSE)),"",VLOOKUP(B273,'S 2 H BRUT+NET'!$B$6:$AO$165,40,FALSE))</f>
        <v/>
      </c>
      <c r="F273" s="76" t="str">
        <f>IF(ISNA(VLOOKUP(B273,'DAMES BRUT+ NET'!$B$6:$AO$85,40,FALSE)),"",VLOOKUP(B273,'DAMES BRUT+ NET'!$B$6:$AO$85,40,FALSE))</f>
        <v/>
      </c>
      <c r="G273" s="77">
        <f>IF(ISNA(VLOOKUP(B273,'S 3 H BRUT + NET'!$B$6:$AO$88,40,FALSE)),"",VLOOKUP(B273,'S 3 H BRUT + NET'!$B$6:$AO$88,40,FALSE))</f>
        <v>216</v>
      </c>
      <c r="H273" s="72"/>
      <c r="I273" s="72"/>
      <c r="J273" s="72"/>
      <c r="K273" s="80"/>
      <c r="L273" s="69"/>
      <c r="Q273" s="169"/>
    </row>
    <row r="274" spans="1:17" s="73" customFormat="1" ht="13.8" customHeight="1">
      <c r="A274" s="71"/>
      <c r="B274" s="98" t="s">
        <v>170</v>
      </c>
      <c r="C274" s="33"/>
      <c r="D274" s="82" t="s">
        <v>125</v>
      </c>
      <c r="E274" s="75" t="str">
        <f>IF(ISNA(VLOOKUP(B274,'S 2 H BRUT+NET'!$B$6:$AO$165,40,FALSE)),"",VLOOKUP(B274,'S 2 H BRUT+NET'!$B$6:$AO$165,40,FALSE))</f>
        <v/>
      </c>
      <c r="F274" s="76" t="str">
        <f>IF(ISNA(VLOOKUP(B274,'DAMES BRUT+ NET'!$B$6:$AO$85,40,FALSE)),"",VLOOKUP(B274,'DAMES BRUT+ NET'!$B$6:$AO$85,40,FALSE))</f>
        <v/>
      </c>
      <c r="G274" s="77">
        <f>IF(ISNA(VLOOKUP(B274,'S 3 H BRUT + NET'!$B$6:$AO$88,40,FALSE)),"",VLOOKUP(B274,'S 3 H BRUT + NET'!$B$6:$AO$88,40,FALSE))</f>
        <v>90</v>
      </c>
      <c r="H274" s="72"/>
      <c r="I274" s="72"/>
      <c r="J274" s="72"/>
      <c r="K274" s="80"/>
      <c r="L274" s="69"/>
      <c r="Q274" s="169"/>
    </row>
    <row r="275" spans="1:17" s="73" customFormat="1" ht="13.8" customHeight="1">
      <c r="A275" s="71"/>
      <c r="B275" s="100" t="s">
        <v>208</v>
      </c>
      <c r="C275" s="33"/>
      <c r="D275" s="82" t="s">
        <v>145</v>
      </c>
      <c r="E275" s="75" t="str">
        <f>IF(ISNA(VLOOKUP(B275,'S 2 H BRUT+NET'!$B$6:$AO$165,40,FALSE)),"",VLOOKUP(B275,'S 2 H BRUT+NET'!$B$6:$AO$165,40,FALSE))</f>
        <v/>
      </c>
      <c r="F275" s="76">
        <f>IF(ISNA(VLOOKUP(B275,'DAMES BRUT+ NET'!$B$6:$AO$85,40,FALSE)),"",VLOOKUP(B275,'DAMES BRUT+ NET'!$B$6:$AO$85,40,FALSE))</f>
        <v>225</v>
      </c>
      <c r="G275" s="77" t="str">
        <f>IF(ISNA(VLOOKUP(B275,'S 3 H BRUT + NET'!$B$6:$AO$88,40,FALSE)),"",VLOOKUP(B275,'S 3 H BRUT + NET'!$B$6:$AO$88,40,FALSE))</f>
        <v/>
      </c>
      <c r="H275" s="72"/>
      <c r="I275" s="72"/>
      <c r="J275" s="72"/>
      <c r="K275" s="80"/>
      <c r="L275" s="69"/>
      <c r="Q275" s="169"/>
    </row>
    <row r="276" spans="1:17" s="73" customFormat="1" ht="13.8" customHeight="1">
      <c r="A276" s="71"/>
      <c r="B276" s="100" t="s">
        <v>318</v>
      </c>
      <c r="C276" s="33"/>
      <c r="D276" s="82" t="s">
        <v>145</v>
      </c>
      <c r="E276" s="75" t="str">
        <f>IF(ISNA(VLOOKUP(B276,'S 2 H BRUT+NET'!$B$6:$AO$165,40,FALSE)),"",VLOOKUP(B276,'S 2 H BRUT+NET'!$B$6:$AO$165,40,FALSE))</f>
        <v/>
      </c>
      <c r="F276" s="76">
        <f>IF(ISNA(VLOOKUP(B276,'DAMES BRUT+ NET'!$B$6:$AO$85,40,FALSE)),"",VLOOKUP(B276,'DAMES BRUT+ NET'!$B$6:$AO$85,40,FALSE))</f>
        <v>69</v>
      </c>
      <c r="G276" s="77" t="str">
        <f>IF(ISNA(VLOOKUP(B276,'S 3 H BRUT + NET'!$B$6:$AO$88,40,FALSE)),"",VLOOKUP(B276,'S 3 H BRUT + NET'!$B$6:$AO$88,40,FALSE))</f>
        <v/>
      </c>
      <c r="H276" s="72"/>
      <c r="I276" s="72"/>
      <c r="J276" s="72"/>
      <c r="K276" s="80"/>
      <c r="L276" s="69"/>
      <c r="Q276" s="169"/>
    </row>
    <row r="277" spans="1:17" s="73" customFormat="1" ht="13.8" customHeight="1">
      <c r="A277" s="71"/>
      <c r="B277" s="100" t="s">
        <v>144</v>
      </c>
      <c r="C277" s="112"/>
      <c r="D277" s="82" t="s">
        <v>145</v>
      </c>
      <c r="E277" s="75" t="str">
        <f>IF(ISNA(VLOOKUP(B277,'S 2 H BRUT+NET'!$B$6:$AO$165,40,FALSE)),"",VLOOKUP(B277,'S 2 H BRUT+NET'!$B$6:$AO$165,40,FALSE))</f>
        <v/>
      </c>
      <c r="F277" s="76">
        <f>IF(ISNA(VLOOKUP(B277,'DAMES BRUT+ NET'!$B$6:$AO$85,40,FALSE)),"",VLOOKUP(B277,'DAMES BRUT+ NET'!$B$6:$AO$85,40,FALSE))</f>
        <v>192</v>
      </c>
      <c r="G277" s="77" t="str">
        <f>IF(ISNA(VLOOKUP(B277,'S 3 H BRUT + NET'!$B$6:$AO$88,40,FALSE)),"",VLOOKUP(B277,'S 3 H BRUT + NET'!$B$6:$AO$88,40,FALSE))</f>
        <v/>
      </c>
      <c r="H277" s="72"/>
      <c r="I277" s="72"/>
      <c r="J277" s="72"/>
      <c r="K277" s="80"/>
      <c r="L277" s="69"/>
      <c r="Q277" s="169"/>
    </row>
    <row r="278" spans="1:17" s="73" customFormat="1" ht="13.8" customHeight="1">
      <c r="A278" s="71"/>
      <c r="B278" s="100" t="s">
        <v>253</v>
      </c>
      <c r="C278" s="33"/>
      <c r="D278" s="82" t="s">
        <v>145</v>
      </c>
      <c r="E278" s="75" t="str">
        <f>IF(ISNA(VLOOKUP(B278,'S 2 H BRUT+NET'!$B$6:$AO$165,40,FALSE)),"",VLOOKUP(B278,'S 2 H BRUT+NET'!$B$6:$AO$165,40,FALSE))</f>
        <v/>
      </c>
      <c r="F278" s="76">
        <f>IF(ISNA(VLOOKUP(B278,'DAMES BRUT+ NET'!$B$6:$AO$85,40,FALSE)),"",VLOOKUP(B278,'DAMES BRUT+ NET'!$B$6:$AO$85,40,FALSE))</f>
        <v>129</v>
      </c>
      <c r="G278" s="77" t="str">
        <f>IF(ISNA(VLOOKUP(B278,'S 3 H BRUT + NET'!$B$6:$AO$88,40,FALSE)),"",VLOOKUP(B278,'S 3 H BRUT + NET'!$B$6:$AO$88,40,FALSE))</f>
        <v/>
      </c>
      <c r="H278" s="72"/>
      <c r="I278" s="72"/>
      <c r="J278" s="72"/>
      <c r="K278" s="80"/>
      <c r="L278" s="69"/>
      <c r="Q278" s="169"/>
    </row>
    <row r="279" spans="1:17" s="73" customFormat="1" ht="13.8" customHeight="1">
      <c r="A279" s="71"/>
      <c r="B279" s="100" t="s">
        <v>181</v>
      </c>
      <c r="C279" s="33"/>
      <c r="D279" s="82" t="s">
        <v>145</v>
      </c>
      <c r="E279" s="75" t="str">
        <f>IF(ISNA(VLOOKUP(B279,'S 2 H BRUT+NET'!$B$6:$AO$165,40,FALSE)),"",VLOOKUP(B279,'S 2 H BRUT+NET'!$B$6:$AO$165,40,FALSE))</f>
        <v/>
      </c>
      <c r="F279" s="76">
        <f>IF(ISNA(VLOOKUP(B279,'DAMES BRUT+ NET'!$B$6:$AO$85,40,FALSE)),"",VLOOKUP(B279,'DAMES BRUT+ NET'!$B$6:$AO$85,40,FALSE))</f>
        <v>69</v>
      </c>
      <c r="G279" s="77" t="str">
        <f>IF(ISNA(VLOOKUP(B279,'S 3 H BRUT + NET'!$B$6:$AO$88,40,FALSE)),"",VLOOKUP(B279,'S 3 H BRUT + NET'!$B$6:$AO$88,40,FALSE))</f>
        <v/>
      </c>
      <c r="H279" s="72"/>
      <c r="I279" s="72"/>
      <c r="J279" s="72"/>
      <c r="K279" s="80"/>
      <c r="L279" s="69"/>
      <c r="Q279" s="169"/>
    </row>
    <row r="280" spans="1:17" s="73" customFormat="1" ht="13.8" customHeight="1">
      <c r="A280" s="71"/>
      <c r="B280" s="100" t="s">
        <v>317</v>
      </c>
      <c r="C280" s="33"/>
      <c r="D280" s="82" t="s">
        <v>145</v>
      </c>
      <c r="E280" s="75" t="str">
        <f>IF(ISNA(VLOOKUP(B280,'S 2 H BRUT+NET'!$B$6:$AO$165,40,FALSE)),"",VLOOKUP(B280,'S 2 H BRUT+NET'!$B$6:$AO$165,40,FALSE))</f>
        <v/>
      </c>
      <c r="F280" s="76">
        <f>IF(ISNA(VLOOKUP(B280,'DAMES BRUT+ NET'!$B$6:$AO$85,40,FALSE)),"",VLOOKUP(B280,'DAMES BRUT+ NET'!$B$6:$AO$85,40,FALSE))</f>
        <v>64</v>
      </c>
      <c r="G280" s="77" t="str">
        <f>IF(ISNA(VLOOKUP(B280,'S 3 H BRUT + NET'!$B$6:$AO$88,40,FALSE)),"",VLOOKUP(B280,'S 3 H BRUT + NET'!$B$6:$AO$88,40,FALSE))</f>
        <v/>
      </c>
      <c r="H280" s="72"/>
      <c r="I280" s="72"/>
      <c r="J280" s="72"/>
      <c r="K280" s="80"/>
      <c r="L280" s="69"/>
      <c r="Q280" s="169"/>
    </row>
    <row r="281" spans="1:17" s="73" customFormat="1" ht="13.8" customHeight="1">
      <c r="A281" s="71"/>
      <c r="B281" s="100" t="s">
        <v>189</v>
      </c>
      <c r="C281" s="112"/>
      <c r="D281" s="82" t="s">
        <v>145</v>
      </c>
      <c r="E281" s="75" t="str">
        <f>IF(ISNA(VLOOKUP(B281,'S 2 H BRUT+NET'!$B$6:$AO$165,40,FALSE)),"",VLOOKUP(B281,'S 2 H BRUT+NET'!$B$6:$AO$165,40,FALSE))</f>
        <v/>
      </c>
      <c r="F281" s="76">
        <f>IF(ISNA(VLOOKUP(B281,'DAMES BRUT+ NET'!$B$6:$AO$85,40,FALSE)),"",VLOOKUP(B281,'DAMES BRUT+ NET'!$B$6:$AO$85,40,FALSE))</f>
        <v>161</v>
      </c>
      <c r="G281" s="77" t="str">
        <f>IF(ISNA(VLOOKUP(B281,'S 3 H BRUT + NET'!$B$6:$AO$88,40,FALSE)),"",VLOOKUP(B281,'S 3 H BRUT + NET'!$B$6:$AO$88,40,FALSE))</f>
        <v/>
      </c>
      <c r="H281" s="72"/>
      <c r="I281" s="72"/>
      <c r="J281" s="72"/>
      <c r="K281" s="80"/>
      <c r="L281" s="69"/>
      <c r="Q281" s="169"/>
    </row>
    <row r="282" spans="1:17" s="73" customFormat="1" ht="13.8" customHeight="1">
      <c r="A282" s="71"/>
      <c r="B282" s="100" t="s">
        <v>209</v>
      </c>
      <c r="C282" s="33"/>
      <c r="D282" s="82" t="s">
        <v>145</v>
      </c>
      <c r="E282" s="75" t="str">
        <f>IF(ISNA(VLOOKUP(B282,'S 2 H BRUT+NET'!$B$6:$AO$165,40,FALSE)),"",VLOOKUP(B282,'S 2 H BRUT+NET'!$B$6:$AO$165,40,FALSE))</f>
        <v/>
      </c>
      <c r="F282" s="76">
        <f>IF(ISNA(VLOOKUP(B282,'DAMES BRUT+ NET'!$B$6:$AO$85,40,FALSE)),"",VLOOKUP(B282,'DAMES BRUT+ NET'!$B$6:$AO$85,40,FALSE))</f>
        <v>105</v>
      </c>
      <c r="G282" s="77" t="str">
        <f>IF(ISNA(VLOOKUP(B282,'S 3 H BRUT + NET'!$B$6:$AO$88,40,FALSE)),"",VLOOKUP(B282,'S 3 H BRUT + NET'!$B$6:$AO$88,40,FALSE))</f>
        <v/>
      </c>
      <c r="H282" s="72"/>
      <c r="I282" s="72"/>
      <c r="J282" s="72"/>
      <c r="K282" s="80"/>
      <c r="L282" s="69"/>
      <c r="Q282" s="169"/>
    </row>
    <row r="283" spans="1:17" s="73" customFormat="1" ht="13.8" customHeight="1">
      <c r="A283" s="71"/>
      <c r="B283" s="100" t="s">
        <v>210</v>
      </c>
      <c r="C283" s="33"/>
      <c r="D283" s="82" t="s">
        <v>145</v>
      </c>
      <c r="E283" s="75" t="str">
        <f>IF(ISNA(VLOOKUP(B283,'S 2 H BRUT+NET'!$B$6:$AO$165,40,FALSE)),"",VLOOKUP(B283,'S 2 H BRUT+NET'!$B$6:$AO$165,40,FALSE))</f>
        <v/>
      </c>
      <c r="F283" s="76">
        <f>IF(ISNA(VLOOKUP(B283,'DAMES BRUT+ NET'!$B$6:$AO$85,40,FALSE)),"",VLOOKUP(B283,'DAMES BRUT+ NET'!$B$6:$AO$85,40,FALSE))</f>
        <v>67</v>
      </c>
      <c r="G283" s="77" t="str">
        <f>IF(ISNA(VLOOKUP(B283,'S 3 H BRUT + NET'!$B$6:$AO$88,40,FALSE)),"",VLOOKUP(B283,'S 3 H BRUT + NET'!$B$6:$AO$88,40,FALSE))</f>
        <v/>
      </c>
      <c r="H283" s="72"/>
      <c r="I283" s="72"/>
      <c r="J283" s="72"/>
      <c r="K283" s="80"/>
      <c r="L283" s="69"/>
      <c r="Q283" s="169"/>
    </row>
    <row r="284" spans="1:17" s="73" customFormat="1" ht="13.8" customHeight="1">
      <c r="A284" s="71"/>
      <c r="B284" s="101" t="s">
        <v>378</v>
      </c>
      <c r="C284" s="112"/>
      <c r="D284" s="90" t="s">
        <v>146</v>
      </c>
      <c r="E284" s="75">
        <f>IF(ISNA(VLOOKUP(B284,'S 2 H BRUT+NET'!$B$6:$AO$165,40,FALSE)),"",VLOOKUP(B284,'S 2 H BRUT+NET'!$B$6:$AO$165,40,FALSE))</f>
        <v>198</v>
      </c>
      <c r="F284" s="76" t="str">
        <f>IF(ISNA(VLOOKUP(B284,'DAMES BRUT+ NET'!$B$6:$AO$85,40,FALSE)),"",VLOOKUP(B284,'DAMES BRUT+ NET'!$B$6:$AO$85,40,FALSE))</f>
        <v/>
      </c>
      <c r="G284" s="77" t="str">
        <f>IF(ISNA(VLOOKUP(B284,'S 3 H BRUT + NET'!$B$6:$AO$88,40,FALSE)),"",VLOOKUP(B284,'S 3 H BRUT + NET'!$B$6:$AO$88,40,FALSE))</f>
        <v/>
      </c>
      <c r="H284" s="72"/>
      <c r="I284" s="72"/>
      <c r="J284" s="72"/>
      <c r="K284" s="80"/>
      <c r="L284" s="69"/>
      <c r="Q284" s="169"/>
    </row>
    <row r="285" spans="1:17" s="73" customFormat="1" ht="13.8" customHeight="1">
      <c r="A285" s="71"/>
      <c r="B285" s="101" t="s">
        <v>409</v>
      </c>
      <c r="C285" s="43"/>
      <c r="D285" s="90" t="s">
        <v>146</v>
      </c>
      <c r="E285" s="75">
        <f>IF(ISNA(VLOOKUP(B285,'S 2 H BRUT+NET'!$B$6:$AO$165,40,FALSE)),"",VLOOKUP(B285,'S 2 H BRUT+NET'!$B$6:$AO$165,40,FALSE))</f>
        <v>43</v>
      </c>
      <c r="F285" s="76" t="str">
        <f>IF(ISNA(VLOOKUP(B285,'DAMES BRUT+ NET'!$B$6:$AO$85,40,FALSE)),"",VLOOKUP(B285,'DAMES BRUT+ NET'!$B$6:$AO$85,40,FALSE))</f>
        <v/>
      </c>
      <c r="G285" s="77" t="str">
        <f>IF(ISNA(VLOOKUP(B285,'S 3 H BRUT + NET'!$B$6:$AO$88,40,FALSE)),"",VLOOKUP(B285,'S 3 H BRUT + NET'!$B$6:$AO$88,40,FALSE))</f>
        <v/>
      </c>
      <c r="H285" s="72"/>
      <c r="I285" s="72"/>
      <c r="J285" s="72"/>
      <c r="K285" s="80"/>
      <c r="L285" s="69"/>
      <c r="Q285" s="169"/>
    </row>
    <row r="286" spans="1:17" s="73" customFormat="1" ht="13.8" customHeight="1">
      <c r="A286" s="71"/>
      <c r="B286" s="97" t="s">
        <v>258</v>
      </c>
      <c r="C286" s="33"/>
      <c r="D286" s="90" t="s">
        <v>146</v>
      </c>
      <c r="E286" s="75">
        <f>IF(ISNA(VLOOKUP(B286,'S 2 H BRUT+NET'!$B$6:$AO$165,40,FALSE)),"",VLOOKUP(B286,'S 2 H BRUT+NET'!$B$6:$AO$165,40,FALSE))</f>
        <v>98</v>
      </c>
      <c r="F286" s="76" t="str">
        <f>IF(ISNA(VLOOKUP(B286,'DAMES BRUT+ NET'!$B$6:$AO$85,40,FALSE)),"",VLOOKUP(B286,'DAMES BRUT+ NET'!$B$6:$AO$85,40,FALSE))</f>
        <v/>
      </c>
      <c r="G286" s="77" t="str">
        <f>IF(ISNA(VLOOKUP(B286,'S 3 H BRUT + NET'!$B$6:$AO$88,40,FALSE)),"",VLOOKUP(B286,'S 3 H BRUT + NET'!$B$6:$AO$88,40,FALSE))</f>
        <v/>
      </c>
      <c r="H286" s="72"/>
      <c r="I286" s="72"/>
      <c r="J286" s="72"/>
      <c r="K286" s="80"/>
      <c r="L286" s="69"/>
      <c r="Q286" s="169"/>
    </row>
    <row r="287" spans="1:17" s="73" customFormat="1" ht="13.8" customHeight="1">
      <c r="A287" s="71"/>
      <c r="B287" s="97" t="s">
        <v>239</v>
      </c>
      <c r="C287" s="43"/>
      <c r="D287" s="90" t="s">
        <v>146</v>
      </c>
      <c r="E287" s="75">
        <f>IF(ISNA(VLOOKUP(B287,'S 2 H BRUT+NET'!$B$6:$AO$165,40,FALSE)),"",VLOOKUP(B287,'S 2 H BRUT+NET'!$B$6:$AO$165,40,FALSE))</f>
        <v>213</v>
      </c>
      <c r="F287" s="76" t="str">
        <f>IF(ISNA(VLOOKUP(B287,'DAMES BRUT+ NET'!$B$6:$AO$85,40,FALSE)),"",VLOOKUP(B287,'DAMES BRUT+ NET'!$B$6:$AO$85,40,FALSE))</f>
        <v/>
      </c>
      <c r="G287" s="77" t="str">
        <f>IF(ISNA(VLOOKUP(B287,'S 3 H BRUT + NET'!$B$6:$AO$88,40,FALSE)),"",VLOOKUP(B287,'S 3 H BRUT + NET'!$B$6:$AO$88,40,FALSE))</f>
        <v/>
      </c>
      <c r="H287" s="72"/>
      <c r="I287" s="72"/>
      <c r="J287" s="72"/>
      <c r="K287" s="80"/>
      <c r="L287" s="69"/>
      <c r="Q287" s="169"/>
    </row>
    <row r="288" spans="1:17" s="73" customFormat="1" ht="13.8" customHeight="1">
      <c r="A288" s="71"/>
      <c r="B288" s="101" t="s">
        <v>368</v>
      </c>
      <c r="C288" s="43"/>
      <c r="D288" s="90" t="s">
        <v>146</v>
      </c>
      <c r="E288" s="75">
        <f>IF(ISNA(VLOOKUP(B288,'S 2 H BRUT+NET'!$B$6:$AO$165,40,FALSE)),"",VLOOKUP(B288,'S 2 H BRUT+NET'!$B$6:$AO$165,40,FALSE))</f>
        <v>239</v>
      </c>
      <c r="F288" s="76" t="str">
        <f>IF(ISNA(VLOOKUP(B288,'DAMES BRUT+ NET'!$B$6:$AO$85,40,FALSE)),"",VLOOKUP(B288,'DAMES BRUT+ NET'!$B$6:$AO$85,40,FALSE))</f>
        <v/>
      </c>
      <c r="G288" s="77" t="str">
        <f>IF(ISNA(VLOOKUP(B288,'S 3 H BRUT + NET'!$B$6:$AO$88,40,FALSE)),"",VLOOKUP(B288,'S 3 H BRUT + NET'!$B$6:$AO$88,40,FALSE))</f>
        <v/>
      </c>
      <c r="H288" s="72"/>
      <c r="I288" s="72"/>
      <c r="J288" s="72"/>
      <c r="K288" s="80"/>
      <c r="L288" s="69"/>
      <c r="Q288" s="169"/>
    </row>
    <row r="289" spans="1:17" s="73" customFormat="1" ht="13.8" customHeight="1">
      <c r="A289" s="71"/>
      <c r="B289" s="97" t="s">
        <v>252</v>
      </c>
      <c r="C289" s="43"/>
      <c r="D289" s="90" t="s">
        <v>146</v>
      </c>
      <c r="E289" s="75">
        <f>IF(ISNA(VLOOKUP(B289,'S 2 H BRUT+NET'!$B$6:$AO$165,40,FALSE)),"",VLOOKUP(B289,'S 2 H BRUT+NET'!$B$6:$AO$165,40,FALSE))</f>
        <v>106</v>
      </c>
      <c r="F289" s="76" t="str">
        <f>IF(ISNA(VLOOKUP(B289,'DAMES BRUT+ NET'!$B$6:$AO$85,40,FALSE)),"",VLOOKUP(B289,'DAMES BRUT+ NET'!$B$6:$AO$85,40,FALSE))</f>
        <v/>
      </c>
      <c r="G289" s="77" t="str">
        <f>IF(ISNA(VLOOKUP(B289,'S 3 H BRUT + NET'!$B$6:$AO$88,40,FALSE)),"",VLOOKUP(B289,'S 3 H BRUT + NET'!$B$6:$AO$88,40,FALSE))</f>
        <v/>
      </c>
      <c r="H289" s="72"/>
      <c r="I289" s="72"/>
      <c r="J289" s="72"/>
      <c r="K289" s="80"/>
      <c r="L289" s="69"/>
      <c r="Q289" s="169"/>
    </row>
    <row r="290" spans="1:17" s="73" customFormat="1" ht="13.8" customHeight="1">
      <c r="A290" s="71"/>
      <c r="B290" s="97" t="s">
        <v>186</v>
      </c>
      <c r="C290" s="112"/>
      <c r="D290" s="90" t="s">
        <v>146</v>
      </c>
      <c r="E290" s="75">
        <f>IF(ISNA(VLOOKUP(B290,'S 2 H BRUT+NET'!$B$6:$AO$165,40,FALSE)),"",VLOOKUP(B290,'S 2 H BRUT+NET'!$B$6:$AO$165,40,FALSE))</f>
        <v>210</v>
      </c>
      <c r="F290" s="76" t="str">
        <f>IF(ISNA(VLOOKUP(B290,'DAMES BRUT+ NET'!$B$6:$AO$85,40,FALSE)),"",VLOOKUP(B290,'DAMES BRUT+ NET'!$B$6:$AO$85,40,FALSE))</f>
        <v/>
      </c>
      <c r="G290" s="77" t="str">
        <f>IF(ISNA(VLOOKUP(B290,'S 3 H BRUT + NET'!$B$6:$AO$88,40,FALSE)),"",VLOOKUP(B290,'S 3 H BRUT + NET'!$B$6:$AO$88,40,FALSE))</f>
        <v/>
      </c>
      <c r="H290" s="72"/>
      <c r="I290" s="72"/>
      <c r="J290" s="72"/>
      <c r="K290" s="80"/>
      <c r="L290" s="69"/>
      <c r="Q290" s="169"/>
    </row>
    <row r="291" spans="1:17" s="73" customFormat="1" ht="13.8" customHeight="1">
      <c r="A291" s="71"/>
      <c r="B291" s="97" t="s">
        <v>399</v>
      </c>
      <c r="C291" s="43"/>
      <c r="D291" s="90" t="s">
        <v>146</v>
      </c>
      <c r="E291" s="75">
        <f>IF(ISNA(VLOOKUP(B291,'S 2 H BRUT+NET'!$B$6:$AO$165,40,FALSE)),"",VLOOKUP(B291,'S 2 H BRUT+NET'!$B$6:$AO$165,40,FALSE))</f>
        <v>32</v>
      </c>
      <c r="F291" s="76" t="str">
        <f>IF(ISNA(VLOOKUP(B291,'DAMES BRUT+ NET'!$B$6:$AO$85,40,FALSE)),"",VLOOKUP(B291,'DAMES BRUT+ NET'!$B$6:$AO$85,40,FALSE))</f>
        <v/>
      </c>
      <c r="G291" s="77" t="str">
        <f>IF(ISNA(VLOOKUP(B291,'S 3 H BRUT + NET'!$B$6:$AO$88,40,FALSE)),"",VLOOKUP(B291,'S 3 H BRUT + NET'!$B$6:$AO$88,40,FALSE))</f>
        <v/>
      </c>
      <c r="H291" s="72"/>
      <c r="I291" s="72"/>
      <c r="J291" s="72"/>
      <c r="K291" s="80"/>
      <c r="L291" s="69"/>
      <c r="Q291" s="169"/>
    </row>
    <row r="292" spans="1:17" s="73" customFormat="1" ht="13.8" customHeight="1">
      <c r="A292" s="71"/>
      <c r="B292" s="98" t="s">
        <v>415</v>
      </c>
      <c r="C292" s="33"/>
      <c r="D292" s="90" t="s">
        <v>146</v>
      </c>
      <c r="E292" s="75" t="str">
        <f>IF(ISNA(VLOOKUP(B292,'S 2 H BRUT+NET'!$B$6:$AO$165,40,FALSE)),"",VLOOKUP(B292,'S 2 H BRUT+NET'!$B$6:$AO$165,40,FALSE))</f>
        <v/>
      </c>
      <c r="F292" s="76" t="str">
        <f>IF(ISNA(VLOOKUP(B292,'DAMES BRUT+ NET'!$B$6:$AO$85,40,FALSE)),"",VLOOKUP(B292,'DAMES BRUT+ NET'!$B$6:$AO$85,40,FALSE))</f>
        <v/>
      </c>
      <c r="G292" s="77">
        <f>IF(ISNA(VLOOKUP(B292,'S 3 H BRUT + NET'!$B$6:$AO$88,40,FALSE)),"",VLOOKUP(B292,'S 3 H BRUT + NET'!$B$6:$AO$88,40,FALSE))</f>
        <v>32</v>
      </c>
      <c r="H292" s="72"/>
      <c r="I292" s="72"/>
      <c r="J292" s="72"/>
      <c r="K292" s="80"/>
      <c r="L292" s="69"/>
      <c r="Q292" s="169"/>
    </row>
    <row r="293" spans="1:17" s="73" customFormat="1" ht="13.8" customHeight="1">
      <c r="A293" s="71"/>
      <c r="B293" s="98" t="s">
        <v>242</v>
      </c>
      <c r="C293" s="33"/>
      <c r="D293" s="90" t="s">
        <v>146</v>
      </c>
      <c r="E293" s="75" t="str">
        <f>IF(ISNA(VLOOKUP(B293,'S 2 H BRUT+NET'!$B$6:$AO$165,40,FALSE)),"",VLOOKUP(B293,'S 2 H BRUT+NET'!$B$6:$AO$165,40,FALSE))</f>
        <v/>
      </c>
      <c r="F293" s="76" t="str">
        <f>IF(ISNA(VLOOKUP(B293,'DAMES BRUT+ NET'!$B$6:$AO$85,40,FALSE)),"",VLOOKUP(B293,'DAMES BRUT+ NET'!$B$6:$AO$85,40,FALSE))</f>
        <v/>
      </c>
      <c r="G293" s="77">
        <f>IF(ISNA(VLOOKUP(B293,'S 3 H BRUT + NET'!$B$6:$AO$88,40,FALSE)),"",VLOOKUP(B293,'S 3 H BRUT + NET'!$B$6:$AO$88,40,FALSE))</f>
        <v>186</v>
      </c>
      <c r="H293" s="72"/>
      <c r="I293" s="72"/>
      <c r="J293" s="72"/>
      <c r="K293" s="80"/>
      <c r="L293" s="69"/>
      <c r="Q293" s="169"/>
    </row>
    <row r="294" spans="1:17" s="73" customFormat="1" ht="13.8" customHeight="1">
      <c r="A294" s="71"/>
      <c r="B294" s="100" t="s">
        <v>169</v>
      </c>
      <c r="C294" s="33"/>
      <c r="D294" s="90" t="s">
        <v>146</v>
      </c>
      <c r="E294" s="75" t="str">
        <f>IF(ISNA(VLOOKUP(B294,'S 2 H BRUT+NET'!$B$6:$AO$165,40,FALSE)),"",VLOOKUP(B294,'S 2 H BRUT+NET'!$B$6:$AO$165,40,FALSE))</f>
        <v/>
      </c>
      <c r="F294" s="76">
        <f>IF(ISNA(VLOOKUP(B294,'DAMES BRUT+ NET'!$B$6:$AO$85,40,FALSE)),"",VLOOKUP(B294,'DAMES BRUT+ NET'!$B$6:$AO$85,40,FALSE))</f>
        <v>56</v>
      </c>
      <c r="G294" s="77" t="str">
        <f>IF(ISNA(VLOOKUP(B294,'S 3 H BRUT + NET'!$B$6:$AO$88,40,FALSE)),"",VLOOKUP(B294,'S 3 H BRUT + NET'!$B$6:$AO$88,40,FALSE))</f>
        <v/>
      </c>
      <c r="H294" s="72"/>
      <c r="I294" s="72"/>
      <c r="J294" s="72"/>
      <c r="K294" s="80"/>
      <c r="L294" s="69"/>
      <c r="Q294" s="169"/>
    </row>
    <row r="295" spans="1:17" s="73" customFormat="1" ht="13.8" customHeight="1">
      <c r="A295" s="71"/>
      <c r="B295" s="100" t="s">
        <v>147</v>
      </c>
      <c r="C295" s="112"/>
      <c r="D295" s="90" t="s">
        <v>146</v>
      </c>
      <c r="E295" s="75" t="str">
        <f>IF(ISNA(VLOOKUP(B295,'S 2 H BRUT+NET'!$B$6:$AO$165,40,FALSE)),"",VLOOKUP(B295,'S 2 H BRUT+NET'!$B$6:$AO$165,40,FALSE))</f>
        <v/>
      </c>
      <c r="F295" s="76">
        <f>IF(ISNA(VLOOKUP(B295,'DAMES BRUT+ NET'!$B$6:$AO$85,40,FALSE)),"",VLOOKUP(B295,'DAMES BRUT+ NET'!$B$6:$AO$85,40,FALSE))</f>
        <v>222</v>
      </c>
      <c r="G295" s="77" t="str">
        <f>IF(ISNA(VLOOKUP(B295,'S 3 H BRUT + NET'!$B$6:$AO$88,40,FALSE)),"",VLOOKUP(B295,'S 3 H BRUT + NET'!$B$6:$AO$88,40,FALSE))</f>
        <v/>
      </c>
      <c r="H295" s="75">
        <f>SUM(LARGE(E284:E296,1)+(LARGE(E284:E296,2)+(LARGE(E284:E296,3))))</f>
        <v>662</v>
      </c>
      <c r="I295" s="76">
        <f>SUM(LARGE(F284:F296,1))</f>
        <v>222</v>
      </c>
      <c r="J295" s="77">
        <f>SUM(LARGE(G284:G296,1))</f>
        <v>186</v>
      </c>
      <c r="K295" s="78">
        <f>H295+I295+J295</f>
        <v>1070</v>
      </c>
      <c r="L295" s="69">
        <f>RANK(K295,$K$20:$K$333,0)</f>
        <v>8</v>
      </c>
      <c r="N295" s="129">
        <v>8</v>
      </c>
      <c r="O295" s="130">
        <v>2</v>
      </c>
      <c r="P295" s="164">
        <v>3</v>
      </c>
      <c r="Q295" s="169">
        <v>13</v>
      </c>
    </row>
    <row r="296" spans="1:17" s="73" customFormat="1" ht="13.8" customHeight="1">
      <c r="A296" s="71"/>
      <c r="B296" s="100" t="s">
        <v>369</v>
      </c>
      <c r="C296" s="33"/>
      <c r="D296" s="88" t="s">
        <v>146</v>
      </c>
      <c r="E296" s="75" t="str">
        <f>IF(ISNA(VLOOKUP(B296,'S 2 H BRUT+NET'!$B$6:$AO$165,40,FALSE)),"",VLOOKUP(B296,'S 2 H BRUT+NET'!$B$6:$AO$165,40,FALSE))</f>
        <v/>
      </c>
      <c r="F296" s="76">
        <f>IF(ISNA(VLOOKUP(B296,'DAMES BRUT+ NET'!$B$6:$AO$85,40,FALSE)),"",VLOOKUP(B296,'DAMES BRUT+ NET'!$B$6:$AO$85,40,FALSE))</f>
        <v>87</v>
      </c>
      <c r="G296" s="77" t="str">
        <f>IF(ISNA(VLOOKUP(B296,'S 3 H BRUT + NET'!$B$6:$AO$88,40,FALSE)),"",VLOOKUP(B296,'S 3 H BRUT + NET'!$B$6:$AO$88,40,FALSE))</f>
        <v/>
      </c>
      <c r="H296" s="72"/>
      <c r="I296" s="72"/>
      <c r="J296" s="72"/>
      <c r="K296" s="80"/>
      <c r="L296" s="69"/>
      <c r="P296" s="128"/>
      <c r="Q296" s="169"/>
    </row>
    <row r="297" spans="1:17" s="73" customFormat="1" ht="13.8" customHeight="1">
      <c r="A297" s="71"/>
      <c r="B297" s="97" t="s">
        <v>348</v>
      </c>
      <c r="C297" s="33"/>
      <c r="D297" s="158" t="s">
        <v>334</v>
      </c>
      <c r="E297" s="75">
        <f>IF(ISNA(VLOOKUP(B297,'S 2 H BRUT+NET'!$B$6:$AO$165,40,FALSE)),"",VLOOKUP(B297,'S 2 H BRUT+NET'!$B$6:$AO$165,40,FALSE))</f>
        <v>116</v>
      </c>
      <c r="F297" s="76" t="str">
        <f>IF(ISNA(VLOOKUP(B297,'DAMES BRUT+ NET'!$B$6:$AO$85,40,FALSE)),"",VLOOKUP(B297,'DAMES BRUT+ NET'!$B$6:$AO$85,40,FALSE))</f>
        <v/>
      </c>
      <c r="G297" s="77" t="str">
        <f>IF(ISNA(VLOOKUP(B297,'S 3 H BRUT + NET'!$B$6:$AO$88,40,FALSE)),"",VLOOKUP(B297,'S 3 H BRUT + NET'!$B$6:$AO$88,40,FALSE))</f>
        <v/>
      </c>
      <c r="H297" s="72"/>
      <c r="I297" s="72"/>
      <c r="J297" s="72"/>
      <c r="K297" s="80"/>
      <c r="L297" s="69"/>
      <c r="Q297" s="169"/>
    </row>
    <row r="298" spans="1:17" s="73" customFormat="1" ht="13.8" customHeight="1">
      <c r="A298" s="71"/>
      <c r="B298" s="97" t="s">
        <v>335</v>
      </c>
      <c r="C298" s="33"/>
      <c r="D298" s="158" t="s">
        <v>334</v>
      </c>
      <c r="E298" s="75">
        <f>IF(ISNA(VLOOKUP(B298,'S 2 H BRUT+NET'!$B$6:$AO$165,40,FALSE)),"",VLOOKUP(B298,'S 2 H BRUT+NET'!$B$6:$AO$165,40,FALSE))</f>
        <v>157</v>
      </c>
      <c r="F298" s="76" t="str">
        <f>IF(ISNA(VLOOKUP(B298,'DAMES BRUT+ NET'!$B$6:$AO$85,40,FALSE)),"",VLOOKUP(B298,'DAMES BRUT+ NET'!$B$6:$AO$85,40,FALSE))</f>
        <v/>
      </c>
      <c r="G298" s="77" t="str">
        <f>IF(ISNA(VLOOKUP(B298,'S 3 H BRUT + NET'!$B$6:$AO$88,40,FALSE)),"",VLOOKUP(B298,'S 3 H BRUT + NET'!$B$6:$AO$88,40,FALSE))</f>
        <v/>
      </c>
      <c r="H298" s="72"/>
      <c r="I298" s="72"/>
      <c r="J298" s="72"/>
      <c r="K298" s="80"/>
      <c r="L298" s="69"/>
      <c r="Q298" s="169"/>
    </row>
    <row r="299" spans="1:17" s="73" customFormat="1" ht="13.8" customHeight="1">
      <c r="A299" s="71"/>
      <c r="B299" s="97" t="s">
        <v>345</v>
      </c>
      <c r="C299" s="33"/>
      <c r="D299" s="158" t="s">
        <v>334</v>
      </c>
      <c r="E299" s="75">
        <f>IF(ISNA(VLOOKUP(B299,'S 2 H BRUT+NET'!$B$6:$AO$165,40,FALSE)),"",VLOOKUP(B299,'S 2 H BRUT+NET'!$B$6:$AO$165,40,FALSE))</f>
        <v>175</v>
      </c>
      <c r="F299" s="76" t="str">
        <f>IF(ISNA(VLOOKUP(B299,'DAMES BRUT+ NET'!$B$6:$AO$85,40,FALSE)),"",VLOOKUP(B299,'DAMES BRUT+ NET'!$B$6:$AO$85,40,FALSE))</f>
        <v/>
      </c>
      <c r="G299" s="77" t="str">
        <f>IF(ISNA(VLOOKUP(B299,'S 3 H BRUT + NET'!$B$6:$AO$88,40,FALSE)),"",VLOOKUP(B299,'S 3 H BRUT + NET'!$B$6:$AO$88,40,FALSE))</f>
        <v/>
      </c>
      <c r="H299" s="72"/>
      <c r="I299" s="72"/>
      <c r="J299" s="72"/>
      <c r="K299" s="80"/>
      <c r="L299" s="69"/>
      <c r="Q299" s="169"/>
    </row>
    <row r="300" spans="1:17" s="73" customFormat="1" ht="13.8" customHeight="1">
      <c r="A300" s="71"/>
      <c r="B300" s="97" t="s">
        <v>385</v>
      </c>
      <c r="C300" s="33"/>
      <c r="D300" s="158" t="s">
        <v>334</v>
      </c>
      <c r="E300" s="75">
        <f>IF(ISNA(VLOOKUP(B300,'S 2 H BRUT+NET'!$B$6:$AO$165,40,FALSE)),"",VLOOKUP(B300,'S 2 H BRUT+NET'!$B$6:$AO$165,40,FALSE))</f>
        <v>250</v>
      </c>
      <c r="F300" s="76" t="str">
        <f>IF(ISNA(VLOOKUP(B300,'DAMES BRUT+ NET'!$B$6:$AO$85,40,FALSE)),"",VLOOKUP(B300,'DAMES BRUT+ NET'!$B$6:$AO$85,40,FALSE))</f>
        <v/>
      </c>
      <c r="G300" s="77" t="str">
        <f>IF(ISNA(VLOOKUP(B300,'S 3 H BRUT + NET'!$B$6:$AO$88,40,FALSE)),"",VLOOKUP(B300,'S 3 H BRUT + NET'!$B$6:$AO$88,40,FALSE))</f>
        <v/>
      </c>
      <c r="H300" s="72"/>
      <c r="I300" s="72"/>
      <c r="J300" s="72"/>
      <c r="K300" s="80"/>
      <c r="L300" s="69"/>
      <c r="Q300" s="169"/>
    </row>
    <row r="301" spans="1:17" s="73" customFormat="1" ht="13.8" customHeight="1">
      <c r="A301" s="71"/>
      <c r="B301" s="97" t="s">
        <v>346</v>
      </c>
      <c r="C301" s="33"/>
      <c r="D301" s="158" t="s">
        <v>334</v>
      </c>
      <c r="E301" s="75">
        <f>IF(ISNA(VLOOKUP(B301,'S 2 H BRUT+NET'!$B$6:$AO$165,40,FALSE)),"",VLOOKUP(B301,'S 2 H BRUT+NET'!$B$6:$AO$165,40,FALSE))</f>
        <v>175</v>
      </c>
      <c r="F301" s="76" t="str">
        <f>IF(ISNA(VLOOKUP(B301,'DAMES BRUT+ NET'!$B$6:$AO$85,40,FALSE)),"",VLOOKUP(B301,'DAMES BRUT+ NET'!$B$6:$AO$85,40,FALSE))</f>
        <v/>
      </c>
      <c r="G301" s="77" t="str">
        <f>IF(ISNA(VLOOKUP(B301,'S 3 H BRUT + NET'!$B$6:$AO$88,40,FALSE)),"",VLOOKUP(B301,'S 3 H BRUT + NET'!$B$6:$AO$88,40,FALSE))</f>
        <v/>
      </c>
      <c r="H301" s="72"/>
      <c r="I301" s="72"/>
      <c r="J301" s="72"/>
      <c r="K301" s="80"/>
      <c r="L301" s="69"/>
      <c r="Q301" s="169"/>
    </row>
    <row r="302" spans="1:17" s="73" customFormat="1" ht="13.8" customHeight="1">
      <c r="A302" s="71"/>
      <c r="B302" s="97" t="s">
        <v>344</v>
      </c>
      <c r="C302" s="33"/>
      <c r="D302" s="158" t="s">
        <v>334</v>
      </c>
      <c r="E302" s="75">
        <f>IF(ISNA(VLOOKUP(B302,'S 2 H BRUT+NET'!$B$6:$AO$165,40,FALSE)),"",VLOOKUP(B302,'S 2 H BRUT+NET'!$B$6:$AO$165,40,FALSE))</f>
        <v>69</v>
      </c>
      <c r="F302" s="76" t="str">
        <f>IF(ISNA(VLOOKUP(B302,'DAMES BRUT+ NET'!$B$6:$AO$85,40,FALSE)),"",VLOOKUP(B302,'DAMES BRUT+ NET'!$B$6:$AO$85,40,FALSE))</f>
        <v/>
      </c>
      <c r="G302" s="77" t="str">
        <f>IF(ISNA(VLOOKUP(B302,'S 3 H BRUT + NET'!$B$6:$AO$88,40,FALSE)),"",VLOOKUP(B302,'S 3 H BRUT + NET'!$B$6:$AO$88,40,FALSE))</f>
        <v/>
      </c>
      <c r="H302" s="72"/>
      <c r="I302" s="72"/>
      <c r="J302" s="72"/>
      <c r="K302" s="80"/>
      <c r="L302" s="69"/>
      <c r="Q302" s="169"/>
    </row>
    <row r="303" spans="1:17" s="73" customFormat="1" ht="13.8" customHeight="1">
      <c r="A303" s="71"/>
      <c r="B303" s="97" t="s">
        <v>347</v>
      </c>
      <c r="C303" s="33"/>
      <c r="D303" s="158" t="s">
        <v>334</v>
      </c>
      <c r="E303" s="75">
        <f>IF(ISNA(VLOOKUP(B303,'S 2 H BRUT+NET'!$B$6:$AO$165,40,FALSE)),"",VLOOKUP(B303,'S 2 H BRUT+NET'!$B$6:$AO$165,40,FALSE))</f>
        <v>162</v>
      </c>
      <c r="F303" s="76" t="str">
        <f>IF(ISNA(VLOOKUP(B303,'DAMES BRUT+ NET'!$B$6:$AO$85,40,FALSE)),"",VLOOKUP(B303,'DAMES BRUT+ NET'!$B$6:$AO$85,40,FALSE))</f>
        <v/>
      </c>
      <c r="G303" s="77" t="str">
        <f>IF(ISNA(VLOOKUP(B303,'S 3 H BRUT + NET'!$B$6:$AO$88,40,FALSE)),"",VLOOKUP(B303,'S 3 H BRUT + NET'!$B$6:$AO$88,40,FALSE))</f>
        <v/>
      </c>
      <c r="H303" s="72"/>
      <c r="I303" s="72"/>
      <c r="J303" s="72"/>
      <c r="K303" s="80"/>
      <c r="L303" s="69"/>
      <c r="Q303" s="169"/>
    </row>
    <row r="304" spans="1:17" s="73" customFormat="1" ht="13.8" customHeight="1">
      <c r="A304" s="71"/>
      <c r="B304" s="97" t="s">
        <v>336</v>
      </c>
      <c r="C304" s="33"/>
      <c r="D304" s="158" t="s">
        <v>334</v>
      </c>
      <c r="E304" s="75">
        <f>IF(ISNA(VLOOKUP(B304,'S 2 H BRUT+NET'!$B$6:$AO$165,40,FALSE)),"",VLOOKUP(B304,'S 2 H BRUT+NET'!$B$6:$AO$165,40,FALSE))</f>
        <v>110</v>
      </c>
      <c r="F304" s="76" t="str">
        <f>IF(ISNA(VLOOKUP(B304,'DAMES BRUT+ NET'!$B$6:$AO$85,40,FALSE)),"",VLOOKUP(B304,'DAMES BRUT+ NET'!$B$6:$AO$85,40,FALSE))</f>
        <v/>
      </c>
      <c r="G304" s="77" t="str">
        <f>IF(ISNA(VLOOKUP(B304,'S 3 H BRUT + NET'!$B$6:$AO$88,40,FALSE)),"",VLOOKUP(B304,'S 3 H BRUT + NET'!$B$6:$AO$88,40,FALSE))</f>
        <v/>
      </c>
      <c r="H304" s="72"/>
      <c r="I304" s="72"/>
      <c r="J304" s="72"/>
      <c r="K304" s="80"/>
      <c r="L304" s="69"/>
      <c r="Q304" s="169"/>
    </row>
    <row r="305" spans="1:17" s="73" customFormat="1" ht="13.8" customHeight="1">
      <c r="A305" s="71"/>
      <c r="B305" s="97" t="s">
        <v>340</v>
      </c>
      <c r="C305" s="33"/>
      <c r="D305" s="158" t="s">
        <v>334</v>
      </c>
      <c r="E305" s="75">
        <f>IF(ISNA(VLOOKUP(B305,'S 2 H BRUT+NET'!$B$6:$AO$165,40,FALSE)),"",VLOOKUP(B305,'S 2 H BRUT+NET'!$B$6:$AO$165,40,FALSE))</f>
        <v>228</v>
      </c>
      <c r="F305" s="76" t="str">
        <f>IF(ISNA(VLOOKUP(B305,'DAMES BRUT+ NET'!$B$6:$AO$85,40,FALSE)),"",VLOOKUP(B305,'DAMES BRUT+ NET'!$B$6:$AO$85,40,FALSE))</f>
        <v/>
      </c>
      <c r="G305" s="77" t="str">
        <f>IF(ISNA(VLOOKUP(B305,'S 3 H BRUT + NET'!$B$6:$AO$88,40,FALSE)),"",VLOOKUP(B305,'S 3 H BRUT + NET'!$B$6:$AO$88,40,FALSE))</f>
        <v/>
      </c>
      <c r="H305" s="72"/>
      <c r="I305" s="72"/>
      <c r="J305" s="72"/>
      <c r="K305" s="80"/>
      <c r="L305" s="69"/>
      <c r="Q305" s="169"/>
    </row>
    <row r="306" spans="1:17" s="73" customFormat="1" ht="13.8" customHeight="1">
      <c r="A306" s="71"/>
      <c r="B306" s="97" t="s">
        <v>338</v>
      </c>
      <c r="C306" s="33"/>
      <c r="D306" s="158" t="s">
        <v>334</v>
      </c>
      <c r="E306" s="75">
        <f>IF(ISNA(VLOOKUP(B306,'S 2 H BRUT+NET'!$B$6:$AO$165,40,FALSE)),"",VLOOKUP(B306,'S 2 H BRUT+NET'!$B$6:$AO$165,40,FALSE))</f>
        <v>30</v>
      </c>
      <c r="F306" s="76" t="str">
        <f>IF(ISNA(VLOOKUP(B306,'DAMES BRUT+ NET'!$B$6:$AO$85,40,FALSE)),"",VLOOKUP(B306,'DAMES BRUT+ NET'!$B$6:$AO$85,40,FALSE))</f>
        <v/>
      </c>
      <c r="G306" s="77" t="str">
        <f>IF(ISNA(VLOOKUP(B306,'S 3 H BRUT + NET'!$B$6:$AO$88,40,FALSE)),"",VLOOKUP(B306,'S 3 H BRUT + NET'!$B$6:$AO$88,40,FALSE))</f>
        <v/>
      </c>
      <c r="H306" s="72"/>
      <c r="I306" s="72"/>
      <c r="J306" s="72"/>
      <c r="K306" s="80"/>
      <c r="L306" s="69"/>
      <c r="Q306" s="169"/>
    </row>
    <row r="307" spans="1:17" s="73" customFormat="1" ht="13.8" customHeight="1">
      <c r="A307" s="71"/>
      <c r="B307" s="97" t="s">
        <v>404</v>
      </c>
      <c r="C307" s="33"/>
      <c r="D307" s="158" t="s">
        <v>334</v>
      </c>
      <c r="E307" s="75">
        <f>IF(ISNA(VLOOKUP(B307,'S 2 H BRUT+NET'!$B$6:$AO$165,40,FALSE)),"",VLOOKUP(B307,'S 2 H BRUT+NET'!$B$6:$AO$165,40,FALSE))</f>
        <v>93</v>
      </c>
      <c r="F307" s="76" t="str">
        <f>IF(ISNA(VLOOKUP(B307,'DAMES BRUT+ NET'!$B$6:$AO$85,40,FALSE)),"",VLOOKUP(B307,'DAMES BRUT+ NET'!$B$6:$AO$85,40,FALSE))</f>
        <v/>
      </c>
      <c r="G307" s="77" t="str">
        <f>IF(ISNA(VLOOKUP(B307,'S 3 H BRUT + NET'!$B$6:$AO$88,40,FALSE)),"",VLOOKUP(B307,'S 3 H BRUT + NET'!$B$6:$AO$88,40,FALSE))</f>
        <v/>
      </c>
      <c r="H307" s="72"/>
      <c r="I307" s="72"/>
      <c r="J307" s="72"/>
      <c r="K307" s="80"/>
      <c r="L307" s="69"/>
      <c r="Q307" s="169"/>
    </row>
    <row r="308" spans="1:17" s="73" customFormat="1" ht="13.8" customHeight="1">
      <c r="A308" s="71"/>
      <c r="B308" s="97" t="s">
        <v>405</v>
      </c>
      <c r="C308" s="33"/>
      <c r="D308" s="158" t="s">
        <v>334</v>
      </c>
      <c r="E308" s="75">
        <f>IF(ISNA(VLOOKUP(B308,'S 2 H BRUT+NET'!$B$6:$AO$165,40,FALSE)),"",VLOOKUP(B308,'S 2 H BRUT+NET'!$B$6:$AO$165,40,FALSE))</f>
        <v>66</v>
      </c>
      <c r="F308" s="76" t="str">
        <f>IF(ISNA(VLOOKUP(B308,'DAMES BRUT+ NET'!$B$6:$AO$85,40,FALSE)),"",VLOOKUP(B308,'DAMES BRUT+ NET'!$B$6:$AO$85,40,FALSE))</f>
        <v/>
      </c>
      <c r="G308" s="77" t="str">
        <f>IF(ISNA(VLOOKUP(B308,'S 3 H BRUT + NET'!$B$6:$AO$88,40,FALSE)),"",VLOOKUP(B308,'S 3 H BRUT + NET'!$B$6:$AO$88,40,FALSE))</f>
        <v/>
      </c>
      <c r="H308" s="72"/>
      <c r="I308" s="72"/>
      <c r="J308" s="72"/>
      <c r="K308" s="80"/>
      <c r="L308" s="69"/>
      <c r="Q308" s="169"/>
    </row>
    <row r="309" spans="1:17" s="73" customFormat="1" ht="13.8" customHeight="1">
      <c r="A309" s="71"/>
      <c r="B309" s="97" t="s">
        <v>406</v>
      </c>
      <c r="C309" s="33"/>
      <c r="D309" s="158" t="s">
        <v>334</v>
      </c>
      <c r="E309" s="75">
        <f>IF(ISNA(VLOOKUP(B309,'S 2 H BRUT+NET'!$B$6:$AO$165,40,FALSE)),"",VLOOKUP(B309,'S 2 H BRUT+NET'!$B$6:$AO$165,40,FALSE))</f>
        <v>62</v>
      </c>
      <c r="F309" s="76" t="str">
        <f>IF(ISNA(VLOOKUP(B309,'DAMES BRUT+ NET'!$B$6:$AO$85,40,FALSE)),"",VLOOKUP(B309,'DAMES BRUT+ NET'!$B$6:$AO$85,40,FALSE))</f>
        <v/>
      </c>
      <c r="G309" s="77" t="str">
        <f>IF(ISNA(VLOOKUP(B309,'S 3 H BRUT + NET'!$B$6:$AO$88,40,FALSE)),"",VLOOKUP(B309,'S 3 H BRUT + NET'!$B$6:$AO$88,40,FALSE))</f>
        <v/>
      </c>
      <c r="H309" s="72"/>
      <c r="I309" s="72"/>
      <c r="J309" s="72"/>
      <c r="K309" s="80"/>
      <c r="L309" s="69"/>
      <c r="Q309" s="169"/>
    </row>
    <row r="310" spans="1:17" s="73" customFormat="1" ht="13.2" customHeight="1">
      <c r="A310" s="71"/>
      <c r="B310" s="98" t="s">
        <v>343</v>
      </c>
      <c r="C310" s="33"/>
      <c r="D310" s="158" t="s">
        <v>334</v>
      </c>
      <c r="E310" s="75" t="str">
        <f>IF(ISNA(VLOOKUP(B310,'S 2 H BRUT+NET'!$B$6:$AO$165,40,FALSE)),"",VLOOKUP(B310,'S 2 H BRUT+NET'!$B$6:$AO$165,40,FALSE))</f>
        <v/>
      </c>
      <c r="F310" s="76" t="str">
        <f>IF(ISNA(VLOOKUP(B310,'DAMES BRUT+ NET'!$B$6:$AO$85,40,FALSE)),"",VLOOKUP(B310,'DAMES BRUT+ NET'!$B$6:$AO$85,40,FALSE))</f>
        <v/>
      </c>
      <c r="G310" s="77">
        <f>IF(ISNA(VLOOKUP(B310,'S 3 H BRUT + NET'!$B$6:$AO$88,40,FALSE)),"",VLOOKUP(B310,'S 3 H BRUT + NET'!$B$6:$AO$88,40,FALSE))</f>
        <v>235</v>
      </c>
      <c r="H310" s="72"/>
      <c r="I310" s="72"/>
      <c r="J310" s="72"/>
      <c r="K310" s="80"/>
      <c r="L310" s="69"/>
      <c r="Q310" s="169"/>
    </row>
    <row r="311" spans="1:17" s="73" customFormat="1" ht="13.8" customHeight="1">
      <c r="A311" s="71"/>
      <c r="B311" s="98" t="s">
        <v>366</v>
      </c>
      <c r="C311" s="33"/>
      <c r="D311" s="158" t="s">
        <v>334</v>
      </c>
      <c r="E311" s="75" t="str">
        <f>IF(ISNA(VLOOKUP(B311,'S 2 H BRUT+NET'!$B$6:$AO$165,40,FALSE)),"",VLOOKUP(B311,'S 2 H BRUT+NET'!$B$6:$AO$165,40,FALSE))</f>
        <v/>
      </c>
      <c r="F311" s="76" t="str">
        <f>IF(ISNA(VLOOKUP(B311,'DAMES BRUT+ NET'!$B$6:$AO$85,40,FALSE)),"",VLOOKUP(B311,'DAMES BRUT+ NET'!$B$6:$AO$85,40,FALSE))</f>
        <v/>
      </c>
      <c r="G311" s="77">
        <f>IF(ISNA(VLOOKUP(B311,'S 3 H BRUT + NET'!$B$6:$AO$88,40,FALSE)),"",VLOOKUP(B311,'S 3 H BRUT + NET'!$B$6:$AO$88,40,FALSE))</f>
        <v>101</v>
      </c>
      <c r="H311" s="72"/>
      <c r="I311" s="72"/>
      <c r="J311" s="72"/>
      <c r="K311" s="80"/>
      <c r="L311" s="69"/>
      <c r="Q311" s="169"/>
    </row>
    <row r="312" spans="1:17" s="73" customFormat="1" ht="13.8" customHeight="1">
      <c r="A312" s="71"/>
      <c r="B312" s="98" t="s">
        <v>386</v>
      </c>
      <c r="C312" s="33"/>
      <c r="D312" s="158" t="s">
        <v>334</v>
      </c>
      <c r="E312" s="75" t="str">
        <f>IF(ISNA(VLOOKUP(B312,'S 2 H BRUT+NET'!$B$6:$AO$165,40,FALSE)),"",VLOOKUP(B312,'S 2 H BRUT+NET'!$B$6:$AO$165,40,FALSE))</f>
        <v/>
      </c>
      <c r="F312" s="76" t="str">
        <f>IF(ISNA(VLOOKUP(B312,'DAMES BRUT+ NET'!$B$6:$AO$85,40,FALSE)),"",VLOOKUP(B312,'DAMES BRUT+ NET'!$B$6:$AO$85,40,FALSE))</f>
        <v/>
      </c>
      <c r="G312" s="77">
        <f>IF(ISNA(VLOOKUP(B312,'S 3 H BRUT + NET'!$B$6:$AO$88,40,FALSE)),"",VLOOKUP(B312,'S 3 H BRUT + NET'!$B$6:$AO$88,40,FALSE))</f>
        <v>29</v>
      </c>
      <c r="H312" s="72"/>
      <c r="I312" s="72"/>
      <c r="J312" s="72"/>
      <c r="K312" s="80"/>
      <c r="L312" s="69"/>
      <c r="Q312" s="169"/>
    </row>
    <row r="313" spans="1:17" s="73" customFormat="1" ht="13.8" customHeight="1">
      <c r="A313" s="71"/>
      <c r="B313" s="98" t="s">
        <v>402</v>
      </c>
      <c r="C313" s="33"/>
      <c r="D313" s="158" t="s">
        <v>334</v>
      </c>
      <c r="E313" s="75" t="str">
        <f>IF(ISNA(VLOOKUP(B313,'S 2 H BRUT+NET'!$B$6:$AO$165,40,FALSE)),"",VLOOKUP(B313,'S 2 H BRUT+NET'!$B$6:$AO$165,40,FALSE))</f>
        <v/>
      </c>
      <c r="F313" s="76" t="str">
        <f>IF(ISNA(VLOOKUP(B313,'DAMES BRUT+ NET'!$B$6:$AO$85,40,FALSE)),"",VLOOKUP(B313,'DAMES BRUT+ NET'!$B$6:$AO$85,40,FALSE))</f>
        <v/>
      </c>
      <c r="G313" s="77">
        <f>IF(ISNA(VLOOKUP(B313,'S 3 H BRUT + NET'!$B$6:$AO$88,40,FALSE)),"",VLOOKUP(B313,'S 3 H BRUT + NET'!$B$6:$AO$88,40,FALSE))</f>
        <v>158</v>
      </c>
      <c r="H313" s="72"/>
      <c r="I313" s="72"/>
      <c r="J313" s="72"/>
      <c r="K313" s="80"/>
      <c r="L313" s="69"/>
      <c r="Q313" s="169"/>
    </row>
    <row r="314" spans="1:17" s="73" customFormat="1" ht="13.8" customHeight="1">
      <c r="A314" s="71"/>
      <c r="B314" s="98" t="s">
        <v>365</v>
      </c>
      <c r="C314" s="33"/>
      <c r="D314" s="158" t="s">
        <v>334</v>
      </c>
      <c r="E314" s="75" t="str">
        <f>IF(ISNA(VLOOKUP(B314,'S 2 H BRUT+NET'!$B$6:$AO$165,40,FALSE)),"",VLOOKUP(B314,'S 2 H BRUT+NET'!$B$6:$AO$165,40,FALSE))</f>
        <v/>
      </c>
      <c r="F314" s="76" t="str">
        <f>IF(ISNA(VLOOKUP(B314,'DAMES BRUT+ NET'!$B$6:$AO$85,40,FALSE)),"",VLOOKUP(B314,'DAMES BRUT+ NET'!$B$6:$AO$85,40,FALSE))</f>
        <v/>
      </c>
      <c r="G314" s="77">
        <f>IF(ISNA(VLOOKUP(B314,'S 3 H BRUT + NET'!$B$6:$AO$88,40,FALSE)),"",VLOOKUP(B314,'S 3 H BRUT + NET'!$B$6:$AO$88,40,FALSE))</f>
        <v>153</v>
      </c>
      <c r="H314" s="72"/>
      <c r="I314" s="72"/>
      <c r="J314" s="72"/>
      <c r="K314" s="80"/>
      <c r="L314" s="69"/>
      <c r="Q314" s="169"/>
    </row>
    <row r="315" spans="1:17" s="73" customFormat="1" ht="13.8" customHeight="1">
      <c r="A315" s="71"/>
      <c r="B315" s="98" t="s">
        <v>341</v>
      </c>
      <c r="C315" s="33"/>
      <c r="D315" s="158" t="s">
        <v>334</v>
      </c>
      <c r="E315" s="75" t="str">
        <f>IF(ISNA(VLOOKUP(B315,'S 2 H BRUT+NET'!$B$6:$AO$165,40,FALSE)),"",VLOOKUP(B315,'S 2 H BRUT+NET'!$B$6:$AO$165,40,FALSE))</f>
        <v/>
      </c>
      <c r="F315" s="76" t="str">
        <f>IF(ISNA(VLOOKUP(B315,'DAMES BRUT+ NET'!$B$6:$AO$85,40,FALSE)),"",VLOOKUP(B315,'DAMES BRUT+ NET'!$B$6:$AO$85,40,FALSE))</f>
        <v/>
      </c>
      <c r="G315" s="77">
        <f>IF(ISNA(VLOOKUP(B315,'S 3 H BRUT + NET'!$B$6:$AO$88,40,FALSE)),"",VLOOKUP(B315,'S 3 H BRUT + NET'!$B$6:$AO$88,40,FALSE))</f>
        <v>210</v>
      </c>
      <c r="H315" s="72"/>
      <c r="I315" s="72"/>
      <c r="J315" s="72"/>
      <c r="K315" s="80"/>
      <c r="L315" s="69"/>
      <c r="Q315" s="169"/>
    </row>
    <row r="316" spans="1:17" s="73" customFormat="1" ht="13.8" customHeight="1">
      <c r="A316" s="71"/>
      <c r="B316" s="98" t="s">
        <v>337</v>
      </c>
      <c r="C316" s="33"/>
      <c r="D316" s="158" t="s">
        <v>334</v>
      </c>
      <c r="E316" s="75" t="str">
        <f>IF(ISNA(VLOOKUP(B316,'S 2 H BRUT+NET'!$B$6:$AO$165,40,FALSE)),"",VLOOKUP(B316,'S 2 H BRUT+NET'!$B$6:$AO$165,40,FALSE))</f>
        <v/>
      </c>
      <c r="F316" s="76" t="str">
        <f>IF(ISNA(VLOOKUP(B316,'DAMES BRUT+ NET'!$B$6:$AO$85,40,FALSE)),"",VLOOKUP(B316,'DAMES BRUT+ NET'!$B$6:$AO$85,40,FALSE))</f>
        <v/>
      </c>
      <c r="G316" s="77">
        <f>IF(ISNA(VLOOKUP(B316,'S 3 H BRUT + NET'!$B$6:$AO$88,40,FALSE)),"",VLOOKUP(B316,'S 3 H BRUT + NET'!$B$6:$AO$88,40,FALSE))</f>
        <v>203</v>
      </c>
      <c r="H316" s="72"/>
      <c r="I316" s="72"/>
      <c r="J316" s="72"/>
      <c r="K316" s="80"/>
      <c r="L316" s="69"/>
      <c r="Q316" s="169"/>
    </row>
    <row r="317" spans="1:17" s="73" customFormat="1" ht="13.8" customHeight="1">
      <c r="A317" s="71"/>
      <c r="B317" s="98" t="s">
        <v>367</v>
      </c>
      <c r="C317" s="33"/>
      <c r="D317" s="158" t="s">
        <v>334</v>
      </c>
      <c r="E317" s="75" t="str">
        <f>IF(ISNA(VLOOKUP(B317,'S 2 H BRUT+NET'!$B$6:$AO$165,40,FALSE)),"",VLOOKUP(B317,'S 2 H BRUT+NET'!$B$6:$AO$165,40,FALSE))</f>
        <v/>
      </c>
      <c r="F317" s="76" t="str">
        <f>IF(ISNA(VLOOKUP(B317,'DAMES BRUT+ NET'!$B$6:$AO$85,40,FALSE)),"",VLOOKUP(B317,'DAMES BRUT+ NET'!$B$6:$AO$85,40,FALSE))</f>
        <v/>
      </c>
      <c r="G317" s="77">
        <f>IF(ISNA(VLOOKUP(B317,'S 3 H BRUT + NET'!$B$6:$AO$88,40,FALSE)),"",VLOOKUP(B317,'S 3 H BRUT + NET'!$B$6:$AO$88,40,FALSE))</f>
        <v>66</v>
      </c>
      <c r="H317" s="72"/>
      <c r="I317" s="72"/>
      <c r="J317" s="72"/>
      <c r="K317" s="80"/>
      <c r="L317" s="69"/>
      <c r="Q317" s="169"/>
    </row>
    <row r="318" spans="1:17" s="73" customFormat="1" ht="13.8" customHeight="1">
      <c r="A318" s="71"/>
      <c r="B318" s="98" t="s">
        <v>387</v>
      </c>
      <c r="C318" s="33"/>
      <c r="D318" s="158" t="s">
        <v>334</v>
      </c>
      <c r="E318" s="75" t="str">
        <f>IF(ISNA(VLOOKUP(B318,'S 2 H BRUT+NET'!$B$6:$AO$165,40,FALSE)),"",VLOOKUP(B318,'S 2 H BRUT+NET'!$B$6:$AO$165,40,FALSE))</f>
        <v/>
      </c>
      <c r="F318" s="76" t="str">
        <f>IF(ISNA(VLOOKUP(B318,'DAMES BRUT+ NET'!$B$6:$AO$85,40,FALSE)),"",VLOOKUP(B318,'DAMES BRUT+ NET'!$B$6:$AO$85,40,FALSE))</f>
        <v/>
      </c>
      <c r="G318" s="77">
        <f>IF(ISNA(VLOOKUP(B318,'S 3 H BRUT + NET'!$B$6:$AO$88,40,FALSE)),"",VLOOKUP(B318,'S 3 H BRUT + NET'!$B$6:$AO$88,40,FALSE))</f>
        <v>105</v>
      </c>
      <c r="H318" s="72"/>
      <c r="I318" s="72"/>
      <c r="J318" s="72"/>
      <c r="K318" s="80"/>
      <c r="L318" s="69"/>
      <c r="Q318" s="169"/>
    </row>
    <row r="319" spans="1:17" s="73" customFormat="1" ht="13.8" customHeight="1">
      <c r="A319" s="71"/>
      <c r="B319" s="98" t="s">
        <v>339</v>
      </c>
      <c r="C319" s="33"/>
      <c r="D319" s="158" t="s">
        <v>334</v>
      </c>
      <c r="E319" s="75" t="str">
        <f>IF(ISNA(VLOOKUP(B319,'S 2 H BRUT+NET'!$B$6:$AO$165,40,FALSE)),"",VLOOKUP(B319,'S 2 H BRUT+NET'!$B$6:$AO$165,40,FALSE))</f>
        <v/>
      </c>
      <c r="F319" s="76" t="str">
        <f>IF(ISNA(VLOOKUP(B319,'DAMES BRUT+ NET'!$B$6:$AO$85,40,FALSE)),"",VLOOKUP(B319,'DAMES BRUT+ NET'!$B$6:$AO$85,40,FALSE))</f>
        <v/>
      </c>
      <c r="G319" s="77">
        <f>IF(ISNA(VLOOKUP(B319,'S 3 H BRUT + NET'!$B$6:$AO$88,40,FALSE)),"",VLOOKUP(B319,'S 3 H BRUT + NET'!$B$6:$AO$88,40,FALSE))</f>
        <v>224</v>
      </c>
      <c r="H319" s="75">
        <f>SUM(LARGE(E297:E329,1)+(LARGE(E297:E329,2)+(LARGE(E297:E329,3))))</f>
        <v>653</v>
      </c>
      <c r="I319" s="76">
        <f>SUM(LARGE(F297:F329,1))</f>
        <v>167</v>
      </c>
      <c r="J319" s="77">
        <f>SUM(LARGE(G297:G329,1))</f>
        <v>235</v>
      </c>
      <c r="K319" s="78">
        <f t="shared" ref="K319" si="0">H319+I319+J319</f>
        <v>1055</v>
      </c>
      <c r="L319" s="69">
        <f>RANK(K319,$K$20:$K$333,0)</f>
        <v>9</v>
      </c>
      <c r="N319" s="129">
        <v>13</v>
      </c>
      <c r="O319" s="130">
        <v>11</v>
      </c>
      <c r="P319" s="131">
        <v>9</v>
      </c>
      <c r="Q319" s="169">
        <v>33</v>
      </c>
    </row>
    <row r="320" spans="1:17" s="73" customFormat="1" ht="13.8" customHeight="1">
      <c r="A320" s="71"/>
      <c r="B320" s="98" t="s">
        <v>342</v>
      </c>
      <c r="C320" s="33"/>
      <c r="D320" s="158" t="s">
        <v>334</v>
      </c>
      <c r="E320" s="75" t="str">
        <f>IF(ISNA(VLOOKUP(B320,'S 2 H BRUT+NET'!$B$6:$AO$165,40,FALSE)),"",VLOOKUP(B320,'S 2 H BRUT+NET'!$B$6:$AO$165,40,FALSE))</f>
        <v/>
      </c>
      <c r="F320" s="76" t="str">
        <f>IF(ISNA(VLOOKUP(B320,'DAMES BRUT+ NET'!$B$6:$AO$85,40,FALSE)),"",VLOOKUP(B320,'DAMES BRUT+ NET'!$B$6:$AO$85,40,FALSE))</f>
        <v/>
      </c>
      <c r="G320" s="77">
        <f>IF(ISNA(VLOOKUP(B320,'S 3 H BRUT + NET'!$B$6:$AO$88,40,FALSE)),"",VLOOKUP(B320,'S 3 H BRUT + NET'!$B$6:$AO$88,40,FALSE))</f>
        <v>188</v>
      </c>
      <c r="H320" s="72"/>
      <c r="I320" s="72"/>
      <c r="J320" s="72"/>
      <c r="K320" s="80"/>
      <c r="L320" s="69"/>
      <c r="Q320" s="169"/>
    </row>
    <row r="321" spans="1:17" s="73" customFormat="1" ht="13.8" customHeight="1">
      <c r="A321" s="71"/>
      <c r="B321" s="100" t="s">
        <v>391</v>
      </c>
      <c r="C321" s="33"/>
      <c r="D321" s="158" t="s">
        <v>327</v>
      </c>
      <c r="E321" s="75" t="str">
        <f>IF(ISNA(VLOOKUP(B321,'S 2 H BRUT+NET'!$B$6:$AO$165,40,FALSE)),"",VLOOKUP(B321,'S 2 H BRUT+NET'!$B$6:$AO$165,40,FALSE))</f>
        <v/>
      </c>
      <c r="F321" s="76">
        <f>IF(ISNA(VLOOKUP(B321,'DAMES BRUT+ NET'!$B$6:$AO$85,40,FALSE)),"",VLOOKUP(B321,'DAMES BRUT+ NET'!$B$6:$AO$85,40,FALSE))</f>
        <v>18</v>
      </c>
      <c r="G321" s="77" t="str">
        <f>IF(ISNA(VLOOKUP(B321,'S 3 H BRUT + NET'!$B$6:$AO$88,40,FALSE)),"",VLOOKUP(B321,'S 3 H BRUT + NET'!$B$6:$AO$88,40,FALSE))</f>
        <v/>
      </c>
      <c r="H321" s="72"/>
      <c r="I321" s="72"/>
      <c r="J321" s="72"/>
      <c r="K321" s="80"/>
      <c r="L321" s="69"/>
      <c r="Q321" s="169"/>
    </row>
    <row r="322" spans="1:17" s="73" customFormat="1" ht="13.8" customHeight="1">
      <c r="A322" s="71"/>
      <c r="B322" s="100" t="s">
        <v>401</v>
      </c>
      <c r="C322" s="33"/>
      <c r="D322" s="158" t="s">
        <v>327</v>
      </c>
      <c r="E322" s="75" t="str">
        <f>IF(ISNA(VLOOKUP(B322,'S 2 H BRUT+NET'!$B$6:$AO$165,40,FALSE)),"",VLOOKUP(B322,'S 2 H BRUT+NET'!$B$6:$AO$165,40,FALSE))</f>
        <v/>
      </c>
      <c r="F322" s="76">
        <f>IF(ISNA(VLOOKUP(B322,'DAMES BRUT+ NET'!$B$6:$AO$85,40,FALSE)),"",VLOOKUP(B322,'DAMES BRUT+ NET'!$B$6:$AO$85,40,FALSE))</f>
        <v>86</v>
      </c>
      <c r="G322" s="77" t="str">
        <f>IF(ISNA(VLOOKUP(B322,'S 3 H BRUT + NET'!$B$6:$AO$88,40,FALSE)),"",VLOOKUP(B322,'S 3 H BRUT + NET'!$B$6:$AO$88,40,FALSE))</f>
        <v/>
      </c>
      <c r="H322" s="72"/>
      <c r="I322" s="72"/>
      <c r="J322" s="72"/>
      <c r="K322" s="80"/>
      <c r="L322" s="69"/>
      <c r="Q322" s="169"/>
    </row>
    <row r="323" spans="1:17" s="73" customFormat="1" ht="13.8" customHeight="1">
      <c r="A323" s="71"/>
      <c r="B323" s="100" t="s">
        <v>392</v>
      </c>
      <c r="C323" s="33"/>
      <c r="D323" s="158" t="s">
        <v>327</v>
      </c>
      <c r="E323" s="75" t="str">
        <f>IF(ISNA(VLOOKUP(B323,'S 2 H BRUT+NET'!$B$6:$AO$165,40,FALSE)),"",VLOOKUP(B323,'S 2 H BRUT+NET'!$B$6:$AO$165,40,FALSE))</f>
        <v/>
      </c>
      <c r="F323" s="76">
        <f>IF(ISNA(VLOOKUP(B323,'DAMES BRUT+ NET'!$B$6:$AO$85,40,FALSE)),"",VLOOKUP(B323,'DAMES BRUT+ NET'!$B$6:$AO$85,40,FALSE))</f>
        <v>129</v>
      </c>
      <c r="G323" s="77" t="str">
        <f>IF(ISNA(VLOOKUP(B323,'S 3 H BRUT + NET'!$B$6:$AO$88,40,FALSE)),"",VLOOKUP(B323,'S 3 H BRUT + NET'!$B$6:$AO$88,40,FALSE))</f>
        <v/>
      </c>
      <c r="H323" s="72"/>
      <c r="I323" s="72"/>
      <c r="J323" s="72"/>
      <c r="K323" s="80"/>
      <c r="L323" s="69"/>
      <c r="Q323" s="169"/>
    </row>
    <row r="324" spans="1:17" s="73" customFormat="1" ht="13.8" customHeight="1">
      <c r="A324" s="71"/>
      <c r="B324" s="100" t="s">
        <v>325</v>
      </c>
      <c r="C324" s="33"/>
      <c r="D324" s="158" t="s">
        <v>327</v>
      </c>
      <c r="E324" s="75" t="str">
        <f>IF(ISNA(VLOOKUP(B324,'S 2 H BRUT+NET'!$B$6:$AO$165,40,FALSE)),"",VLOOKUP(B324,'S 2 H BRUT+NET'!$B$6:$AO$165,40,FALSE))</f>
        <v/>
      </c>
      <c r="F324" s="76">
        <f>IF(ISNA(VLOOKUP(B324,'DAMES BRUT+ NET'!$B$6:$AO$85,40,FALSE)),"",VLOOKUP(B324,'DAMES BRUT+ NET'!$B$6:$AO$85,40,FALSE))</f>
        <v>93</v>
      </c>
      <c r="G324" s="77" t="str">
        <f>IF(ISNA(VLOOKUP(B324,'S 3 H BRUT + NET'!$B$6:$AO$88,40,FALSE)),"",VLOOKUP(B324,'S 3 H BRUT + NET'!$B$6:$AO$88,40,FALSE))</f>
        <v/>
      </c>
      <c r="H324" s="72"/>
      <c r="I324" s="72"/>
      <c r="J324" s="72"/>
      <c r="K324" s="80"/>
      <c r="L324" s="69"/>
      <c r="Q324" s="169"/>
    </row>
    <row r="325" spans="1:17" s="73" customFormat="1" ht="13.8" customHeight="1">
      <c r="A325" s="71"/>
      <c r="B325" s="100" t="s">
        <v>324</v>
      </c>
      <c r="C325" s="33"/>
      <c r="D325" s="158" t="s">
        <v>327</v>
      </c>
      <c r="E325" s="75" t="str">
        <f>IF(ISNA(VLOOKUP(B325,'S 2 H BRUT+NET'!$B$6:$AO$165,40,FALSE)),"",VLOOKUP(B325,'S 2 H BRUT+NET'!$B$6:$AO$165,40,FALSE))</f>
        <v/>
      </c>
      <c r="F325" s="76">
        <f>IF(ISNA(VLOOKUP(B325,'DAMES BRUT+ NET'!$B$6:$AO$85,40,FALSE)),"",VLOOKUP(B325,'DAMES BRUT+ NET'!$B$6:$AO$85,40,FALSE))</f>
        <v>105</v>
      </c>
      <c r="G325" s="77" t="str">
        <f>IF(ISNA(VLOOKUP(B325,'S 3 H BRUT + NET'!$B$6:$AO$88,40,FALSE)),"",VLOOKUP(B325,'S 3 H BRUT + NET'!$B$6:$AO$88,40,FALSE))</f>
        <v/>
      </c>
      <c r="H325" s="72"/>
      <c r="I325" s="72"/>
      <c r="J325" s="72"/>
      <c r="K325" s="80"/>
      <c r="L325" s="69"/>
      <c r="Q325" s="169"/>
    </row>
    <row r="326" spans="1:17" s="73" customFormat="1" ht="13.8" customHeight="1">
      <c r="A326" s="71"/>
      <c r="B326" s="100" t="s">
        <v>393</v>
      </c>
      <c r="C326" s="33"/>
      <c r="D326" s="158" t="s">
        <v>327</v>
      </c>
      <c r="E326" s="75" t="str">
        <f>IF(ISNA(VLOOKUP(B326,'S 2 H BRUT+NET'!$B$6:$AO$165,40,FALSE)),"",VLOOKUP(B326,'S 2 H BRUT+NET'!$B$6:$AO$165,40,FALSE))</f>
        <v/>
      </c>
      <c r="F326" s="76">
        <f>IF(ISNA(VLOOKUP(B326,'DAMES BRUT+ NET'!$B$6:$AO$85,40,FALSE)),"",VLOOKUP(B326,'DAMES BRUT+ NET'!$B$6:$AO$85,40,FALSE))</f>
        <v>36</v>
      </c>
      <c r="G326" s="77" t="str">
        <f>IF(ISNA(VLOOKUP(B326,'S 3 H BRUT + NET'!$B$6:$AO$88,40,FALSE)),"",VLOOKUP(B326,'S 3 H BRUT + NET'!$B$6:$AO$88,40,FALSE))</f>
        <v/>
      </c>
      <c r="H326" s="72"/>
      <c r="I326" s="72"/>
      <c r="J326" s="72"/>
      <c r="K326" s="80"/>
      <c r="L326" s="69"/>
      <c r="Q326" s="169"/>
    </row>
    <row r="327" spans="1:17" s="73" customFormat="1" ht="13.8" customHeight="1">
      <c r="A327" s="71"/>
      <c r="B327" s="100" t="s">
        <v>394</v>
      </c>
      <c r="C327" s="33"/>
      <c r="D327" s="158" t="s">
        <v>327</v>
      </c>
      <c r="E327" s="75" t="str">
        <f>IF(ISNA(VLOOKUP(B327,'S 2 H BRUT+NET'!$B$6:$AO$165,40,FALSE)),"",VLOOKUP(B327,'S 2 H BRUT+NET'!$B$6:$AO$165,40,FALSE))</f>
        <v/>
      </c>
      <c r="F327" s="76">
        <f>IF(ISNA(VLOOKUP(B327,'DAMES BRUT+ NET'!$B$6:$AO$85,40,FALSE)),"",VLOOKUP(B327,'DAMES BRUT+ NET'!$B$6:$AO$85,40,FALSE))</f>
        <v>59</v>
      </c>
      <c r="G327" s="77" t="str">
        <f>IF(ISNA(VLOOKUP(B327,'S 3 H BRUT + NET'!$B$6:$AO$88,40,FALSE)),"",VLOOKUP(B327,'S 3 H BRUT + NET'!$B$6:$AO$88,40,FALSE))</f>
        <v/>
      </c>
      <c r="H327" s="72"/>
      <c r="I327" s="72"/>
      <c r="J327" s="72"/>
      <c r="K327" s="80"/>
      <c r="L327" s="69"/>
      <c r="Q327" s="169"/>
    </row>
    <row r="328" spans="1:17" s="73" customFormat="1" ht="13.8" customHeight="1">
      <c r="A328" s="71"/>
      <c r="B328" s="100" t="s">
        <v>395</v>
      </c>
      <c r="C328" s="33"/>
      <c r="D328" s="158" t="s">
        <v>327</v>
      </c>
      <c r="E328" s="75" t="str">
        <f>IF(ISNA(VLOOKUP(B328,'S 2 H BRUT+NET'!$B$6:$AO$165,40,FALSE)),"",VLOOKUP(B328,'S 2 H BRUT+NET'!$B$6:$AO$165,40,FALSE))</f>
        <v/>
      </c>
      <c r="F328" s="76">
        <f>IF(ISNA(VLOOKUP(B328,'DAMES BRUT+ NET'!$B$6:$AO$85,40,FALSE)),"",VLOOKUP(B328,'DAMES BRUT+ NET'!$B$6:$AO$85,40,FALSE))</f>
        <v>35</v>
      </c>
      <c r="G328" s="77" t="str">
        <f>IF(ISNA(VLOOKUP(B328,'S 3 H BRUT + NET'!$B$6:$AO$88,40,FALSE)),"",VLOOKUP(B328,'S 3 H BRUT + NET'!$B$6:$AO$88,40,FALSE))</f>
        <v/>
      </c>
      <c r="H328" s="72"/>
      <c r="I328" s="72"/>
      <c r="J328" s="72"/>
      <c r="K328" s="80"/>
      <c r="L328" s="69"/>
      <c r="Q328" s="169"/>
    </row>
    <row r="329" spans="1:17" s="73" customFormat="1" ht="13.8" customHeight="1">
      <c r="A329" s="71"/>
      <c r="B329" s="100" t="s">
        <v>326</v>
      </c>
      <c r="C329" s="33"/>
      <c r="D329" s="158" t="s">
        <v>327</v>
      </c>
      <c r="E329" s="75" t="str">
        <f>IF(ISNA(VLOOKUP(B329,'S 2 H BRUT+NET'!$B$6:$AO$165,40,FALSE)),"",VLOOKUP(B329,'S 2 H BRUT+NET'!$B$6:$AO$165,40,FALSE))</f>
        <v/>
      </c>
      <c r="F329" s="76">
        <f>IF(ISNA(VLOOKUP(B329,'DAMES BRUT+ NET'!$B$6:$AO$85,40,FALSE)),"",VLOOKUP(B329,'DAMES BRUT+ NET'!$B$6:$AO$85,40,FALSE))</f>
        <v>167</v>
      </c>
      <c r="G329" s="77" t="str">
        <f>IF(ISNA(VLOOKUP(B329,'S 3 H BRUT + NET'!$B$6:$AO$88,40,FALSE)),"",VLOOKUP(B329,'S 3 H BRUT + NET'!$B$6:$AO$88,40,FALSE))</f>
        <v/>
      </c>
      <c r="H329" s="72"/>
      <c r="I329" s="72"/>
      <c r="J329" s="72"/>
      <c r="K329" s="80"/>
      <c r="L329" s="69"/>
      <c r="Q329" s="169"/>
    </row>
    <row r="330" spans="1:17" s="73" customFormat="1" ht="13.8" customHeight="1">
      <c r="A330" s="71"/>
      <c r="B330" s="97" t="s">
        <v>291</v>
      </c>
      <c r="C330" s="33"/>
      <c r="D330" s="64" t="s">
        <v>9</v>
      </c>
      <c r="E330" s="75">
        <f>IF(ISNA(VLOOKUP(B330,'S 2 H BRUT+NET'!$B$6:$AO$165,40,FALSE)),"",VLOOKUP(B330,'S 2 H BRUT+NET'!$B$6:$AO$165,40,FALSE))</f>
        <v>173</v>
      </c>
      <c r="F330" s="76" t="str">
        <f>IF(ISNA(VLOOKUP(B330,'DAMES BRUT+ NET'!$B$6:$AO$85,40,FALSE)),"",VLOOKUP(B330,'DAMES BRUT+ NET'!$B$6:$AO$85,40,FALSE))</f>
        <v/>
      </c>
      <c r="G330" s="77" t="str">
        <f>IF(ISNA(VLOOKUP(B330,'S 3 H BRUT + NET'!$B$6:$AO$88,40,FALSE)),"",VLOOKUP(B330,'S 3 H BRUT + NET'!$B$6:$AO$88,40,FALSE))</f>
        <v/>
      </c>
      <c r="H330" s="72"/>
      <c r="I330" s="72"/>
      <c r="J330" s="72"/>
      <c r="K330" s="80"/>
      <c r="L330" s="69"/>
      <c r="Q330" s="169"/>
    </row>
    <row r="331" spans="1:17" s="73" customFormat="1" ht="13.8" customHeight="1">
      <c r="A331" s="71"/>
      <c r="B331" s="97" t="s">
        <v>398</v>
      </c>
      <c r="C331" s="33"/>
      <c r="D331" s="64" t="s">
        <v>9</v>
      </c>
      <c r="E331" s="75">
        <f>IF(ISNA(VLOOKUP(B331,'S 2 H BRUT+NET'!$B$6:$AO$165,40,FALSE)),"",VLOOKUP(B331,'S 2 H BRUT+NET'!$B$6:$AO$165,40,FALSE))</f>
        <v>55</v>
      </c>
      <c r="F331" s="76" t="str">
        <f>IF(ISNA(VLOOKUP(B331,'DAMES BRUT+ NET'!$B$6:$AO$85,40,FALSE)),"",VLOOKUP(B331,'DAMES BRUT+ NET'!$B$6:$AO$85,40,FALSE))</f>
        <v/>
      </c>
      <c r="G331" s="77" t="str">
        <f>IF(ISNA(VLOOKUP(B331,'S 3 H BRUT + NET'!$B$6:$AO$88,40,FALSE)),"",VLOOKUP(B331,'S 3 H BRUT + NET'!$B$6:$AO$88,40,FALSE))</f>
        <v/>
      </c>
      <c r="H331" s="72"/>
      <c r="I331" s="72"/>
      <c r="J331" s="72"/>
      <c r="K331" s="80"/>
      <c r="L331" s="69"/>
      <c r="Q331" s="169"/>
    </row>
    <row r="332" spans="1:17" s="73" customFormat="1" ht="13.8" customHeight="1">
      <c r="A332" s="71"/>
      <c r="B332" s="97" t="s">
        <v>308</v>
      </c>
      <c r="C332" s="33"/>
      <c r="D332" s="64" t="s">
        <v>9</v>
      </c>
      <c r="E332" s="75">
        <f>IF(ISNA(VLOOKUP(B332,'S 2 H BRUT+NET'!$B$6:$AO$165,40,FALSE)),"",VLOOKUP(B332,'S 2 H BRUT+NET'!$B$6:$AO$165,40,FALSE))</f>
        <v>148</v>
      </c>
      <c r="F332" s="76" t="str">
        <f>IF(ISNA(VLOOKUP(B332,'DAMES BRUT+ NET'!$B$6:$AO$85,40,FALSE)),"",VLOOKUP(B332,'DAMES BRUT+ NET'!$B$6:$AO$85,40,FALSE))</f>
        <v/>
      </c>
      <c r="G332" s="77" t="str">
        <f>IF(ISNA(VLOOKUP(B332,'S 3 H BRUT + NET'!$B$6:$AO$88,40,FALSE)),"",VLOOKUP(B332,'S 3 H BRUT + NET'!$B$6:$AO$88,40,FALSE))</f>
        <v/>
      </c>
      <c r="H332" s="72"/>
      <c r="I332" s="72"/>
      <c r="J332" s="72"/>
      <c r="K332" s="80"/>
      <c r="L332" s="69"/>
      <c r="Q332" s="169"/>
    </row>
    <row r="333" spans="1:17" s="73" customFormat="1" ht="13.8" customHeight="1">
      <c r="A333" s="71"/>
      <c r="B333" s="99" t="s">
        <v>20</v>
      </c>
      <c r="C333" s="112"/>
      <c r="D333" s="64" t="s">
        <v>9</v>
      </c>
      <c r="E333" s="75" t="str">
        <f>IF(ISNA(VLOOKUP(B333,'S 2 H BRUT+NET'!$B$6:$AO$165,40,FALSE)),"",VLOOKUP(B333,'S 2 H BRUT+NET'!$B$6:$AO$165,40,FALSE))</f>
        <v/>
      </c>
      <c r="F333" s="76" t="str">
        <f>IF(ISNA(VLOOKUP(B333,'DAMES BRUT+ NET'!$B$6:$AO$85,40,FALSE)),"",VLOOKUP(B333,'DAMES BRUT+ NET'!$B$6:$AO$85,40,FALSE))</f>
        <v/>
      </c>
      <c r="G333" s="77">
        <f>IF(ISNA(VLOOKUP(B333,'S 3 H BRUT + NET'!$B$6:$AO$88,40,FALSE)),"",VLOOKUP(B333,'S 3 H BRUT + NET'!$B$6:$AO$88,40,FALSE))</f>
        <v>197</v>
      </c>
      <c r="H333" s="75">
        <f>SUM(LARGE(E330:E342,1)+(LARGE(E221:E239,2)+(LARGE(E221:E239,3))))</f>
        <v>611</v>
      </c>
      <c r="I333" s="76">
        <f>SUM(LARGE(F330:F342,1))</f>
        <v>47</v>
      </c>
      <c r="J333" s="77">
        <f>SUM(LARGE(G330:G342,1))</f>
        <v>255</v>
      </c>
      <c r="K333" s="78">
        <f>H333+I333+J333</f>
        <v>913</v>
      </c>
      <c r="L333" s="69">
        <f>RANK(K333,$K$20:$K$333,0)</f>
        <v>11</v>
      </c>
      <c r="N333" s="129">
        <v>3</v>
      </c>
      <c r="O333" s="130">
        <v>8</v>
      </c>
      <c r="P333" s="131">
        <v>2</v>
      </c>
      <c r="Q333" s="169">
        <v>13</v>
      </c>
    </row>
    <row r="334" spans="1:17" s="73" customFormat="1" ht="13.8" customHeight="1">
      <c r="A334" s="71"/>
      <c r="B334" s="99" t="s">
        <v>106</v>
      </c>
      <c r="C334" s="112"/>
      <c r="D334" s="64" t="s">
        <v>9</v>
      </c>
      <c r="E334" s="75" t="str">
        <f>IF(ISNA(VLOOKUP(B334,'S 2 H BRUT+NET'!$B$6:$AO$165,40,FALSE)),"",VLOOKUP(B334,'S 2 H BRUT+NET'!$B$6:$AO$165,40,FALSE))</f>
        <v/>
      </c>
      <c r="F334" s="76" t="str">
        <f>IF(ISNA(VLOOKUP(B334,'DAMES BRUT+ NET'!$B$6:$AO$85,40,FALSE)),"",VLOOKUP(B334,'DAMES BRUT+ NET'!$B$6:$AO$85,40,FALSE))</f>
        <v/>
      </c>
      <c r="G334" s="77">
        <f>IF(ISNA(VLOOKUP(B334,'S 3 H BRUT + NET'!$B$6:$AO$88,40,FALSE)),"",VLOOKUP(B334,'S 3 H BRUT + NET'!$B$6:$AO$88,40,FALSE))</f>
        <v>245</v>
      </c>
      <c r="H334" s="72"/>
      <c r="I334" s="72"/>
      <c r="J334" s="72"/>
      <c r="K334" s="80"/>
      <c r="L334" s="69"/>
      <c r="Q334" s="169"/>
    </row>
    <row r="335" spans="1:17" s="73" customFormat="1" ht="13.8" customHeight="1">
      <c r="A335" s="71"/>
      <c r="B335" s="99" t="s">
        <v>15</v>
      </c>
      <c r="C335" s="112"/>
      <c r="D335" s="64" t="s">
        <v>9</v>
      </c>
      <c r="E335" s="75" t="str">
        <f>IF(ISNA(VLOOKUP(B335,'S 2 H BRUT+NET'!$B$6:$AO$165,40,FALSE)),"",VLOOKUP(B335,'S 2 H BRUT+NET'!$B$6:$AO$165,40,FALSE))</f>
        <v/>
      </c>
      <c r="F335" s="76" t="str">
        <f>IF(ISNA(VLOOKUP(B335,'DAMES BRUT+ NET'!$B$6:$AO$85,40,FALSE)),"",VLOOKUP(B335,'DAMES BRUT+ NET'!$B$6:$AO$85,40,FALSE))</f>
        <v/>
      </c>
      <c r="G335" s="77">
        <f>IF(ISNA(VLOOKUP(B335,'S 3 H BRUT + NET'!$B$6:$AO$88,40,FALSE)),"",VLOOKUP(B335,'S 3 H BRUT + NET'!$B$6:$AO$88,40,FALSE))</f>
        <v>71</v>
      </c>
      <c r="H335" s="72"/>
      <c r="I335" s="72"/>
      <c r="J335" s="72"/>
      <c r="K335" s="80"/>
      <c r="L335" s="69"/>
      <c r="Q335" s="169"/>
    </row>
    <row r="336" spans="1:17" s="73" customFormat="1" ht="13.8" customHeight="1">
      <c r="A336" s="71"/>
      <c r="B336" s="98" t="s">
        <v>311</v>
      </c>
      <c r="C336" s="33"/>
      <c r="D336" s="64" t="s">
        <v>9</v>
      </c>
      <c r="E336" s="75" t="str">
        <f>IF(ISNA(VLOOKUP(B336,'S 2 H BRUT+NET'!$B$6:$AO$165,40,FALSE)),"",VLOOKUP(B336,'S 2 H BRUT+NET'!$B$6:$AO$165,40,FALSE))</f>
        <v/>
      </c>
      <c r="F336" s="76" t="str">
        <f>IF(ISNA(VLOOKUP(B336,'DAMES BRUT+ NET'!$B$6:$AO$85,40,FALSE)),"",VLOOKUP(B336,'DAMES BRUT+ NET'!$B$6:$AO$85,40,FALSE))</f>
        <v/>
      </c>
      <c r="G336" s="77">
        <f>IF(ISNA(VLOOKUP(B336,'S 3 H BRUT + NET'!$B$6:$AO$88,40,FALSE)),"",VLOOKUP(B336,'S 3 H BRUT + NET'!$B$6:$AO$88,40,FALSE))</f>
        <v>19</v>
      </c>
      <c r="H336" s="72"/>
      <c r="I336" s="72"/>
      <c r="J336" s="72"/>
      <c r="K336" s="80"/>
      <c r="L336" s="69"/>
      <c r="Q336" s="169"/>
    </row>
    <row r="337" spans="1:17" s="73" customFormat="1" ht="13.8" customHeight="1">
      <c r="A337" s="71"/>
      <c r="B337" s="99" t="s">
        <v>11</v>
      </c>
      <c r="C337" s="112"/>
      <c r="D337" s="64" t="s">
        <v>9</v>
      </c>
      <c r="E337" s="75" t="str">
        <f>IF(ISNA(VLOOKUP(B337,'S 2 H BRUT+NET'!$B$6:$AO$165,40,FALSE)),"",VLOOKUP(B337,'S 2 H BRUT+NET'!$B$6:$AO$165,40,FALSE))</f>
        <v/>
      </c>
      <c r="F337" s="76" t="str">
        <f>IF(ISNA(VLOOKUP(B337,'DAMES BRUT+ NET'!$B$6:$AO$85,40,FALSE)),"",VLOOKUP(B337,'DAMES BRUT+ NET'!$B$6:$AO$85,40,FALSE))</f>
        <v/>
      </c>
      <c r="G337" s="77">
        <f>IF(ISNA(VLOOKUP(B337,'S 3 H BRUT + NET'!$B$6:$AO$88,40,FALSE)),"",VLOOKUP(B337,'S 3 H BRUT + NET'!$B$6:$AO$88,40,FALSE))</f>
        <v>231</v>
      </c>
      <c r="H337" s="72"/>
      <c r="I337" s="72"/>
      <c r="J337" s="72"/>
      <c r="K337" s="80"/>
      <c r="L337" s="69"/>
      <c r="Q337" s="169"/>
    </row>
    <row r="338" spans="1:17" s="73" customFormat="1" ht="13.8" customHeight="1">
      <c r="A338" s="71"/>
      <c r="B338" s="99" t="s">
        <v>55</v>
      </c>
      <c r="C338" s="112"/>
      <c r="D338" s="64" t="s">
        <v>9</v>
      </c>
      <c r="E338" s="75" t="str">
        <f>IF(ISNA(VLOOKUP(B338,'S 2 H BRUT+NET'!$B$6:$AO$165,40,FALSE)),"",VLOOKUP(B338,'S 2 H BRUT+NET'!$B$6:$AO$165,40,FALSE))</f>
        <v/>
      </c>
      <c r="F338" s="76" t="str">
        <f>IF(ISNA(VLOOKUP(B338,'DAMES BRUT+ NET'!$B$6:$AO$85,40,FALSE)),"",VLOOKUP(B338,'DAMES BRUT+ NET'!$B$6:$AO$85,40,FALSE))</f>
        <v/>
      </c>
      <c r="G338" s="77">
        <f>IF(ISNA(VLOOKUP(B338,'S 3 H BRUT + NET'!$B$6:$AO$88,40,FALSE)),"",VLOOKUP(B338,'S 3 H BRUT + NET'!$B$6:$AO$88,40,FALSE))</f>
        <v>185</v>
      </c>
      <c r="H338" s="72"/>
      <c r="I338" s="72"/>
      <c r="J338" s="72"/>
      <c r="K338" s="80"/>
      <c r="L338" s="69"/>
      <c r="Q338" s="169"/>
    </row>
    <row r="339" spans="1:17" s="73" customFormat="1" ht="13.8" customHeight="1">
      <c r="A339" s="71"/>
      <c r="B339" s="98" t="s">
        <v>163</v>
      </c>
      <c r="C339" s="112"/>
      <c r="D339" s="64" t="s">
        <v>9</v>
      </c>
      <c r="E339" s="75" t="str">
        <f>IF(ISNA(VLOOKUP(B339,'S 2 H BRUT+NET'!$B$6:$AO$165,40,FALSE)),"",VLOOKUP(B339,'S 2 H BRUT+NET'!$B$6:$AO$165,40,FALSE))</f>
        <v/>
      </c>
      <c r="F339" s="76" t="str">
        <f>IF(ISNA(VLOOKUP(B339,'DAMES BRUT+ NET'!$B$6:$AO$85,40,FALSE)),"",VLOOKUP(B339,'DAMES BRUT+ NET'!$B$6:$AO$85,40,FALSE))</f>
        <v/>
      </c>
      <c r="G339" s="77">
        <f>IF(ISNA(VLOOKUP(B339,'S 3 H BRUT + NET'!$B$6:$AO$88,40,FALSE)),"",VLOOKUP(B339,'S 3 H BRUT + NET'!$B$6:$AO$88,40,FALSE))</f>
        <v>159</v>
      </c>
      <c r="H339" s="79"/>
      <c r="I339" s="72"/>
      <c r="J339" s="72"/>
      <c r="K339" s="80"/>
      <c r="L339" s="69"/>
      <c r="Q339" s="169"/>
    </row>
    <row r="340" spans="1:17" s="73" customFormat="1" ht="13.8" customHeight="1">
      <c r="A340" s="71"/>
      <c r="B340" s="98" t="s">
        <v>103</v>
      </c>
      <c r="C340" s="112"/>
      <c r="D340" s="64" t="s">
        <v>9</v>
      </c>
      <c r="E340" s="75" t="str">
        <f>IF(ISNA(VLOOKUP(B340,'S 2 H BRUT+NET'!$B$6:$AO$165,40,FALSE)),"",VLOOKUP(B340,'S 2 H BRUT+NET'!$B$6:$AO$165,40,FALSE))</f>
        <v/>
      </c>
      <c r="F340" s="76" t="str">
        <f>IF(ISNA(VLOOKUP(B340,'DAMES BRUT+ NET'!$B$6:$AO$85,40,FALSE)),"",VLOOKUP(B340,'DAMES BRUT+ NET'!$B$6:$AO$85,40,FALSE))</f>
        <v/>
      </c>
      <c r="G340" s="77">
        <f>IF(ISNA(VLOOKUP(B340,'S 3 H BRUT + NET'!$B$6:$AO$88,40,FALSE)),"",VLOOKUP(B340,'S 3 H BRUT + NET'!$B$6:$AO$88,40,FALSE))</f>
        <v>255</v>
      </c>
      <c r="H340" s="72"/>
      <c r="I340" s="72"/>
      <c r="J340" s="72"/>
      <c r="K340" s="80"/>
      <c r="L340" s="69"/>
      <c r="Q340" s="169"/>
    </row>
    <row r="341" spans="1:17" s="73" customFormat="1" ht="13.8" customHeight="1">
      <c r="A341" s="71"/>
      <c r="B341" s="100" t="s">
        <v>60</v>
      </c>
      <c r="C341" s="112"/>
      <c r="D341" s="64" t="s">
        <v>9</v>
      </c>
      <c r="E341" s="75" t="str">
        <f>IF(ISNA(VLOOKUP(B341,'S 2 H BRUT+NET'!$B$6:$AO$165,40,FALSE)),"",VLOOKUP(B341,'S 2 H BRUT+NET'!$B$6:$AO$165,40,FALSE))</f>
        <v/>
      </c>
      <c r="F341" s="76">
        <f>IF(ISNA(VLOOKUP(B341,'DAMES BRUT+ NET'!$B$6:$AO$85,40,FALSE)),"",VLOOKUP(B341,'DAMES BRUT+ NET'!$B$6:$AO$85,40,FALSE))</f>
        <v>36</v>
      </c>
      <c r="G341" s="77" t="str">
        <f>IF(ISNA(VLOOKUP(B341,'S 3 H BRUT + NET'!$B$6:$AO$88,40,FALSE)),"",VLOOKUP(B341,'S 3 H BRUT + NET'!$B$6:$AO$88,40,FALSE))</f>
        <v/>
      </c>
      <c r="H341" s="72"/>
      <c r="I341" s="72"/>
      <c r="J341" s="72"/>
      <c r="K341" s="80"/>
      <c r="L341" s="69"/>
      <c r="Q341" s="169"/>
    </row>
    <row r="342" spans="1:17" s="73" customFormat="1" ht="13.8" customHeight="1">
      <c r="A342" s="71"/>
      <c r="B342" s="100" t="s">
        <v>312</v>
      </c>
      <c r="C342" s="33"/>
      <c r="D342" s="64" t="s">
        <v>9</v>
      </c>
      <c r="E342" s="75" t="str">
        <f>IF(ISNA(VLOOKUP(B342,'S 2 H BRUT+NET'!$B$6:$AO$165,40,FALSE)),"",VLOOKUP(B342,'S 2 H BRUT+NET'!$B$6:$AO$165,40,FALSE))</f>
        <v/>
      </c>
      <c r="F342" s="76">
        <f>IF(ISNA(VLOOKUP(B342,'DAMES BRUT+ NET'!$B$6:$AO$85,40,FALSE)),"",VLOOKUP(B342,'DAMES BRUT+ NET'!$B$6:$AO$85,40,FALSE))</f>
        <v>47</v>
      </c>
      <c r="G342" s="77" t="str">
        <f>IF(ISNA(VLOOKUP(B342,'S 3 H BRUT + NET'!$B$6:$AO$88,40,FALSE)),"",VLOOKUP(B342,'S 3 H BRUT + NET'!$B$6:$AO$88,40,FALSE))</f>
        <v/>
      </c>
      <c r="H342" s="72"/>
      <c r="I342" s="72"/>
      <c r="J342" s="72"/>
      <c r="K342" s="80"/>
      <c r="L342" s="69"/>
      <c r="Q342" s="169"/>
    </row>
    <row r="344" spans="1:17">
      <c r="M344" s="144" t="s">
        <v>61</v>
      </c>
      <c r="N344" s="129">
        <f>SUM(N20:N342)</f>
        <v>160</v>
      </c>
      <c r="O344" s="130">
        <f>SUM(O20:O342)</f>
        <v>83</v>
      </c>
      <c r="P344" s="145">
        <f>SUM(P20:P342)</f>
        <v>80</v>
      </c>
      <c r="Q344" s="170">
        <f>SUM(Q20:Q342)</f>
        <v>323</v>
      </c>
    </row>
  </sheetData>
  <sortState xmlns:xlrd2="http://schemas.microsoft.com/office/spreadsheetml/2017/richdata2" ref="A96:XFD110">
    <sortCondition ref="B96:B110"/>
  </sortState>
  <mergeCells count="6">
    <mergeCell ref="E18:G18"/>
    <mergeCell ref="H18:L18"/>
    <mergeCell ref="A1:C1"/>
    <mergeCell ref="A2:B2"/>
    <mergeCell ref="B16:B17"/>
    <mergeCell ref="E16:L17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DB69"/>
    <pageSetUpPr fitToPage="1"/>
  </sheetPr>
  <dimension ref="A1:S12"/>
  <sheetViews>
    <sheetView tabSelected="1" zoomScale="69" zoomScaleNormal="69" workbookViewId="0">
      <selection activeCell="Q11" sqref="Q11"/>
    </sheetView>
  </sheetViews>
  <sheetFormatPr baseColWidth="10" defaultRowHeight="14.4"/>
  <cols>
    <col min="1" max="1" width="9.6640625" style="11" customWidth="1"/>
    <col min="2" max="2" width="9.44140625" style="11" customWidth="1"/>
    <col min="3" max="3" width="30.6640625" style="11" customWidth="1"/>
    <col min="4" max="4" width="24" style="11" customWidth="1"/>
    <col min="5" max="5" width="5.33203125" style="11" customWidth="1"/>
    <col min="6" max="6" width="9.6640625" style="11" customWidth="1"/>
    <col min="7" max="7" width="9.44140625" style="11" customWidth="1"/>
    <col min="8" max="8" width="33" style="11" customWidth="1"/>
    <col min="9" max="9" width="24" style="11" customWidth="1"/>
    <col min="10" max="10" width="5" style="11" customWidth="1"/>
    <col min="11" max="11" width="9.88671875" style="11" customWidth="1"/>
    <col min="12" max="12" width="9.5546875" style="11" customWidth="1"/>
    <col min="13" max="13" width="27.44140625" style="11" customWidth="1"/>
    <col min="14" max="14" width="24" style="11" customWidth="1"/>
    <col min="15" max="15" width="6" style="11" customWidth="1"/>
    <col min="16" max="18" width="11.5546875" style="11"/>
    <col min="19" max="19" width="27" style="11" customWidth="1"/>
    <col min="20" max="16384" width="11.5546875" style="11"/>
  </cols>
  <sheetData>
    <row r="1" spans="1:19" s="55" customFormat="1" ht="55.2" customHeight="1" thickBot="1">
      <c r="A1" s="250" t="s">
        <v>274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2"/>
    </row>
    <row r="2" spans="1:19" s="53" customFormat="1" ht="54.6" customHeight="1" thickBot="1"/>
    <row r="3" spans="1:19" s="54" customFormat="1" ht="48.6" customHeight="1" thickBot="1">
      <c r="A3" s="238" t="s">
        <v>275</v>
      </c>
      <c r="B3" s="239"/>
      <c r="C3" s="319"/>
      <c r="D3" s="320"/>
      <c r="F3" s="242" t="s">
        <v>277</v>
      </c>
      <c r="G3" s="243"/>
      <c r="H3" s="244"/>
      <c r="I3" s="245"/>
      <c r="K3" s="246" t="s">
        <v>279</v>
      </c>
      <c r="L3" s="247"/>
      <c r="M3" s="248"/>
      <c r="N3" s="249"/>
      <c r="P3" s="322" t="s">
        <v>192</v>
      </c>
      <c r="Q3" s="323"/>
      <c r="R3" s="324"/>
      <c r="S3" s="325"/>
    </row>
    <row r="4" spans="1:19" s="56" customFormat="1" ht="45" customHeight="1">
      <c r="A4" s="151" t="s">
        <v>83</v>
      </c>
      <c r="B4" s="151">
        <v>94</v>
      </c>
      <c r="C4" s="321" t="s">
        <v>423</v>
      </c>
      <c r="D4" s="321" t="s">
        <v>424</v>
      </c>
      <c r="E4" s="146"/>
      <c r="F4" s="151" t="s">
        <v>191</v>
      </c>
      <c r="G4" s="151">
        <v>125</v>
      </c>
      <c r="H4" s="152" t="s">
        <v>429</v>
      </c>
      <c r="I4" s="153" t="s">
        <v>430</v>
      </c>
      <c r="J4" s="146"/>
      <c r="K4" s="151" t="s">
        <v>191</v>
      </c>
      <c r="L4" s="151">
        <v>136</v>
      </c>
      <c r="M4" s="152" t="s">
        <v>436</v>
      </c>
      <c r="N4" s="153" t="s">
        <v>424</v>
      </c>
      <c r="P4" s="148" t="s">
        <v>191</v>
      </c>
      <c r="Q4" s="147">
        <v>1362</v>
      </c>
      <c r="R4" s="314" t="s">
        <v>63</v>
      </c>
      <c r="S4" s="315"/>
    </row>
    <row r="5" spans="1:19" s="56" customFormat="1" ht="45" customHeight="1">
      <c r="A5" s="154" t="s">
        <v>84</v>
      </c>
      <c r="B5" s="154">
        <v>83</v>
      </c>
      <c r="C5" s="152" t="s">
        <v>421</v>
      </c>
      <c r="D5" s="153" t="s">
        <v>422</v>
      </c>
      <c r="E5" s="146"/>
      <c r="F5" s="154" t="s">
        <v>84</v>
      </c>
      <c r="G5" s="154">
        <v>107</v>
      </c>
      <c r="H5" s="152" t="s">
        <v>431</v>
      </c>
      <c r="I5" s="153" t="s">
        <v>81</v>
      </c>
      <c r="J5" s="146"/>
      <c r="K5" s="154" t="s">
        <v>84</v>
      </c>
      <c r="L5" s="154">
        <v>119</v>
      </c>
      <c r="M5" s="152" t="s">
        <v>437</v>
      </c>
      <c r="N5" s="153" t="s">
        <v>79</v>
      </c>
      <c r="P5" s="150" t="s">
        <v>84</v>
      </c>
      <c r="Q5" s="149">
        <v>1272</v>
      </c>
      <c r="R5" s="316" t="s">
        <v>67</v>
      </c>
      <c r="S5" s="317"/>
    </row>
    <row r="6" spans="1:19" s="56" customFormat="1" ht="45" customHeight="1">
      <c r="A6" s="154" t="s">
        <v>85</v>
      </c>
      <c r="B6" s="154">
        <v>80</v>
      </c>
      <c r="C6" s="155" t="s">
        <v>425</v>
      </c>
      <c r="D6" s="156" t="s">
        <v>422</v>
      </c>
      <c r="E6" s="146"/>
      <c r="F6" s="154" t="s">
        <v>85</v>
      </c>
      <c r="G6" s="154">
        <v>99</v>
      </c>
      <c r="H6" s="155" t="s">
        <v>432</v>
      </c>
      <c r="I6" s="156" t="s">
        <v>81</v>
      </c>
      <c r="J6" s="146"/>
      <c r="K6" s="154" t="s">
        <v>85</v>
      </c>
      <c r="L6" s="154">
        <v>107</v>
      </c>
      <c r="M6" s="155" t="s">
        <v>438</v>
      </c>
      <c r="N6" s="152" t="s">
        <v>430</v>
      </c>
      <c r="P6" s="150" t="s">
        <v>85</v>
      </c>
      <c r="Q6" s="149">
        <v>1269</v>
      </c>
      <c r="R6" s="316" t="s">
        <v>64</v>
      </c>
      <c r="S6" s="317"/>
    </row>
    <row r="7" spans="1:19" s="53" customFormat="1" ht="15" thickBot="1"/>
    <row r="8" spans="1:19" s="54" customFormat="1" ht="48.6" customHeight="1" thickBot="1">
      <c r="A8" s="238" t="s">
        <v>276</v>
      </c>
      <c r="B8" s="239"/>
      <c r="C8" s="240"/>
      <c r="D8" s="241"/>
      <c r="F8" s="242" t="s">
        <v>278</v>
      </c>
      <c r="G8" s="243"/>
      <c r="H8" s="244"/>
      <c r="I8" s="245"/>
      <c r="K8" s="246" t="s">
        <v>414</v>
      </c>
      <c r="L8" s="247"/>
      <c r="M8" s="248"/>
      <c r="N8" s="249"/>
    </row>
    <row r="9" spans="1:19" s="56" customFormat="1" ht="45" customHeight="1">
      <c r="A9" s="151" t="s">
        <v>83</v>
      </c>
      <c r="B9" s="151">
        <v>188</v>
      </c>
      <c r="C9" s="152" t="s">
        <v>426</v>
      </c>
      <c r="D9" s="153" t="s">
        <v>422</v>
      </c>
      <c r="E9" s="146"/>
      <c r="F9" s="151" t="s">
        <v>191</v>
      </c>
      <c r="G9" s="151">
        <v>179</v>
      </c>
      <c r="H9" s="152" t="s">
        <v>433</v>
      </c>
      <c r="I9" s="153" t="s">
        <v>430</v>
      </c>
      <c r="J9" s="146"/>
      <c r="K9" s="151" t="s">
        <v>191</v>
      </c>
      <c r="L9" s="151">
        <v>183</v>
      </c>
      <c r="M9" s="152" t="s">
        <v>437</v>
      </c>
      <c r="N9" s="153" t="s">
        <v>79</v>
      </c>
    </row>
    <row r="10" spans="1:19" s="56" customFormat="1" ht="45" customHeight="1">
      <c r="A10" s="154" t="s">
        <v>84</v>
      </c>
      <c r="B10" s="154">
        <v>176</v>
      </c>
      <c r="C10" s="152" t="s">
        <v>427</v>
      </c>
      <c r="D10" s="153" t="s">
        <v>422</v>
      </c>
      <c r="E10" s="146"/>
      <c r="F10" s="154" t="s">
        <v>84</v>
      </c>
      <c r="G10" s="154">
        <v>176</v>
      </c>
      <c r="H10" s="152" t="s">
        <v>419</v>
      </c>
      <c r="I10" s="153" t="s">
        <v>430</v>
      </c>
      <c r="J10" s="146"/>
      <c r="K10" s="154" t="s">
        <v>84</v>
      </c>
      <c r="L10" s="154">
        <v>179</v>
      </c>
      <c r="M10" s="152" t="s">
        <v>436</v>
      </c>
      <c r="N10" s="153" t="s">
        <v>424</v>
      </c>
    </row>
    <row r="11" spans="1:19" s="56" customFormat="1" ht="45" customHeight="1">
      <c r="A11" s="154" t="s">
        <v>85</v>
      </c>
      <c r="B11" s="154">
        <v>175</v>
      </c>
      <c r="C11" s="155" t="s">
        <v>428</v>
      </c>
      <c r="D11" s="156" t="s">
        <v>435</v>
      </c>
      <c r="E11" s="146"/>
      <c r="F11" s="154" t="s">
        <v>85</v>
      </c>
      <c r="G11" s="154">
        <v>175</v>
      </c>
      <c r="H11" s="155" t="s">
        <v>420</v>
      </c>
      <c r="I11" s="156" t="s">
        <v>434</v>
      </c>
      <c r="J11" s="146"/>
      <c r="K11" s="154" t="s">
        <v>85</v>
      </c>
      <c r="L11" s="154">
        <v>178</v>
      </c>
      <c r="M11" s="155" t="s">
        <v>439</v>
      </c>
      <c r="N11" s="152" t="s">
        <v>424</v>
      </c>
    </row>
    <row r="12" spans="1:19" ht="21.6" customHeight="1"/>
  </sheetData>
  <mergeCells count="11">
    <mergeCell ref="P3:S3"/>
    <mergeCell ref="R4:S4"/>
    <mergeCell ref="R5:S5"/>
    <mergeCell ref="R6:S6"/>
    <mergeCell ref="A8:D8"/>
    <mergeCell ref="F8:I8"/>
    <mergeCell ref="K8:N8"/>
    <mergeCell ref="A1:N1"/>
    <mergeCell ref="A3:D3"/>
    <mergeCell ref="K3:N3"/>
    <mergeCell ref="F3:I3"/>
  </mergeCells>
  <printOptions horizontalCentered="1" verticalCentered="1"/>
  <pageMargins left="0" right="0" top="0.74803149606299213" bottom="0.74803149606299213" header="0.31496062992125984" footer="0.31496062992125984"/>
  <pageSetup paperSize="9" scale="4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Feuil2</vt:lpstr>
      <vt:lpstr>S 2 H BRUT</vt:lpstr>
      <vt:lpstr>S 2 H NET</vt:lpstr>
      <vt:lpstr>S 3 H BRUT</vt:lpstr>
      <vt:lpstr>S 3 H NET</vt:lpstr>
      <vt:lpstr>DAMES BRUT</vt:lpstr>
      <vt:lpstr>DAMES NET</vt:lpstr>
      <vt:lpstr>EQUIPE</vt:lpstr>
      <vt:lpstr>PALMARES 2025</vt:lpstr>
      <vt:lpstr>S 2 H BRUT+NET</vt:lpstr>
      <vt:lpstr>S 3 H BRUT + NET</vt:lpstr>
      <vt:lpstr>DAMES BRUT+ NET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2025-10-28T17:58:03Z</dcterms:modified>
</cp:coreProperties>
</file>